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-lap\Desktop\استمارات تسجيل ف2 للعام 2023-2024\دراسات قانونية\"/>
    </mc:Choice>
  </mc:AlternateContent>
  <xr:revisionPtr revIDLastSave="0" documentId="13_ncr:1_{B4430737-E0EA-4313-9AF2-C0C62E80D6AF}" xr6:coauthVersionLast="47" xr6:coauthVersionMax="47" xr10:uidLastSave="{00000000-0000-0000-0000-000000000000}"/>
  <workbookProtection workbookAlgorithmName="SHA-512" workbookHashValue="JSYj3bVWxCWwzXO3wwGx9xkQbm9izKgsFfUXuJG/e+9uXqPgZFft211PnnaEu78C6PI1jxk/L2M72jUk9SjBkQ==" workbookSaltValue="gv/gqz+9m1Cbyni+ug1Seg==" workbookSpinCount="100000" lockStructure="1"/>
  <bookViews>
    <workbookView xWindow="-108" yWindow="-108" windowWidth="23256" windowHeight="12576" xr2:uid="{00000000-000D-0000-FFFF-FFFF00000000}"/>
  </bookViews>
  <sheets>
    <sheet name="تعليمات" sheetId="13" r:id="rId1"/>
    <sheet name="إدخال البيانات" sheetId="7" r:id="rId2"/>
    <sheet name="إختيار المقررات" sheetId="5" r:id="rId3"/>
    <sheet name="الإستمارة" sheetId="11" r:id="rId4"/>
    <sheet name="LAW-23-24-f2" sheetId="2" r:id="rId5"/>
    <sheet name="ورقة4" sheetId="10" state="hidden" r:id="rId6"/>
    <sheet name="ورقة2" sheetId="4" state="hidden" r:id="rId7"/>
  </sheets>
  <definedNames>
    <definedName name="_xlnm._FilterDatabase" localSheetId="1" hidden="1">'إدخال البيانات'!$L$19:$L$31</definedName>
    <definedName name="_xlnm._FilterDatabase" localSheetId="6" hidden="1">ورقة2!$A$2:$AI$4258</definedName>
    <definedName name="_xlnm._FilterDatabase" localSheetId="5" hidden="1">ورقة4!$A$2:$BD$8682</definedName>
    <definedName name="_xlnm.Print_Area" localSheetId="3">الإستمارة!$A$1:$S$51</definedName>
    <definedName name="RowN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7" l="1"/>
  <c r="AC20" i="5" s="1"/>
  <c r="G10" i="7"/>
  <c r="F10" i="7"/>
  <c r="E10" i="7"/>
  <c r="D10" i="7"/>
  <c r="C10" i="7"/>
  <c r="B10" i="7"/>
  <c r="A10" i="7"/>
  <c r="F7" i="7"/>
  <c r="E7" i="7"/>
  <c r="D7" i="7"/>
  <c r="C7" i="7"/>
  <c r="B7" i="7"/>
  <c r="A7" i="7"/>
  <c r="D1" i="7"/>
  <c r="EU5" i="2"/>
  <c r="V4" i="5" l="1"/>
  <c r="AB4" i="5"/>
  <c r="N5" i="2" s="1"/>
  <c r="AH4" i="5"/>
  <c r="P4" i="5"/>
  <c r="J4" i="5"/>
  <c r="D4" i="5"/>
  <c r="D3" i="5"/>
  <c r="J3" i="5"/>
  <c r="AH1" i="5"/>
  <c r="AB1" i="5"/>
  <c r="J2" i="5"/>
  <c r="P2" i="5"/>
  <c r="V2" i="5"/>
  <c r="AB2" i="5"/>
  <c r="V3" i="5" l="1"/>
  <c r="AH3" i="5"/>
  <c r="AB3" i="5"/>
  <c r="P3" i="5"/>
  <c r="Y23" i="11"/>
  <c r="Y24" i="11"/>
  <c r="Y25" i="11"/>
  <c r="Y26" i="11"/>
  <c r="Y27" i="11"/>
  <c r="Y28" i="11"/>
  <c r="Y29" i="11"/>
  <c r="U3" i="11"/>
  <c r="U11" i="5"/>
  <c r="BM34" i="5" s="1"/>
  <c r="U12" i="5"/>
  <c r="CP4" i="2" s="1"/>
  <c r="U13" i="5"/>
  <c r="BM62" i="5" s="1"/>
  <c r="U10" i="5"/>
  <c r="O2" i="10" s="1"/>
  <c r="BN62" i="5"/>
  <c r="BN48" i="5"/>
  <c r="BN34" i="5"/>
  <c r="BN19" i="5"/>
  <c r="AN2" i="10" l="1"/>
  <c r="BM48" i="5"/>
  <c r="AB2" i="10"/>
  <c r="BR4" i="2"/>
  <c r="BM19" i="5"/>
  <c r="AR4" i="2"/>
  <c r="DN4" i="2"/>
  <c r="AZ2" i="10"/>
  <c r="B23" i="11" l="1"/>
  <c r="EJ5" i="2"/>
  <c r="DY5" i="2"/>
  <c r="DS5" i="2"/>
  <c r="D1" i="5"/>
  <c r="D2" i="5" s="1"/>
  <c r="A36" i="5" l="1"/>
  <c r="A28" i="5"/>
  <c r="BR58" i="5"/>
  <c r="BR50" i="5"/>
  <c r="BR42" i="5"/>
  <c r="BR34" i="5"/>
  <c r="BR26" i="5"/>
  <c r="BR18" i="5"/>
  <c r="BR10" i="5"/>
  <c r="A35" i="5"/>
  <c r="A27" i="5"/>
  <c r="BR57" i="5"/>
  <c r="BR49" i="5"/>
  <c r="BR41" i="5"/>
  <c r="BR33" i="5"/>
  <c r="BR25" i="5"/>
  <c r="BR17" i="5"/>
  <c r="BR9" i="5"/>
  <c r="BR62" i="5"/>
  <c r="BR54" i="5"/>
  <c r="BR38" i="5"/>
  <c r="BR22" i="5"/>
  <c r="A31" i="5"/>
  <c r="BR45" i="5"/>
  <c r="BR29" i="5"/>
  <c r="BI5" i="2" s="1"/>
  <c r="BR13" i="5"/>
  <c r="BR60" i="5"/>
  <c r="BR52" i="5"/>
  <c r="BR36" i="5"/>
  <c r="BU5" i="2" s="1"/>
  <c r="BR28" i="5"/>
  <c r="BR20" i="5"/>
  <c r="BR59" i="5"/>
  <c r="BR43" i="5"/>
  <c r="BR19" i="5"/>
  <c r="A34" i="5"/>
  <c r="BR56" i="5"/>
  <c r="BR48" i="5"/>
  <c r="BR40" i="5"/>
  <c r="BR32" i="5"/>
  <c r="BR24" i="5"/>
  <c r="BR16" i="5"/>
  <c r="BR8" i="5"/>
  <c r="A33" i="5"/>
  <c r="BR55" i="5"/>
  <c r="BR47" i="5"/>
  <c r="BR39" i="5"/>
  <c r="BR31" i="5"/>
  <c r="BR23" i="5"/>
  <c r="BR15" i="5"/>
  <c r="BR7" i="5"/>
  <c r="A32" i="5"/>
  <c r="BR46" i="5"/>
  <c r="BR30" i="5"/>
  <c r="BR14" i="5"/>
  <c r="AI5" i="2" s="1"/>
  <c r="BR6" i="5"/>
  <c r="BR61" i="5"/>
  <c r="BR53" i="5"/>
  <c r="BR37" i="5"/>
  <c r="BR21" i="5"/>
  <c r="AU5" i="2" s="1"/>
  <c r="A30" i="5"/>
  <c r="BR44" i="5"/>
  <c r="BR12" i="5"/>
  <c r="A29" i="5"/>
  <c r="BR51" i="5"/>
  <c r="BR35" i="5"/>
  <c r="BR27" i="5"/>
  <c r="BR11" i="5"/>
  <c r="J7" i="5"/>
  <c r="AB5" i="5"/>
  <c r="P5" i="5"/>
  <c r="V5" i="5"/>
  <c r="AH11" i="5"/>
  <c r="I6" i="11"/>
  <c r="Z14" i="11" s="1"/>
  <c r="Y14" i="11" s="1"/>
  <c r="O6" i="11"/>
  <c r="Z15" i="11" s="1"/>
  <c r="Y15" i="11" s="1"/>
  <c r="D6" i="11"/>
  <c r="Z13" i="11" s="1"/>
  <c r="Y13" i="11" s="1"/>
  <c r="D2" i="11"/>
  <c r="D5" i="11"/>
  <c r="Z10" i="11" s="1"/>
  <c r="Y10" i="11" s="1"/>
  <c r="O3" i="11"/>
  <c r="Z6" i="11" s="1"/>
  <c r="Y6" i="11" s="1"/>
  <c r="D4" i="11"/>
  <c r="Z7" i="11" s="1"/>
  <c r="Y7" i="11" s="1"/>
  <c r="V1" i="5"/>
  <c r="I3" i="11" s="1"/>
  <c r="Z5" i="11" s="1"/>
  <c r="Y5" i="11" s="1"/>
  <c r="P1" i="5"/>
  <c r="J1" i="5"/>
  <c r="O2" i="11" s="1"/>
  <c r="Z3" i="11" s="1"/>
  <c r="I5" i="11"/>
  <c r="Z11" i="11" s="1"/>
  <c r="Y11" i="11" s="1"/>
  <c r="D3" i="11" l="1"/>
  <c r="Z4" i="11" s="1"/>
  <c r="Y4" i="11" s="1"/>
  <c r="C5" i="2"/>
  <c r="U20" i="5"/>
  <c r="V20" i="5" s="1"/>
  <c r="U19" i="5"/>
  <c r="V19" i="5" s="1"/>
  <c r="U23" i="5"/>
  <c r="V23" i="5" s="1"/>
  <c r="U25" i="5"/>
  <c r="V25" i="5" s="1"/>
  <c r="ER5" i="2" s="1"/>
  <c r="U21" i="5"/>
  <c r="V21" i="5" s="1"/>
  <c r="U22" i="5"/>
  <c r="V22" i="5" s="1"/>
  <c r="U24" i="5"/>
  <c r="V24" i="5" s="1"/>
  <c r="EQ5" i="2" s="1"/>
  <c r="U26" i="5"/>
  <c r="V26" i="5" s="1"/>
  <c r="ES5" i="2" s="1"/>
  <c r="U27" i="5"/>
  <c r="V27" i="5" s="1"/>
  <c r="ET5" i="2" s="1"/>
  <c r="BT34" i="5"/>
  <c r="BS34" i="5"/>
  <c r="BS5" i="2"/>
  <c r="BT33" i="5"/>
  <c r="BQ5" i="2"/>
  <c r="BS33" i="5"/>
  <c r="AG5" i="2"/>
  <c r="BS12" i="5"/>
  <c r="BT12" i="5"/>
  <c r="CW5" i="2"/>
  <c r="BT52" i="5"/>
  <c r="BS52" i="5"/>
  <c r="BC5" i="2"/>
  <c r="BS25" i="5"/>
  <c r="BT25" i="5"/>
  <c r="CU5" i="2"/>
  <c r="BS51" i="5"/>
  <c r="BT51" i="5"/>
  <c r="BG5" i="2"/>
  <c r="BT27" i="5"/>
  <c r="BS27" i="5"/>
  <c r="AA5" i="2"/>
  <c r="BS9" i="5"/>
  <c r="BT9" i="5"/>
  <c r="CK5" i="2"/>
  <c r="BS45" i="5"/>
  <c r="BT45" i="5"/>
  <c r="AE5" i="2"/>
  <c r="BT11" i="5"/>
  <c r="BS11" i="5"/>
  <c r="BA5" i="2"/>
  <c r="BS24" i="5"/>
  <c r="BT24" i="5"/>
  <c r="DI5" i="2"/>
  <c r="BT59" i="5"/>
  <c r="BS59" i="5"/>
  <c r="CO5" i="2"/>
  <c r="BT47" i="5"/>
  <c r="BS47" i="5"/>
  <c r="DK5" i="2"/>
  <c r="BT60" i="5"/>
  <c r="BS60" i="5"/>
  <c r="DG5" i="2"/>
  <c r="BS58" i="5"/>
  <c r="BT58" i="5"/>
  <c r="AC5" i="2"/>
  <c r="BS10" i="5"/>
  <c r="BT10" i="5"/>
  <c r="DA5" i="2"/>
  <c r="BS54" i="5"/>
  <c r="BT54" i="5"/>
  <c r="BW5" i="2"/>
  <c r="BT37" i="5"/>
  <c r="BS37" i="5"/>
  <c r="CS5" i="2"/>
  <c r="BT50" i="5"/>
  <c r="BS50" i="5"/>
  <c r="AM5" i="2"/>
  <c r="BT16" i="5"/>
  <c r="BS16" i="5"/>
  <c r="CG5" i="2"/>
  <c r="BT43" i="5"/>
  <c r="BS43" i="5"/>
  <c r="CA5" i="2"/>
  <c r="BS39" i="5"/>
  <c r="BT39" i="5"/>
  <c r="BM5" i="2"/>
  <c r="BS31" i="5"/>
  <c r="BT31" i="5"/>
  <c r="AY5" i="2"/>
  <c r="BT23" i="5"/>
  <c r="BS23" i="5"/>
  <c r="AK5" i="2"/>
  <c r="BS15" i="5"/>
  <c r="BT15" i="5"/>
  <c r="W5" i="2"/>
  <c r="BS7" i="5"/>
  <c r="BT7" i="5"/>
  <c r="U5" i="2"/>
  <c r="BS6" i="5"/>
  <c r="BT6" i="5"/>
  <c r="DE5" i="2"/>
  <c r="BT57" i="5"/>
  <c r="BS57" i="5"/>
  <c r="CM5" i="2"/>
  <c r="BS46" i="5"/>
  <c r="BT46" i="5"/>
  <c r="Y5" i="2"/>
  <c r="BT8" i="5"/>
  <c r="BS8" i="5"/>
  <c r="BS19" i="5"/>
  <c r="AS5" i="2"/>
  <c r="BT19" i="5"/>
  <c r="BY5" i="2"/>
  <c r="BS38" i="5"/>
  <c r="BT38" i="5"/>
  <c r="BE5" i="2"/>
  <c r="BS26" i="5"/>
  <c r="BT26" i="5"/>
  <c r="BS62" i="5"/>
  <c r="DO5" i="2"/>
  <c r="BT62" i="5"/>
  <c r="CE5" i="2"/>
  <c r="BT41" i="5"/>
  <c r="BS41" i="5"/>
  <c r="BK5" i="2"/>
  <c r="BT30" i="5"/>
  <c r="BS30" i="5"/>
  <c r="AW5" i="2"/>
  <c r="BS22" i="5"/>
  <c r="BT22" i="5"/>
  <c r="CQ5" i="2"/>
  <c r="BT48" i="5"/>
  <c r="BS48" i="5"/>
  <c r="AQ5" i="2"/>
  <c r="BT18" i="5"/>
  <c r="BS18" i="5"/>
  <c r="BT61" i="5"/>
  <c r="BS61" i="5"/>
  <c r="DM5" i="2"/>
  <c r="CC5" i="2"/>
  <c r="BT40" i="5"/>
  <c r="BS40" i="5"/>
  <c r="CI5" i="2"/>
  <c r="BS44" i="5"/>
  <c r="BT44" i="5"/>
  <c r="AO5" i="2"/>
  <c r="BS17" i="5"/>
  <c r="BT17" i="5"/>
  <c r="CY5" i="2"/>
  <c r="BT53" i="5"/>
  <c r="BS53" i="5"/>
  <c r="BO5" i="2"/>
  <c r="BT32" i="5"/>
  <c r="BS32" i="5"/>
  <c r="DC5" i="2"/>
  <c r="BS55" i="5"/>
  <c r="BT55" i="5"/>
  <c r="O5" i="11"/>
  <c r="Z12" i="11" s="1"/>
  <c r="Y12" i="11" s="1"/>
  <c r="AE26" i="11"/>
  <c r="EP5" i="2" l="1"/>
  <c r="EO5" i="2"/>
  <c r="EV5" i="2"/>
  <c r="I4" i="11"/>
  <c r="Z8" i="11" s="1"/>
  <c r="Y8" i="11" s="1"/>
  <c r="BT56" i="5"/>
  <c r="BT42" i="5"/>
  <c r="BS56" i="5"/>
  <c r="DR5" i="2"/>
  <c r="DQ5" i="2"/>
  <c r="DP5" i="2"/>
  <c r="J31" i="11" l="1"/>
  <c r="E27" i="11"/>
  <c r="V35" i="11"/>
  <c r="V33" i="11"/>
  <c r="V37" i="11"/>
  <c r="EL5" i="2" l="1"/>
  <c r="B36" i="11"/>
  <c r="EM5" i="2"/>
  <c r="EK5" i="2"/>
  <c r="EN5" i="2" l="1"/>
  <c r="G34" i="11"/>
  <c r="B35" i="11"/>
  <c r="G35" i="11"/>
  <c r="N27" i="11" l="1"/>
  <c r="K27" i="11"/>
  <c r="B34" i="11"/>
  <c r="K28" i="11"/>
  <c r="D7" i="11" l="1"/>
  <c r="Z16" i="11" s="1"/>
  <c r="Y16" i="11" s="1"/>
  <c r="I7" i="11"/>
  <c r="Z17" i="11" s="1"/>
  <c r="Y17" i="11" s="1"/>
  <c r="G8" i="11"/>
  <c r="Z19" i="11" s="1"/>
  <c r="Y19" i="11" s="1"/>
  <c r="BK12" i="5"/>
  <c r="BK18" i="5"/>
  <c r="BK25" i="5"/>
  <c r="BK31" i="5"/>
  <c r="BK37" i="5"/>
  <c r="L9" i="11" l="1"/>
  <c r="Z21" i="11" s="1"/>
  <c r="Y21" i="11" s="1"/>
  <c r="B8" i="11"/>
  <c r="Z20" i="11" s="1"/>
  <c r="Y20" i="11" s="1"/>
  <c r="EI5" i="2"/>
  <c r="EH5" i="2"/>
  <c r="EG5" i="2"/>
  <c r="AC3" i="5"/>
  <c r="AC4" i="5"/>
  <c r="D9" i="11"/>
  <c r="Z22" i="11" s="1"/>
  <c r="Y22" i="11" s="1"/>
  <c r="BK7" i="5" l="1"/>
  <c r="BK6" i="5"/>
  <c r="BK13" i="5"/>
  <c r="BT14" i="5" l="1"/>
  <c r="BT13" i="5" s="1"/>
  <c r="BT21" i="5"/>
  <c r="BT20" i="5" s="1"/>
  <c r="BT49" i="5"/>
  <c r="BT36" i="5"/>
  <c r="BT35" i="5" s="1"/>
  <c r="BT29" i="5"/>
  <c r="BT28" i="5" s="1"/>
  <c r="BK8" i="5"/>
  <c r="BK22" i="5"/>
  <c r="BK23" i="5"/>
  <c r="BK24" i="5"/>
  <c r="L8" i="11"/>
  <c r="Z18" i="11" s="1"/>
  <c r="Y18" i="11" s="1"/>
  <c r="BK40" i="5"/>
  <c r="BS42" i="5"/>
  <c r="BK43" i="5"/>
  <c r="BK46" i="5"/>
  <c r="BK38" i="5"/>
  <c r="BK9" i="5"/>
  <c r="BK10" i="5"/>
  <c r="BK11" i="5"/>
  <c r="BK48" i="5"/>
  <c r="BK49" i="5"/>
  <c r="BS49" i="5"/>
  <c r="BK50" i="5"/>
  <c r="BK51" i="5"/>
  <c r="BK52" i="5"/>
  <c r="BK39" i="5"/>
  <c r="BK42" i="5"/>
  <c r="BK45" i="5"/>
  <c r="BK14" i="5"/>
  <c r="BK15" i="5"/>
  <c r="BK16" i="5"/>
  <c r="BK17" i="5"/>
  <c r="BK19" i="5"/>
  <c r="BK20" i="5"/>
  <c r="BK21" i="5"/>
  <c r="BK32" i="5"/>
  <c r="BK41" i="5"/>
  <c r="BK44" i="5"/>
  <c r="BK47" i="5"/>
  <c r="BK33" i="5"/>
  <c r="BK34" i="5"/>
  <c r="BK35" i="5"/>
  <c r="BS36" i="5"/>
  <c r="BS35" i="5" s="1"/>
  <c r="BK36" i="5"/>
  <c r="BK26" i="5"/>
  <c r="BK27" i="5"/>
  <c r="BK28" i="5"/>
  <c r="BS29" i="5"/>
  <c r="BS28" i="5" s="1"/>
  <c r="BK29" i="5"/>
  <c r="BK30" i="5"/>
  <c r="BS14" i="5"/>
  <c r="BS13" i="5" s="1"/>
  <c r="BS21" i="5"/>
  <c r="BS20" i="5" s="1"/>
  <c r="A5" i="2"/>
  <c r="E40" i="11"/>
  <c r="E46" i="11" s="1"/>
  <c r="B1" i="11"/>
  <c r="M5" i="2"/>
  <c r="B5" i="2"/>
  <c r="BS5" i="5" l="1"/>
  <c r="BT5" i="5"/>
  <c r="G9" i="5" s="1"/>
  <c r="EF5" i="2"/>
  <c r="V18" i="5"/>
  <c r="B33" i="11" s="1"/>
  <c r="F5" i="2"/>
  <c r="Q5" i="2"/>
  <c r="D5" i="2"/>
  <c r="P5" i="2"/>
  <c r="W16" i="11"/>
  <c r="W18" i="11"/>
  <c r="W19" i="11"/>
  <c r="W24" i="11"/>
  <c r="W14" i="11"/>
  <c r="W17" i="11"/>
  <c r="W15" i="11"/>
  <c r="W20" i="11"/>
  <c r="W13" i="11"/>
  <c r="W12" i="11"/>
  <c r="W23" i="11"/>
  <c r="O5" i="2"/>
  <c r="M39" i="11"/>
  <c r="L45" i="11" s="1"/>
  <c r="J5" i="2" l="1"/>
  <c r="O4" i="11"/>
  <c r="Z9" i="11" s="1"/>
  <c r="Y9" i="11" s="1"/>
  <c r="I5" i="2"/>
  <c r="A22" i="5"/>
  <c r="B22" i="5" s="1"/>
  <c r="A21" i="5"/>
  <c r="B21" i="5" s="1"/>
  <c r="R5" i="2"/>
  <c r="E5" i="2"/>
  <c r="G5" i="2" l="1"/>
  <c r="L5" i="2"/>
  <c r="H5" i="2"/>
  <c r="K5" i="2"/>
  <c r="B40" i="11"/>
  <c r="B46" i="11" s="1"/>
  <c r="Y3" i="11"/>
  <c r="AA15" i="11" s="1"/>
  <c r="W3" i="11"/>
  <c r="H39" i="11"/>
  <c r="H45" i="11" s="1"/>
  <c r="AA11" i="11" l="1"/>
  <c r="AE11" i="11" s="1"/>
  <c r="AA13" i="11"/>
  <c r="AE13" i="11" s="1"/>
  <c r="AA18" i="11"/>
  <c r="AA20" i="11"/>
  <c r="AA10" i="11"/>
  <c r="AE10" i="11" s="1"/>
  <c r="AA7" i="11"/>
  <c r="AA16" i="11"/>
  <c r="AA21" i="11"/>
  <c r="AA8" i="11"/>
  <c r="AE8" i="11" s="1"/>
  <c r="AA12" i="11"/>
  <c r="AE12" i="11" s="1"/>
  <c r="AA14" i="11"/>
  <c r="AE14" i="11" s="1"/>
  <c r="AA17" i="11"/>
  <c r="AA19" i="11"/>
  <c r="AA9" i="11"/>
  <c r="AE9" i="11" s="1"/>
  <c r="AA4" i="11"/>
  <c r="AE4" i="11" s="1"/>
  <c r="G26" i="5"/>
  <c r="H26" i="5" s="1"/>
  <c r="J26" i="5" s="1"/>
  <c r="S26" i="5" s="1"/>
  <c r="F26" i="5" s="1"/>
  <c r="G12" i="5"/>
  <c r="H12" i="5" s="1"/>
  <c r="K12" i="5" s="1"/>
  <c r="G25" i="5"/>
  <c r="H25" i="5" s="1"/>
  <c r="J25" i="5" s="1"/>
  <c r="S25" i="5" s="1"/>
  <c r="F25" i="5" s="1"/>
  <c r="G33" i="5"/>
  <c r="H33" i="5" s="1"/>
  <c r="K33" i="5" s="1"/>
  <c r="G27" i="5"/>
  <c r="H27" i="5" s="1"/>
  <c r="K27" i="5" s="1"/>
  <c r="G20" i="5"/>
  <c r="H20" i="5" s="1"/>
  <c r="G18" i="5"/>
  <c r="H18" i="5" s="1"/>
  <c r="G31" i="5"/>
  <c r="H31" i="5" s="1"/>
  <c r="J31" i="5" s="1"/>
  <c r="S31" i="5" s="1"/>
  <c r="G30" i="5"/>
  <c r="H30" i="5" s="1"/>
  <c r="G29" i="5"/>
  <c r="H29" i="5" s="1"/>
  <c r="K29" i="5" s="1"/>
  <c r="G28" i="5"/>
  <c r="H28" i="5" s="1"/>
  <c r="G21" i="5"/>
  <c r="H21" i="5" s="1"/>
  <c r="G17" i="5"/>
  <c r="H17" i="5" s="1"/>
  <c r="K17" i="5" s="1"/>
  <c r="G32" i="5"/>
  <c r="H32" i="5" s="1"/>
  <c r="G24" i="5"/>
  <c r="H24" i="5" s="1"/>
  <c r="G19" i="5"/>
  <c r="H19" i="5" s="1"/>
  <c r="G11" i="5"/>
  <c r="H11" i="5" s="1"/>
  <c r="G13" i="5"/>
  <c r="H13" i="5" s="1"/>
  <c r="K13" i="5" s="1"/>
  <c r="G22" i="5"/>
  <c r="H22" i="5" s="1"/>
  <c r="G15" i="5"/>
  <c r="H15" i="5" s="1"/>
  <c r="J15" i="5" s="1"/>
  <c r="S15" i="5" s="1"/>
  <c r="F15" i="5" s="1"/>
  <c r="G34" i="5"/>
  <c r="H34" i="5" s="1"/>
  <c r="G16" i="5"/>
  <c r="H16" i="5" s="1"/>
  <c r="G23" i="5"/>
  <c r="H23" i="5" s="1"/>
  <c r="J23" i="5" s="1"/>
  <c r="S23" i="5" s="1"/>
  <c r="F23" i="5" s="1"/>
  <c r="G14" i="5"/>
  <c r="H14" i="5" s="1"/>
  <c r="J14" i="5" s="1"/>
  <c r="S14" i="5" s="1"/>
  <c r="F14" i="5" s="1"/>
  <c r="G10" i="5"/>
  <c r="H10" i="5" s="1"/>
  <c r="K9" i="5"/>
  <c r="J19" i="5" l="1"/>
  <c r="S19" i="5" s="1"/>
  <c r="F19" i="5" s="1"/>
  <c r="K19" i="5"/>
  <c r="J32" i="5"/>
  <c r="S32" i="5" s="1"/>
  <c r="F32" i="5" s="1"/>
  <c r="K32" i="5"/>
  <c r="J27" i="5"/>
  <c r="S27" i="5" s="1"/>
  <c r="F27" i="5" s="1"/>
  <c r="J28" i="5"/>
  <c r="S28" i="5" s="1"/>
  <c r="I28" i="5" s="1"/>
  <c r="E28" i="5" s="1"/>
  <c r="D28" i="5" s="1"/>
  <c r="K28" i="5"/>
  <c r="J22" i="5"/>
  <c r="S22" i="5" s="1"/>
  <c r="F22" i="5" s="1"/>
  <c r="K22" i="5"/>
  <c r="J33" i="5"/>
  <c r="S33" i="5" s="1"/>
  <c r="F33" i="5" s="1"/>
  <c r="K23" i="5"/>
  <c r="J11" i="5"/>
  <c r="S11" i="5" s="1"/>
  <c r="I11" i="5" s="1"/>
  <c r="E11" i="5" s="1"/>
  <c r="D11" i="5" s="1"/>
  <c r="K11" i="5"/>
  <c r="J30" i="5"/>
  <c r="S30" i="5" s="1"/>
  <c r="F30" i="5" s="1"/>
  <c r="K30" i="5"/>
  <c r="J12" i="5"/>
  <c r="S12" i="5" s="1"/>
  <c r="F12" i="5" s="1"/>
  <c r="K14" i="5"/>
  <c r="K15" i="5"/>
  <c r="K25" i="5"/>
  <c r="K26" i="5"/>
  <c r="J21" i="5"/>
  <c r="S21" i="5" s="1"/>
  <c r="F21" i="5" s="1"/>
  <c r="K21" i="5"/>
  <c r="K24" i="5"/>
  <c r="J24" i="5"/>
  <c r="S24" i="5" s="1"/>
  <c r="F24" i="5" s="1"/>
  <c r="J20" i="5"/>
  <c r="S20" i="5" s="1"/>
  <c r="F20" i="5" s="1"/>
  <c r="K20" i="5"/>
  <c r="K16" i="5"/>
  <c r="J16" i="5"/>
  <c r="S16" i="5" s="1"/>
  <c r="F16" i="5" s="1"/>
  <c r="J13" i="5"/>
  <c r="S13" i="5" s="1"/>
  <c r="F13" i="5" s="1"/>
  <c r="K31" i="5"/>
  <c r="I31" i="5"/>
  <c r="E31" i="5" s="1"/>
  <c r="D31" i="5" s="1"/>
  <c r="F31" i="5"/>
  <c r="I25" i="5"/>
  <c r="E25" i="5" s="1"/>
  <c r="D25" i="5" s="1"/>
  <c r="K18" i="5"/>
  <c r="J18" i="5"/>
  <c r="S18" i="5" s="1"/>
  <c r="F18" i="5" s="1"/>
  <c r="K34" i="5"/>
  <c r="J34" i="5"/>
  <c r="S34" i="5" s="1"/>
  <c r="F34" i="5" s="1"/>
  <c r="J29" i="5"/>
  <c r="S29" i="5" s="1"/>
  <c r="F29" i="5" s="1"/>
  <c r="I23" i="5"/>
  <c r="E23" i="5" s="1"/>
  <c r="D23" i="5" s="1"/>
  <c r="J17" i="5"/>
  <c r="S17" i="5" s="1"/>
  <c r="F17" i="5" s="1"/>
  <c r="I15" i="5"/>
  <c r="E15" i="5" s="1"/>
  <c r="D15" i="5" s="1"/>
  <c r="H9" i="5"/>
  <c r="I26" i="5"/>
  <c r="E26" i="5" s="1"/>
  <c r="D26" i="5" s="1"/>
  <c r="K10" i="5"/>
  <c r="J10" i="5"/>
  <c r="I14" i="5"/>
  <c r="E14" i="5" s="1"/>
  <c r="D14" i="5" s="1"/>
  <c r="BQ10" i="5" l="1"/>
  <c r="S10" i="5"/>
  <c r="BQ11" i="5" s="1"/>
  <c r="F37" i="5"/>
  <c r="G37" i="5"/>
  <c r="BQ6" i="5"/>
  <c r="I19" i="5"/>
  <c r="E19" i="5" s="1"/>
  <c r="D19" i="5" s="1"/>
  <c r="I32" i="5"/>
  <c r="E32" i="5" s="1"/>
  <c r="D32" i="5" s="1"/>
  <c r="F28" i="5"/>
  <c r="BQ9" i="5"/>
  <c r="BQ8" i="5"/>
  <c r="I20" i="5"/>
  <c r="E20" i="5" s="1"/>
  <c r="D20" i="5" s="1"/>
  <c r="I12" i="5"/>
  <c r="E12" i="5" s="1"/>
  <c r="D12" i="5" s="1"/>
  <c r="I27" i="5"/>
  <c r="E27" i="5" s="1"/>
  <c r="D27" i="5" s="1"/>
  <c r="I24" i="5"/>
  <c r="E24" i="5" s="1"/>
  <c r="D24" i="5" s="1"/>
  <c r="I22" i="5"/>
  <c r="E22" i="5" s="1"/>
  <c r="D22" i="5" s="1"/>
  <c r="BQ30" i="5"/>
  <c r="I21" i="5"/>
  <c r="E21" i="5" s="1"/>
  <c r="D21" i="5" s="1"/>
  <c r="F11" i="5"/>
  <c r="I13" i="5"/>
  <c r="E13" i="5" s="1"/>
  <c r="D13" i="5" s="1"/>
  <c r="I33" i="5"/>
  <c r="E33" i="5" s="1"/>
  <c r="D33" i="5" s="1"/>
  <c r="BQ47" i="5"/>
  <c r="I30" i="5"/>
  <c r="E30" i="5" s="1"/>
  <c r="D30" i="5" s="1"/>
  <c r="I16" i="5"/>
  <c r="E16" i="5" s="1"/>
  <c r="D16" i="5" s="1"/>
  <c r="BQ54" i="5"/>
  <c r="BQ14" i="5"/>
  <c r="BQ23" i="5"/>
  <c r="BQ40" i="5"/>
  <c r="BQ12" i="5"/>
  <c r="BQ51" i="5"/>
  <c r="BQ29" i="5"/>
  <c r="BQ22" i="5"/>
  <c r="BQ20" i="5"/>
  <c r="BQ32" i="5"/>
  <c r="BQ45" i="5"/>
  <c r="BQ24" i="5"/>
  <c r="BQ27" i="5"/>
  <c r="BQ16" i="5"/>
  <c r="BQ13" i="5"/>
  <c r="BQ34" i="5"/>
  <c r="BQ39" i="5"/>
  <c r="BQ50" i="5"/>
  <c r="BQ41" i="5"/>
  <c r="BQ48" i="5"/>
  <c r="BQ36" i="5"/>
  <c r="I29" i="5"/>
  <c r="E29" i="5" s="1"/>
  <c r="D29" i="5" s="1"/>
  <c r="BQ15" i="5"/>
  <c r="BQ52" i="5"/>
  <c r="BQ17" i="5"/>
  <c r="I17" i="5"/>
  <c r="E17" i="5" s="1"/>
  <c r="D17" i="5" s="1"/>
  <c r="BQ18" i="5"/>
  <c r="BQ53" i="5"/>
  <c r="I18" i="5"/>
  <c r="E18" i="5" s="1"/>
  <c r="D18" i="5" s="1"/>
  <c r="BQ19" i="5"/>
  <c r="BQ35" i="5"/>
  <c r="BQ33" i="5"/>
  <c r="BQ42" i="5"/>
  <c r="I34" i="5"/>
  <c r="E34" i="5" s="1"/>
  <c r="D34" i="5" s="1"/>
  <c r="BQ21" i="5"/>
  <c r="BQ28" i="5"/>
  <c r="BQ46" i="5"/>
  <c r="BQ44" i="5"/>
  <c r="BQ38" i="5"/>
  <c r="BQ26" i="5"/>
  <c r="J35" i="5" l="1"/>
  <c r="BG9" i="5"/>
  <c r="BQ7" i="5"/>
  <c r="I10" i="5"/>
  <c r="F10" i="5"/>
  <c r="AB19" i="5"/>
  <c r="AH10" i="5" s="1"/>
  <c r="AH9" i="5" l="1"/>
  <c r="E10" i="5"/>
  <c r="D10" i="5" s="1"/>
  <c r="C10" i="5" s="1"/>
  <c r="DT5" i="2" l="1"/>
  <c r="DU5" i="2"/>
  <c r="E29" i="11"/>
  <c r="C11" i="5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l="1"/>
  <c r="C30" i="5" s="1"/>
  <c r="C31" i="5" s="1"/>
  <c r="C32" i="5" s="1"/>
  <c r="C33" i="5" s="1"/>
  <c r="C34" i="5" s="1"/>
  <c r="AE23" i="5"/>
  <c r="E28" i="11"/>
  <c r="AE24" i="5"/>
  <c r="AE25" i="5" l="1"/>
  <c r="AE19" i="11" l="1"/>
  <c r="AA5" i="11" l="1"/>
  <c r="AE5" i="11" s="1"/>
  <c r="AA3" i="11"/>
  <c r="AE15" i="11"/>
  <c r="AE7" i="11"/>
  <c r="AA24" i="11"/>
  <c r="AE24" i="11" s="1"/>
  <c r="AE20" i="11"/>
  <c r="AA25" i="11"/>
  <c r="AE25" i="11" s="1"/>
  <c r="AA23" i="11"/>
  <c r="AE23" i="11" s="1"/>
  <c r="AE16" i="11"/>
  <c r="AE17" i="11"/>
  <c r="AA6" i="11"/>
  <c r="AE6" i="11" s="1"/>
  <c r="AE18" i="11"/>
  <c r="AE3" i="11" l="1"/>
  <c r="AJ1" i="11"/>
  <c r="B10" i="11" s="1"/>
  <c r="AD1" i="11" l="1"/>
  <c r="AN1" i="5"/>
  <c r="BG4" i="5" l="1"/>
  <c r="BF7" i="5"/>
  <c r="BG7" i="5"/>
  <c r="BF6" i="5"/>
  <c r="I2" i="11"/>
  <c r="BF4" i="5"/>
  <c r="BG6" i="5"/>
  <c r="S5" i="2"/>
  <c r="BF2" i="5"/>
  <c r="BG3" i="5"/>
  <c r="BG5" i="5"/>
  <c r="BF3" i="5"/>
  <c r="BG2" i="5"/>
  <c r="BF5" i="5"/>
  <c r="BG1" i="5"/>
  <c r="BF1" i="5"/>
  <c r="S9" i="5"/>
  <c r="F9" i="5" s="1"/>
  <c r="AH7" i="5"/>
  <c r="E30" i="11" s="1"/>
  <c r="K35" i="5" l="1"/>
  <c r="S35" i="5" s="1"/>
  <c r="G35" i="5"/>
  <c r="H35" i="5" s="1"/>
  <c r="DV5" i="2"/>
  <c r="AH17" i="5" l="1"/>
  <c r="K26" i="11" s="1"/>
  <c r="AH18" i="5"/>
  <c r="Q26" i="11" s="1"/>
  <c r="T35" i="5"/>
  <c r="F35" i="5" s="1"/>
  <c r="EC5" i="2" l="1"/>
  <c r="AH16" i="5"/>
  <c r="AH19" i="5" s="1"/>
  <c r="ED5" i="2"/>
  <c r="I35" i="5"/>
  <c r="V17" i="11"/>
  <c r="V13" i="11"/>
  <c r="V23" i="11"/>
  <c r="V16" i="11"/>
  <c r="V19" i="11"/>
  <c r="V21" i="11"/>
  <c r="V24" i="11"/>
  <c r="V27" i="11"/>
  <c r="V25" i="11"/>
  <c r="V20" i="11"/>
  <c r="V26" i="11"/>
  <c r="V30" i="11"/>
  <c r="V15" i="11"/>
  <c r="V22" i="11"/>
  <c r="V31" i="11"/>
  <c r="V28" i="11"/>
  <c r="V14" i="11"/>
  <c r="V18" i="11"/>
  <c r="V29" i="11"/>
  <c r="V12" i="11"/>
  <c r="B13" i="11" s="1"/>
  <c r="F26" i="11" l="1"/>
  <c r="EB5" i="2"/>
  <c r="EE5" i="2" s="1"/>
  <c r="E35" i="5"/>
  <c r="D35" i="5" s="1"/>
  <c r="C35" i="5" s="1"/>
  <c r="AH8" i="5"/>
  <c r="E31" i="11" s="1"/>
  <c r="C13" i="11"/>
  <c r="B14" i="11"/>
  <c r="AH12" i="5" l="1"/>
  <c r="DW5" i="2"/>
  <c r="D13" i="11"/>
  <c r="B15" i="11"/>
  <c r="C14" i="11"/>
  <c r="D14" i="11" s="1"/>
  <c r="DX5" i="2" l="1"/>
  <c r="AE26" i="5"/>
  <c r="AH14" i="5" s="1"/>
  <c r="E32" i="11"/>
  <c r="I14" i="11"/>
  <c r="H14" i="11"/>
  <c r="C15" i="11"/>
  <c r="B16" i="11"/>
  <c r="I13" i="11"/>
  <c r="H13" i="11"/>
  <c r="AH15" i="5" l="1"/>
  <c r="EA5" i="2" s="1"/>
  <c r="DZ5" i="2"/>
  <c r="F39" i="11"/>
  <c r="B17" i="11"/>
  <c r="C16" i="11"/>
  <c r="D15" i="11"/>
  <c r="F45" i="11" l="1"/>
  <c r="H15" i="11"/>
  <c r="I15" i="11"/>
  <c r="D16" i="11"/>
  <c r="C17" i="11"/>
  <c r="B18" i="11"/>
  <c r="C18" i="11" l="1"/>
  <c r="B19" i="11"/>
  <c r="D17" i="11"/>
  <c r="H16" i="11"/>
  <c r="I16" i="11"/>
  <c r="B20" i="11" l="1"/>
  <c r="C19" i="11"/>
  <c r="D18" i="11"/>
  <c r="I17" i="11"/>
  <c r="H17" i="11"/>
  <c r="B21" i="11" l="1"/>
  <c r="C20" i="11"/>
  <c r="D19" i="11"/>
  <c r="H18" i="11"/>
  <c r="I18" i="11"/>
  <c r="D20" i="11" l="1"/>
  <c r="I19" i="11"/>
  <c r="H19" i="11"/>
  <c r="B22" i="11"/>
  <c r="C21" i="11"/>
  <c r="H20" i="11" l="1"/>
  <c r="I20" i="11"/>
  <c r="D21" i="11"/>
  <c r="C22" i="11"/>
  <c r="J13" i="11"/>
  <c r="D22" i="11" l="1"/>
  <c r="J14" i="11"/>
  <c r="K13" i="11"/>
  <c r="L13" i="11" s="1"/>
  <c r="H21" i="11"/>
  <c r="I21" i="11"/>
  <c r="P13" i="11" l="1"/>
  <c r="Q13" i="11"/>
  <c r="K14" i="11"/>
  <c r="J15" i="11"/>
  <c r="I22" i="11"/>
  <c r="H22" i="11"/>
  <c r="K15" i="11" l="1"/>
  <c r="J16" i="11"/>
  <c r="L14" i="11"/>
  <c r="K16" i="11" l="1"/>
  <c r="J17" i="11"/>
  <c r="L15" i="11"/>
  <c r="P14" i="11"/>
  <c r="Q14" i="11"/>
  <c r="Q15" i="11" l="1"/>
  <c r="P15" i="11"/>
  <c r="J18" i="11"/>
  <c r="K17" i="11"/>
  <c r="L17" i="11" s="1"/>
  <c r="L16" i="11"/>
  <c r="Q17" i="11" l="1"/>
  <c r="P17" i="11"/>
  <c r="J19" i="11"/>
  <c r="K18" i="11"/>
  <c r="L18" i="11" s="1"/>
  <c r="Q16" i="11"/>
  <c r="P16" i="11"/>
  <c r="K19" i="11" l="1"/>
  <c r="J20" i="11"/>
  <c r="P18" i="11"/>
  <c r="Q18" i="11"/>
  <c r="K20" i="11" l="1"/>
  <c r="L20" i="11" s="1"/>
  <c r="J21" i="11"/>
  <c r="L19" i="11"/>
  <c r="P19" i="11" l="1"/>
  <c r="Q19" i="11"/>
  <c r="K21" i="11"/>
  <c r="L21" i="11" s="1"/>
  <c r="J22" i="11"/>
  <c r="K22" i="11" s="1"/>
  <c r="Q20" i="11"/>
  <c r="P20" i="11"/>
  <c r="P21" i="11" l="1"/>
  <c r="Q21" i="11"/>
  <c r="L22" i="11"/>
  <c r="BX5" i="2"/>
  <c r="AX5" i="2"/>
  <c r="BN5" i="2"/>
  <c r="CP5" i="2"/>
  <c r="BJ5" i="2"/>
  <c r="AV5" i="2"/>
  <c r="AB5" i="2"/>
  <c r="CL5" i="2"/>
  <c r="AZ5" i="2"/>
  <c r="AL5" i="2"/>
  <c r="BB5" i="2"/>
  <c r="Z5" i="2"/>
  <c r="BF5" i="2"/>
  <c r="BH5" i="2"/>
  <c r="AP5" i="2"/>
  <c r="CV5" i="2"/>
  <c r="DH5" i="2"/>
  <c r="CX5" i="2"/>
  <c r="AD5" i="2"/>
  <c r="AT5" i="2"/>
  <c r="BD5" i="2"/>
  <c r="X5" i="2"/>
  <c r="BL5" i="2"/>
  <c r="DB5" i="2"/>
  <c r="CR5" i="2"/>
  <c r="BV5" i="2"/>
  <c r="AH5" i="2"/>
  <c r="V5" i="2"/>
  <c r="BZ5" i="2"/>
  <c r="CT5" i="2"/>
  <c r="DL5" i="2"/>
  <c r="DD5" i="2"/>
  <c r="CZ5" i="2"/>
  <c r="DN5" i="2"/>
  <c r="DJ5" i="2"/>
  <c r="CD5" i="2"/>
  <c r="CF5" i="2"/>
  <c r="CN5" i="2"/>
  <c r="BR5" i="2"/>
  <c r="BP5" i="2"/>
  <c r="AR5" i="2"/>
  <c r="T5" i="2"/>
  <c r="CH5" i="2"/>
  <c r="DF5" i="2"/>
  <c r="CJ5" i="2"/>
  <c r="AF5" i="2"/>
  <c r="CB5" i="2"/>
  <c r="BT5" i="2"/>
  <c r="AN5" i="2"/>
  <c r="AJ5" i="2"/>
  <c r="P22" i="11" l="1"/>
  <c r="Q22" i="11"/>
</calcChain>
</file>

<file path=xl/sharedStrings.xml><?xml version="1.0" encoding="utf-8"?>
<sst xmlns="http://schemas.openxmlformats.org/spreadsheetml/2006/main" count="50119" uniqueCount="4570">
  <si>
    <t xml:space="preserve">تعليمات التسجيل </t>
  </si>
  <si>
    <t>اتبع الخطوات التالية:</t>
  </si>
  <si>
    <t>يستفيد من الحسم</t>
  </si>
  <si>
    <t>نسبة الحسم</t>
  </si>
  <si>
    <t>تملأ صفحة إدخال البيانات بالمعلومات المطلوبة وبشكل دقيق وصحيح</t>
  </si>
  <si>
    <t>الانتقال إلى صفحة اختيار المقررات</t>
  </si>
  <si>
    <t>الطلاب الأوائل</t>
  </si>
  <si>
    <t>يكون اختيار المقررات المراد التسجيل عليها على الشكل التالي:</t>
  </si>
  <si>
    <t>الحاصيلن عل وسام بطل الجمهورية العربية السورية أو أحد أبنائهم</t>
  </si>
  <si>
    <t>عند اختيار المقرر تضع بجانب اسم المقرر بالعمود الأزرق رقم /1/</t>
  </si>
  <si>
    <t>ذوي شهداء الجيش وقوى الأمن الداخلي والجرحى وأبنائهم وأبناء المفقودين وأزواجهم</t>
  </si>
  <si>
    <t xml:space="preserve">يسدد (500ل.س) فقط رسم كل مقرر </t>
  </si>
  <si>
    <t xml:space="preserve">بعد الإنتهاء من عملية اختيار المقررات انتقل إلى صفحة </t>
  </si>
  <si>
    <t>الاستمارة واطبع منها أربع نسخ</t>
  </si>
  <si>
    <t>عناصر الجيش العربي السوري والقوات المسلحة وقوى الامن الداخلي</t>
  </si>
  <si>
    <t xml:space="preserve">أعضاء نقابة المعلمين وأبنائهم والعاملين وأبنائهم المنتسبين لنقابة العمال في وزارة التعليم العالي والمؤسسات والهيئات والجامعات التابعة لها </t>
  </si>
  <si>
    <t>ذوي الاحتياجات الخاصة</t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</si>
  <si>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</si>
  <si>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</si>
  <si>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</si>
  <si>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</si>
  <si>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t>أدخل الرقم الإمتحاني</t>
  </si>
  <si>
    <t>يجب أن تقوم بملئ الحقول بالمعلومات المطلوبة بشكل صحيح</t>
  </si>
  <si>
    <t>الاسم الكامل باللغة الإنكليزية</t>
  </si>
  <si>
    <t>اسم الأب باللغة الإنكليزية</t>
  </si>
  <si>
    <t>اسم الأم باللغة الإنكليزية</t>
  </si>
  <si>
    <t>مكان الميلاد باللغة الإنكليزية</t>
  </si>
  <si>
    <t>علمي</t>
  </si>
  <si>
    <t>العربية السورية</t>
  </si>
  <si>
    <t>01</t>
  </si>
  <si>
    <t>دمشق</t>
  </si>
  <si>
    <t>الفلسطينية السورية</t>
  </si>
  <si>
    <t>الرقم الوطني</t>
  </si>
  <si>
    <t>رقم جواز السفر لغير السوريين</t>
  </si>
  <si>
    <t>مكان ورقم القيد</t>
  </si>
  <si>
    <t>رقم الهاتف</t>
  </si>
  <si>
    <t>رقم الموبايل</t>
  </si>
  <si>
    <t>العنوان الدائم</t>
  </si>
  <si>
    <t>02</t>
  </si>
  <si>
    <t>حلب</t>
  </si>
  <si>
    <t>الفلسطينية</t>
  </si>
  <si>
    <t>03</t>
  </si>
  <si>
    <t>ريف دمشق</t>
  </si>
  <si>
    <t>الأردنية</t>
  </si>
  <si>
    <t>نوع الشهادة الثانوية</t>
  </si>
  <si>
    <t>سنة الشهادة</t>
  </si>
  <si>
    <t>محافظ الشهادة</t>
  </si>
  <si>
    <t>شعبة التجنيد</t>
  </si>
  <si>
    <t>04</t>
  </si>
  <si>
    <t>حمص</t>
  </si>
  <si>
    <t>اللبنانية</t>
  </si>
  <si>
    <t>05</t>
  </si>
  <si>
    <t>حماة</t>
  </si>
  <si>
    <t>التونسية</t>
  </si>
  <si>
    <t>تاريخ الميلاد</t>
  </si>
  <si>
    <t>مكان الميلاد</t>
  </si>
  <si>
    <t>الجنسية</t>
  </si>
  <si>
    <t>الجنس</t>
  </si>
  <si>
    <t>06</t>
  </si>
  <si>
    <t>اللاذقية</t>
  </si>
  <si>
    <t>الجزائرية</t>
  </si>
  <si>
    <t>07</t>
  </si>
  <si>
    <t>إدلب</t>
  </si>
  <si>
    <t>السودانية</t>
  </si>
  <si>
    <t>الاب</t>
  </si>
  <si>
    <t>الأم</t>
  </si>
  <si>
    <t>08</t>
  </si>
  <si>
    <t>الحسكة</t>
  </si>
  <si>
    <t>الصومالية</t>
  </si>
  <si>
    <t>09</t>
  </si>
  <si>
    <t>دير الزور</t>
  </si>
  <si>
    <t>العراقية</t>
  </si>
  <si>
    <t>10</t>
  </si>
  <si>
    <t>طرطوس</t>
  </si>
  <si>
    <t>المصرية</t>
  </si>
  <si>
    <t>11</t>
  </si>
  <si>
    <t>الرقة</t>
  </si>
  <si>
    <t>المغربية</t>
  </si>
  <si>
    <t>12</t>
  </si>
  <si>
    <t>درعا</t>
  </si>
  <si>
    <t>اليمنية</t>
  </si>
  <si>
    <t>13</t>
  </si>
  <si>
    <t>السويداء</t>
  </si>
  <si>
    <t>الإيرانية</t>
  </si>
  <si>
    <t>14</t>
  </si>
  <si>
    <t>القنيطرة</t>
  </si>
  <si>
    <t>الأفغانية</t>
  </si>
  <si>
    <t>الباكستانية</t>
  </si>
  <si>
    <t>ذكر</t>
  </si>
  <si>
    <t>أنثى</t>
  </si>
  <si>
    <t>رقم الطالب</t>
  </si>
  <si>
    <t>الاسم والكنية:</t>
  </si>
  <si>
    <t>اسم الاب:</t>
  </si>
  <si>
    <t>اسم الام:</t>
  </si>
  <si>
    <t>نقابة معلمين</t>
  </si>
  <si>
    <t>لا</t>
  </si>
  <si>
    <t>الإنكليزية</t>
  </si>
  <si>
    <t>السنة</t>
  </si>
  <si>
    <t>place of birth</t>
  </si>
  <si>
    <t>Mother Name</t>
  </si>
  <si>
    <t>Father Name</t>
  </si>
  <si>
    <t>Full Name</t>
  </si>
  <si>
    <t>ذوي إحتياجات الخاصة</t>
  </si>
  <si>
    <t>نعم</t>
  </si>
  <si>
    <t>الفرنسية</t>
  </si>
  <si>
    <t>محافظة الهوية</t>
  </si>
  <si>
    <t>عناصر الجيش وقوى الأمن الداخلي</t>
  </si>
  <si>
    <t>نوع الشهادة</t>
  </si>
  <si>
    <t>عام الثانوية :</t>
  </si>
  <si>
    <t>محافظتها</t>
  </si>
  <si>
    <t>الموبايل</t>
  </si>
  <si>
    <t>الهاتف</t>
  </si>
  <si>
    <t>ذوي الشهداء وجرحى الجيش العربي السوري</t>
  </si>
  <si>
    <t>نوع الحسم</t>
  </si>
  <si>
    <t>رقم الإيقاف</t>
  </si>
  <si>
    <t>تاريخه</t>
  </si>
  <si>
    <t>تدوير الرسوم</t>
  </si>
  <si>
    <t>وثيقة وفاة</t>
  </si>
  <si>
    <t>مقررات السنة الأولى (فصل أول)</t>
  </si>
  <si>
    <t>سجين</t>
  </si>
  <si>
    <t>الأولى</t>
  </si>
  <si>
    <t>الأول</t>
  </si>
  <si>
    <t>رسم الشهادة</t>
  </si>
  <si>
    <t>بطل الجمهورية</t>
  </si>
  <si>
    <t>رمز المقرر</t>
  </si>
  <si>
    <t>المقررات التي يحق للطالب تسجيلها</t>
  </si>
  <si>
    <t>إختر اللغة في المقررات الأجنبية</t>
  </si>
  <si>
    <t>رسم المقررات</t>
  </si>
  <si>
    <t>العاملين في وزارة التعليم العالي والمؤسسات والجامعات التابعة لها وأبنائهم</t>
  </si>
  <si>
    <t>رسم التسجيل</t>
  </si>
  <si>
    <t>رسم فصول الانقطاع</t>
  </si>
  <si>
    <t>الرسوم المدورة</t>
  </si>
  <si>
    <t>إجمالي الرسوم المطالب بسدادها</t>
  </si>
  <si>
    <t>مقررات السنة الأولى (فصل ثاني)</t>
  </si>
  <si>
    <t>تقسيط</t>
  </si>
  <si>
    <t>الثاني</t>
  </si>
  <si>
    <t>القسط الأول</t>
  </si>
  <si>
    <t>القسط الثاني</t>
  </si>
  <si>
    <t>عدد المقررات المسجلة لأول مرة</t>
  </si>
  <si>
    <t>عدد المقررات المسجلة للمرة الثانية</t>
  </si>
  <si>
    <t>عدد المقررات المسجلة لأكثر من مرتين</t>
  </si>
  <si>
    <t>مقررات السنة الثانية (فصل أول)</t>
  </si>
  <si>
    <t>عدد المقررات المسجلة</t>
  </si>
  <si>
    <t>الثانية</t>
  </si>
  <si>
    <t>مقررات السنة الثانية (فصل ثاني)</t>
  </si>
  <si>
    <t>ج</t>
  </si>
  <si>
    <t xml:space="preserve">المالية العامة </t>
  </si>
  <si>
    <t>ر1</t>
  </si>
  <si>
    <t>ر2</t>
  </si>
  <si>
    <t>مقررات السنة الثالثة (فصل أول)</t>
  </si>
  <si>
    <t>الثالثة</t>
  </si>
  <si>
    <t>مقررات السنة الثالثة (فصل ثاني)</t>
  </si>
  <si>
    <t>الفصل الأول 2018-2019</t>
  </si>
  <si>
    <t>مقررات السنة الرابعة (فصل ثاني)</t>
  </si>
  <si>
    <t>الفصل الثاني 2018-2019</t>
  </si>
  <si>
    <t>الفصل الأول 2019-2020</t>
  </si>
  <si>
    <t>الفصل الأول 2020-2021</t>
  </si>
  <si>
    <t>الفصل الثاني 2020-2021</t>
  </si>
  <si>
    <t>الفصل الأول 2021-2022</t>
  </si>
  <si>
    <t>رقم الطالب:</t>
  </si>
  <si>
    <t>السنة:</t>
  </si>
  <si>
    <t>الجنس:</t>
  </si>
  <si>
    <t>تاريخ الميلاد:</t>
  </si>
  <si>
    <t>مكان الميلاد:</t>
  </si>
  <si>
    <t>الجنسية:</t>
  </si>
  <si>
    <t>الرقم الوطني:</t>
  </si>
  <si>
    <t>مكان ورقم القيد:</t>
  </si>
  <si>
    <t>شعبة التجنيد:</t>
  </si>
  <si>
    <t>نوع الثانوية:</t>
  </si>
  <si>
    <t>محافظتها:</t>
  </si>
  <si>
    <t>عامها:</t>
  </si>
  <si>
    <t>الموبايل:</t>
  </si>
  <si>
    <t>الهاتف:</t>
  </si>
  <si>
    <t xml:space="preserve"> المقررات التي سجلها الطالب</t>
  </si>
  <si>
    <t>رقم تدوير رسوم</t>
  </si>
  <si>
    <t>طابع هلال احمر
25  ل .س</t>
  </si>
  <si>
    <t xml:space="preserve">طابع مالي
 30  ل.س   </t>
  </si>
  <si>
    <t>طابع بحث علمي
25ل.س</t>
  </si>
  <si>
    <t>رسم الانقطاع</t>
  </si>
  <si>
    <t>المبلغ المستحق</t>
  </si>
  <si>
    <t>ملاحظة: لا يعد الطالب مسجلاً إذا لم ينفذ تعليمات التسجيل كاملةً ويسلم أوراقه إلى القسم المختص  ، وهو مسؤول عن صحة المعلومات الواردة في هذه الاستمارة</t>
  </si>
  <si>
    <t xml:space="preserve">إلى المصرف العقاري </t>
  </si>
  <si>
    <t>يرجى قبض مبلغ  قدره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</si>
  <si>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</si>
  <si>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</si>
  <si>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</si>
  <si>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</si>
  <si>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الثانية</t>
  </si>
  <si>
    <t>مقررات السنة الثالثة</t>
  </si>
  <si>
    <t>مقررات السنة الرابعة</t>
  </si>
  <si>
    <t>تدوير رسوم</t>
  </si>
  <si>
    <t>الرسوم</t>
  </si>
  <si>
    <t>الإحصائية</t>
  </si>
  <si>
    <t>البيانات باللغة الإنكليزية</t>
  </si>
  <si>
    <t>فصول الإنقطاع</t>
  </si>
  <si>
    <t>الفصل الأول</t>
  </si>
  <si>
    <t>الفصل الثاني</t>
  </si>
  <si>
    <t>الاسم والنسبة</t>
  </si>
  <si>
    <t>الأب</t>
  </si>
  <si>
    <t>الام</t>
  </si>
  <si>
    <t>عام الميلاد</t>
  </si>
  <si>
    <t>نوع الثانوية</t>
  </si>
  <si>
    <t>عام الثانوية</t>
  </si>
  <si>
    <t>رقمه</t>
  </si>
  <si>
    <t>المبلغ المدور</t>
  </si>
  <si>
    <t>رسم فصل الانقطاع</t>
  </si>
  <si>
    <t>رسم تسجيل سنوي</t>
  </si>
  <si>
    <t>تقيسط</t>
  </si>
  <si>
    <t>عدد المواد الجديدة</t>
  </si>
  <si>
    <t>عدد المواد الراسبة للمرة الأولى</t>
  </si>
  <si>
    <t>عدد المواد الراسبة للمرة الثانية</t>
  </si>
  <si>
    <t>عدد الإجمالي للمواد</t>
  </si>
  <si>
    <t>لغة الطالب</t>
  </si>
  <si>
    <t>A</t>
  </si>
  <si>
    <t>الثالثة حديث</t>
  </si>
  <si>
    <t>فصل أول 2018-2019</t>
  </si>
  <si>
    <t>فصل ثاني 2018-2019</t>
  </si>
  <si>
    <t>فصل أول 2019-2020</t>
  </si>
  <si>
    <t>فصل أول 2020-2021</t>
  </si>
  <si>
    <t>فصل ثاني 2020-2021</t>
  </si>
  <si>
    <t>فصل أول 2021-2022</t>
  </si>
  <si>
    <t>الاستنفاذ</t>
  </si>
  <si>
    <t>خالد</t>
  </si>
  <si>
    <t>سميره</t>
  </si>
  <si>
    <t xml:space="preserve">دمشق </t>
  </si>
  <si>
    <t>احمد</t>
  </si>
  <si>
    <t>باسمه</t>
  </si>
  <si>
    <t>حنان</t>
  </si>
  <si>
    <t>مخيم اليرموك</t>
  </si>
  <si>
    <t>نذير</t>
  </si>
  <si>
    <t>مياده</t>
  </si>
  <si>
    <t>طلال</t>
  </si>
  <si>
    <t>يوسف</t>
  </si>
  <si>
    <t>وفاء</t>
  </si>
  <si>
    <t>هناء</t>
  </si>
  <si>
    <t>زهير</t>
  </si>
  <si>
    <t>سميه</t>
  </si>
  <si>
    <t>النبك</t>
  </si>
  <si>
    <t>حيان</t>
  </si>
  <si>
    <t>ربيحه</t>
  </si>
  <si>
    <t>محمد</t>
  </si>
  <si>
    <t>فاديا</t>
  </si>
  <si>
    <t>سلمان</t>
  </si>
  <si>
    <t>فاطمه</t>
  </si>
  <si>
    <t>فادي</t>
  </si>
  <si>
    <t>فؤاد</t>
  </si>
  <si>
    <t>سمر</t>
  </si>
  <si>
    <t>حسام الدين</t>
  </si>
  <si>
    <t>هلا</t>
  </si>
  <si>
    <t>فاتن</t>
  </si>
  <si>
    <t>عبد الوهاب</t>
  </si>
  <si>
    <t>روضه</t>
  </si>
  <si>
    <t>ابتسام</t>
  </si>
  <si>
    <t>سحر</t>
  </si>
  <si>
    <t>داعل</t>
  </si>
  <si>
    <t>حامد</t>
  </si>
  <si>
    <t>تغريد</t>
  </si>
  <si>
    <t>روعة</t>
  </si>
  <si>
    <t>دوما</t>
  </si>
  <si>
    <t>علي</t>
  </si>
  <si>
    <t>انيسه</t>
  </si>
  <si>
    <t>موفق</t>
  </si>
  <si>
    <t>احمد راتب</t>
  </si>
  <si>
    <t>سماح</t>
  </si>
  <si>
    <t>محمود</t>
  </si>
  <si>
    <t>باسم</t>
  </si>
  <si>
    <t>بسام</t>
  </si>
  <si>
    <t>احسان</t>
  </si>
  <si>
    <t>احمد عيسى</t>
  </si>
  <si>
    <t>منيره</t>
  </si>
  <si>
    <t>السحل</t>
  </si>
  <si>
    <t>مفيد</t>
  </si>
  <si>
    <t>ماهر</t>
  </si>
  <si>
    <t>نبيل</t>
  </si>
  <si>
    <t>صحنايا</t>
  </si>
  <si>
    <t>محمد نبيل</t>
  </si>
  <si>
    <t>جمال</t>
  </si>
  <si>
    <t>ملح</t>
  </si>
  <si>
    <t>هيام</t>
  </si>
  <si>
    <t>جديدة عرطوز</t>
  </si>
  <si>
    <t>ناجي</t>
  </si>
  <si>
    <t>عائشه</t>
  </si>
  <si>
    <t>محجه</t>
  </si>
  <si>
    <t>ناديا</t>
  </si>
  <si>
    <t>طالب</t>
  </si>
  <si>
    <t>مها</t>
  </si>
  <si>
    <t>غسان</t>
  </si>
  <si>
    <t>زياد</t>
  </si>
  <si>
    <t>ايمان</t>
  </si>
  <si>
    <t>منى</t>
  </si>
  <si>
    <t>عبد الحكيم</t>
  </si>
  <si>
    <t>عدنان</t>
  </si>
  <si>
    <t>فريال</t>
  </si>
  <si>
    <t>هامه</t>
  </si>
  <si>
    <t>فطمه</t>
  </si>
  <si>
    <t>نزيهه</t>
  </si>
  <si>
    <t>مريم</t>
  </si>
  <si>
    <t>التل</t>
  </si>
  <si>
    <t>سيف الدين</t>
  </si>
  <si>
    <t>عواطف</t>
  </si>
  <si>
    <t>عبد القادر</t>
  </si>
  <si>
    <t>مديحه</t>
  </si>
  <si>
    <t>شكري</t>
  </si>
  <si>
    <t>موسى</t>
  </si>
  <si>
    <t>عباس</t>
  </si>
  <si>
    <t>شاديه</t>
  </si>
  <si>
    <t>عماد</t>
  </si>
  <si>
    <t>محمدنبيل</t>
  </si>
  <si>
    <t>نوال</t>
  </si>
  <si>
    <t>عمر</t>
  </si>
  <si>
    <t>زهريه</t>
  </si>
  <si>
    <t>صديقة</t>
  </si>
  <si>
    <t>صباح</t>
  </si>
  <si>
    <t>فوزي</t>
  </si>
  <si>
    <t>فريده</t>
  </si>
  <si>
    <t>محمد ايمن</t>
  </si>
  <si>
    <t>رويده</t>
  </si>
  <si>
    <t>جودت</t>
  </si>
  <si>
    <t>احلام</t>
  </si>
  <si>
    <t>غازي</t>
  </si>
  <si>
    <t>هاله</t>
  </si>
  <si>
    <t>قصي</t>
  </si>
  <si>
    <t>فريزه</t>
  </si>
  <si>
    <t>ندى</t>
  </si>
  <si>
    <t>اسامة</t>
  </si>
  <si>
    <t>معتز</t>
  </si>
  <si>
    <t>سعاد</t>
  </si>
  <si>
    <t>احمد الخطيب</t>
  </si>
  <si>
    <t>نسيبه</t>
  </si>
  <si>
    <t>رنا</t>
  </si>
  <si>
    <t>جمانه</t>
  </si>
  <si>
    <t>فتحي</t>
  </si>
  <si>
    <t>عائده</t>
  </si>
  <si>
    <t>محمد ياسر</t>
  </si>
  <si>
    <t>هدى</t>
  </si>
  <si>
    <t>رجاء</t>
  </si>
  <si>
    <t>فهد</t>
  </si>
  <si>
    <t>صفاء</t>
  </si>
  <si>
    <t>حسين</t>
  </si>
  <si>
    <t xml:space="preserve">ريف دمشق </t>
  </si>
  <si>
    <t>نجيب</t>
  </si>
  <si>
    <t>سالم</t>
  </si>
  <si>
    <t>رضوان</t>
  </si>
  <si>
    <t>ليلى</t>
  </si>
  <si>
    <t>هيثم</t>
  </si>
  <si>
    <t>خديجه</t>
  </si>
  <si>
    <t>عسال الورد</t>
  </si>
  <si>
    <t>حسن</t>
  </si>
  <si>
    <t>جيرود</t>
  </si>
  <si>
    <t>هبه</t>
  </si>
  <si>
    <t>وليد</t>
  </si>
  <si>
    <t>ميسون</t>
  </si>
  <si>
    <t>عوض</t>
  </si>
  <si>
    <t>ناريمان</t>
  </si>
  <si>
    <t>ابراهيم</t>
  </si>
  <si>
    <t>اسعد</t>
  </si>
  <si>
    <t>اميه</t>
  </si>
  <si>
    <t>فلك</t>
  </si>
  <si>
    <t>جهاد</t>
  </si>
  <si>
    <t>القبو</t>
  </si>
  <si>
    <t>رياض</t>
  </si>
  <si>
    <t>شهيره</t>
  </si>
  <si>
    <t>شهبا</t>
  </si>
  <si>
    <t>أحمد</t>
  </si>
  <si>
    <t>توفيق</t>
  </si>
  <si>
    <t>نضال</t>
  </si>
  <si>
    <t>اعتدال</t>
  </si>
  <si>
    <t>جبله</t>
  </si>
  <si>
    <t>غاده</t>
  </si>
  <si>
    <t>فواز</t>
  </si>
  <si>
    <t>عبد الله</t>
  </si>
  <si>
    <t>لينا</t>
  </si>
  <si>
    <t>سعيد</t>
  </si>
  <si>
    <t>حرستا</t>
  </si>
  <si>
    <t>منجد</t>
  </si>
  <si>
    <t>سمير</t>
  </si>
  <si>
    <t>محمد جمال</t>
  </si>
  <si>
    <t>عبد اللطيف</t>
  </si>
  <si>
    <t>فايز</t>
  </si>
  <si>
    <t>امل</t>
  </si>
  <si>
    <t>عائشة</t>
  </si>
  <si>
    <t>قدسيا</t>
  </si>
  <si>
    <t>كمال</t>
  </si>
  <si>
    <t>اشتياق</t>
  </si>
  <si>
    <t>ياسمين</t>
  </si>
  <si>
    <t>رشا</t>
  </si>
  <si>
    <t>نجاح</t>
  </si>
  <si>
    <t>عليا</t>
  </si>
  <si>
    <t>سبينه</t>
  </si>
  <si>
    <t>مصطفى</t>
  </si>
  <si>
    <t>اميره</t>
  </si>
  <si>
    <t>بشار</t>
  </si>
  <si>
    <t>فراس</t>
  </si>
  <si>
    <t>عبير</t>
  </si>
  <si>
    <t>نبيله</t>
  </si>
  <si>
    <t>جده</t>
  </si>
  <si>
    <t>فاطمه المحمد</t>
  </si>
  <si>
    <t>عيسى</t>
  </si>
  <si>
    <t>صبحه</t>
  </si>
  <si>
    <t>إبراهيم</t>
  </si>
  <si>
    <t>منير</t>
  </si>
  <si>
    <t>أمل</t>
  </si>
  <si>
    <t>غالب</t>
  </si>
  <si>
    <t>محمد بسام</t>
  </si>
  <si>
    <t>فاتنه</t>
  </si>
  <si>
    <t>حافظ</t>
  </si>
  <si>
    <t>سميا</t>
  </si>
  <si>
    <t>معضمية</t>
  </si>
  <si>
    <t>ياسين</t>
  </si>
  <si>
    <t>سليم</t>
  </si>
  <si>
    <t>اليرموك</t>
  </si>
  <si>
    <t>نور</t>
  </si>
  <si>
    <t>محمد يونس</t>
  </si>
  <si>
    <t>غصون</t>
  </si>
  <si>
    <t>عربين</t>
  </si>
  <si>
    <t>يسره</t>
  </si>
  <si>
    <t>محمد بشار</t>
  </si>
  <si>
    <t>ناديه</t>
  </si>
  <si>
    <t>دلال</t>
  </si>
  <si>
    <t>معضميه</t>
  </si>
  <si>
    <t>سناء</t>
  </si>
  <si>
    <t>عبد الكريم</t>
  </si>
  <si>
    <t>جنان رزق</t>
  </si>
  <si>
    <t>امينه</t>
  </si>
  <si>
    <t>ذياب</t>
  </si>
  <si>
    <t>حسنه</t>
  </si>
  <si>
    <t>خان دنون</t>
  </si>
  <si>
    <t>محمد عدنان</t>
  </si>
  <si>
    <t>رويدا</t>
  </si>
  <si>
    <t>ثناء</t>
  </si>
  <si>
    <t>داريا</t>
  </si>
  <si>
    <t>ناصر</t>
  </si>
  <si>
    <t>اشرفية صحنايا</t>
  </si>
  <si>
    <t>محمد سمير</t>
  </si>
  <si>
    <t>زينب</t>
  </si>
  <si>
    <t xml:space="preserve">حرستا </t>
  </si>
  <si>
    <t>شوقي</t>
  </si>
  <si>
    <t>عفاف</t>
  </si>
  <si>
    <t>عبدالعزيز</t>
  </si>
  <si>
    <t>شام</t>
  </si>
  <si>
    <t>نجود</t>
  </si>
  <si>
    <t>رسميه</t>
  </si>
  <si>
    <t>شمسيه</t>
  </si>
  <si>
    <t>جرمانا</t>
  </si>
  <si>
    <t>القطيفة</t>
  </si>
  <si>
    <t>نهله</t>
  </si>
  <si>
    <t>عرطوز</t>
  </si>
  <si>
    <t>أماني</t>
  </si>
  <si>
    <t>ظافر</t>
  </si>
  <si>
    <t>بديعه</t>
  </si>
  <si>
    <t>ممدوح</t>
  </si>
  <si>
    <t>منال</t>
  </si>
  <si>
    <t>علياء</t>
  </si>
  <si>
    <t>امنه</t>
  </si>
  <si>
    <t>ياسر</t>
  </si>
  <si>
    <t>عصام</t>
  </si>
  <si>
    <t>السيدة زينب</t>
  </si>
  <si>
    <t>رامز</t>
  </si>
  <si>
    <t>وجيها</t>
  </si>
  <si>
    <t>ميساء</t>
  </si>
  <si>
    <t>فاطمة</t>
  </si>
  <si>
    <t>عبد الحميد</t>
  </si>
  <si>
    <t>الهام</t>
  </si>
  <si>
    <t>كوثر</t>
  </si>
  <si>
    <t>البوكمال</t>
  </si>
  <si>
    <t>سوسن</t>
  </si>
  <si>
    <t>اكرم</t>
  </si>
  <si>
    <t>صالحه</t>
  </si>
  <si>
    <t>محمد غياث</t>
  </si>
  <si>
    <t>جورج</t>
  </si>
  <si>
    <t>اسامه</t>
  </si>
  <si>
    <t>محمد عماد</t>
  </si>
  <si>
    <t>حسناء</t>
  </si>
  <si>
    <t>محمد رياض</t>
  </si>
  <si>
    <t>زكريا</t>
  </si>
  <si>
    <t>سرغايا</t>
  </si>
  <si>
    <t>مزيد</t>
  </si>
  <si>
    <t>قطنا</t>
  </si>
  <si>
    <t>هويدا</t>
  </si>
  <si>
    <t>عبد المجيد</t>
  </si>
  <si>
    <t>هنادي</t>
  </si>
  <si>
    <t>ناهد</t>
  </si>
  <si>
    <t>شاكر</t>
  </si>
  <si>
    <t>بثينه</t>
  </si>
  <si>
    <t>حفيظة</t>
  </si>
  <si>
    <t>رضا</t>
  </si>
  <si>
    <t>بلقيس</t>
  </si>
  <si>
    <t>رنده</t>
  </si>
  <si>
    <t>انور</t>
  </si>
  <si>
    <t>نصره</t>
  </si>
  <si>
    <t>نوى</t>
  </si>
  <si>
    <t>طعمه</t>
  </si>
  <si>
    <t>فوزيه</t>
  </si>
  <si>
    <t>حسام</t>
  </si>
  <si>
    <t>ريا</t>
  </si>
  <si>
    <t>ماجدة</t>
  </si>
  <si>
    <t>هيفاء</t>
  </si>
  <si>
    <t>سلوى</t>
  </si>
  <si>
    <t>لميس</t>
  </si>
  <si>
    <t>محمد خير</t>
  </si>
  <si>
    <t>ميرفت</t>
  </si>
  <si>
    <t>ماجده</t>
  </si>
  <si>
    <t>يبرود</t>
  </si>
  <si>
    <t>وداد</t>
  </si>
  <si>
    <t xml:space="preserve">كرم </t>
  </si>
  <si>
    <t>أميره</t>
  </si>
  <si>
    <t>عادل</t>
  </si>
  <si>
    <t>هدا</t>
  </si>
  <si>
    <t>محمد فهد</t>
  </si>
  <si>
    <t>عمار</t>
  </si>
  <si>
    <t>ملك</t>
  </si>
  <si>
    <t>خوله</t>
  </si>
  <si>
    <t>محمد كمال</t>
  </si>
  <si>
    <t>عبد الهادي</t>
  </si>
  <si>
    <t>زهره</t>
  </si>
  <si>
    <t>الحجر الاسود</t>
  </si>
  <si>
    <t>مأمون</t>
  </si>
  <si>
    <t>نزهه</t>
  </si>
  <si>
    <t>مشفى دوما</t>
  </si>
  <si>
    <t>محمد سليم</t>
  </si>
  <si>
    <t>ليندا</t>
  </si>
  <si>
    <t>سامر</t>
  </si>
  <si>
    <t>بارعه</t>
  </si>
  <si>
    <t>حمده</t>
  </si>
  <si>
    <t>نزله</t>
  </si>
  <si>
    <t>نزار</t>
  </si>
  <si>
    <t>دياب</t>
  </si>
  <si>
    <t>لمياء</t>
  </si>
  <si>
    <t>امين</t>
  </si>
  <si>
    <t>صقر</t>
  </si>
  <si>
    <t xml:space="preserve">الرياض </t>
  </si>
  <si>
    <t>مروان</t>
  </si>
  <si>
    <t>محمد فؤاد</t>
  </si>
  <si>
    <t>سهام</t>
  </si>
  <si>
    <t>كامل</t>
  </si>
  <si>
    <t>نور الدين</t>
  </si>
  <si>
    <t>نهى</t>
  </si>
  <si>
    <t>محمد غسان</t>
  </si>
  <si>
    <t>ريم</t>
  </si>
  <si>
    <t>مهند</t>
  </si>
  <si>
    <t>نسرين</t>
  </si>
  <si>
    <t>نديم</t>
  </si>
  <si>
    <t>عبدالله</t>
  </si>
  <si>
    <t>اميرة</t>
  </si>
  <si>
    <t>صبحيه</t>
  </si>
  <si>
    <t>قاسم</t>
  </si>
  <si>
    <t>محمد فايز</t>
  </si>
  <si>
    <t>نازك</t>
  </si>
  <si>
    <t>احمد الحسن</t>
  </si>
  <si>
    <t>حليمه</t>
  </si>
  <si>
    <t>هند</t>
  </si>
  <si>
    <t>حسان</t>
  </si>
  <si>
    <t>مصياف</t>
  </si>
  <si>
    <t>خلود</t>
  </si>
  <si>
    <t>سهيل</t>
  </si>
  <si>
    <t>خضر</t>
  </si>
  <si>
    <t>الضمير</t>
  </si>
  <si>
    <t>يحيى</t>
  </si>
  <si>
    <t>يرموك</t>
  </si>
  <si>
    <t>هشام</t>
  </si>
  <si>
    <t>ناهده</t>
  </si>
  <si>
    <t>رباح</t>
  </si>
  <si>
    <t>ديبة</t>
  </si>
  <si>
    <t>باسل</t>
  </si>
  <si>
    <t>محمد موفق</t>
  </si>
  <si>
    <t>حفير فوقا</t>
  </si>
  <si>
    <t>نجوى</t>
  </si>
  <si>
    <t>حياه</t>
  </si>
  <si>
    <t>قارة</t>
  </si>
  <si>
    <t>حضر</t>
  </si>
  <si>
    <t>حوريه</t>
  </si>
  <si>
    <t>بشرى</t>
  </si>
  <si>
    <t>فارس</t>
  </si>
  <si>
    <t>بشيره</t>
  </si>
  <si>
    <t>زاكيه</t>
  </si>
  <si>
    <t>منين</t>
  </si>
  <si>
    <t>طريف</t>
  </si>
  <si>
    <t>عثمان</t>
  </si>
  <si>
    <t>فريد</t>
  </si>
  <si>
    <t>عبد الناصر</t>
  </si>
  <si>
    <t>انصاف</t>
  </si>
  <si>
    <t>سليمان</t>
  </si>
  <si>
    <t>وجدان</t>
  </si>
  <si>
    <t>مدين</t>
  </si>
  <si>
    <t>جلال</t>
  </si>
  <si>
    <t>دارين</t>
  </si>
  <si>
    <t>نهيله</t>
  </si>
  <si>
    <t>تهاني</t>
  </si>
  <si>
    <t>فدوى</t>
  </si>
  <si>
    <t>سامي</t>
  </si>
  <si>
    <t>كسوه</t>
  </si>
  <si>
    <t>مالك</t>
  </si>
  <si>
    <t>صلخد</t>
  </si>
  <si>
    <t>محمد زياد</t>
  </si>
  <si>
    <t>جميله</t>
  </si>
  <si>
    <t>زبداني</t>
  </si>
  <si>
    <t>زهور</t>
  </si>
  <si>
    <t>اديب</t>
  </si>
  <si>
    <t>فضه</t>
  </si>
  <si>
    <t>سعديه</t>
  </si>
  <si>
    <t>قبر الست</t>
  </si>
  <si>
    <t>فيصل</t>
  </si>
  <si>
    <t>عبد المعين</t>
  </si>
  <si>
    <t>راميا</t>
  </si>
  <si>
    <t>الرحيبة</t>
  </si>
  <si>
    <t>فطوم</t>
  </si>
  <si>
    <t>معين</t>
  </si>
  <si>
    <t>جباب</t>
  </si>
  <si>
    <t>أيمن</t>
  </si>
  <si>
    <t>نعيمه</t>
  </si>
  <si>
    <t>كفر بطنا</t>
  </si>
  <si>
    <t>تيسير</t>
  </si>
  <si>
    <t>محمد معتز</t>
  </si>
  <si>
    <t>ميادة</t>
  </si>
  <si>
    <t>فادية</t>
  </si>
  <si>
    <t>قباسين</t>
  </si>
  <si>
    <t>رغده</t>
  </si>
  <si>
    <t xml:space="preserve">مخيم اليرموك </t>
  </si>
  <si>
    <t>ايمن</t>
  </si>
  <si>
    <t>نهاد</t>
  </si>
  <si>
    <t>ريما</t>
  </si>
  <si>
    <t>نايف</t>
  </si>
  <si>
    <t>عماد الدين</t>
  </si>
  <si>
    <t>روعه</t>
  </si>
  <si>
    <t>رفعات</t>
  </si>
  <si>
    <t>فاديه</t>
  </si>
  <si>
    <t>عطا الله</t>
  </si>
  <si>
    <t>ناجيه</t>
  </si>
  <si>
    <t>غفران</t>
  </si>
  <si>
    <t>القريا</t>
  </si>
  <si>
    <t>محمد سعيد</t>
  </si>
  <si>
    <t>رابعه</t>
  </si>
  <si>
    <t>صلاح</t>
  </si>
  <si>
    <t>عبد العزيز</t>
  </si>
  <si>
    <t>ببيلا</t>
  </si>
  <si>
    <t>محمد امير</t>
  </si>
  <si>
    <t>محي الدين</t>
  </si>
  <si>
    <t>نجاة</t>
  </si>
  <si>
    <t>خالديه</t>
  </si>
  <si>
    <t>سلمية</t>
  </si>
  <si>
    <t>سميرة</t>
  </si>
  <si>
    <t>ربا دحدل</t>
  </si>
  <si>
    <t>نواف</t>
  </si>
  <si>
    <t>بدر الدين</t>
  </si>
  <si>
    <t>عنان</t>
  </si>
  <si>
    <t>نادر</t>
  </si>
  <si>
    <t>سميحه</t>
  </si>
  <si>
    <t xml:space="preserve">محمد </t>
  </si>
  <si>
    <t>حمود</t>
  </si>
  <si>
    <t>جمعه</t>
  </si>
  <si>
    <t>وضحه</t>
  </si>
  <si>
    <t>تميم</t>
  </si>
  <si>
    <t>محمد هشام</t>
  </si>
  <si>
    <t>جوزيف</t>
  </si>
  <si>
    <t>محمد الشيخ</t>
  </si>
  <si>
    <t>رفعت</t>
  </si>
  <si>
    <t>رحيبه</t>
  </si>
  <si>
    <t>نصر</t>
  </si>
  <si>
    <t>زبيده</t>
  </si>
  <si>
    <t>عبدالرحمن</t>
  </si>
  <si>
    <t>دعد</t>
  </si>
  <si>
    <t>حوا</t>
  </si>
  <si>
    <t>سهير</t>
  </si>
  <si>
    <t>فاضل</t>
  </si>
  <si>
    <t>الكويت</t>
  </si>
  <si>
    <t>عبد الرحمن</t>
  </si>
  <si>
    <t>بديع</t>
  </si>
  <si>
    <t>محمد صالح</t>
  </si>
  <si>
    <t>اسماعيل</t>
  </si>
  <si>
    <t>جميل</t>
  </si>
  <si>
    <t>كمال الدين</t>
  </si>
  <si>
    <t>حماه</t>
  </si>
  <si>
    <t>طه</t>
  </si>
  <si>
    <t>خيريه</t>
  </si>
  <si>
    <t>محمد رفيق</t>
  </si>
  <si>
    <t>جمال الدين</t>
  </si>
  <si>
    <t>عبد الرحيم</t>
  </si>
  <si>
    <t>عيده</t>
  </si>
  <si>
    <t>منار</t>
  </si>
  <si>
    <t>غزاله</t>
  </si>
  <si>
    <t>متان</t>
  </si>
  <si>
    <t>ام الزيتون</t>
  </si>
  <si>
    <t>علاء الدين</t>
  </si>
  <si>
    <t>محمد علي</t>
  </si>
  <si>
    <t>لما</t>
  </si>
  <si>
    <t>خليل</t>
  </si>
  <si>
    <t>رجب</t>
  </si>
  <si>
    <t>عبدو</t>
  </si>
  <si>
    <t>شعلان</t>
  </si>
  <si>
    <t>رنكوس</t>
  </si>
  <si>
    <t>غيداء</t>
  </si>
  <si>
    <t>محمد مروان</t>
  </si>
  <si>
    <t>عز الدين</t>
  </si>
  <si>
    <t>جاسم</t>
  </si>
  <si>
    <t>نمر</t>
  </si>
  <si>
    <t>رغداء</t>
  </si>
  <si>
    <t>جبعدين</t>
  </si>
  <si>
    <t>زكيه</t>
  </si>
  <si>
    <t>جدة</t>
  </si>
  <si>
    <t>محمد عيد</t>
  </si>
  <si>
    <t>فتحيه</t>
  </si>
  <si>
    <t>قمر</t>
  </si>
  <si>
    <t>فائز</t>
  </si>
  <si>
    <t>مفضي</t>
  </si>
  <si>
    <t>رمزيه</t>
  </si>
  <si>
    <t>الصنمين</t>
  </si>
  <si>
    <t>ترفه</t>
  </si>
  <si>
    <t>وفيقة</t>
  </si>
  <si>
    <t>الرحا</t>
  </si>
  <si>
    <t>ريمه</t>
  </si>
  <si>
    <t>عبده</t>
  </si>
  <si>
    <t>رزق</t>
  </si>
  <si>
    <t>الفوعة</t>
  </si>
  <si>
    <t>عقربا</t>
  </si>
  <si>
    <t>السعودية</t>
  </si>
  <si>
    <t>عيوش</t>
  </si>
  <si>
    <t>جورجيت</t>
  </si>
  <si>
    <t>خان ارنبة</t>
  </si>
  <si>
    <t>محمدغالب</t>
  </si>
  <si>
    <t>منيرة</t>
  </si>
  <si>
    <t>شهرزاد</t>
  </si>
  <si>
    <t>جانيت</t>
  </si>
  <si>
    <t xml:space="preserve">حمص </t>
  </si>
  <si>
    <t>عارف</t>
  </si>
  <si>
    <t>القدموس</t>
  </si>
  <si>
    <t>سعده</t>
  </si>
  <si>
    <t>كويت</t>
  </si>
  <si>
    <t>ماجد</t>
  </si>
  <si>
    <t>محمد منير</t>
  </si>
  <si>
    <t>سعيده</t>
  </si>
  <si>
    <t>غباغب</t>
  </si>
  <si>
    <t>سلمى</t>
  </si>
  <si>
    <t>محمد بشير</t>
  </si>
  <si>
    <t>باسمة</t>
  </si>
  <si>
    <t>منصور</t>
  </si>
  <si>
    <t>مازن</t>
  </si>
  <si>
    <t>محمدنذير</t>
  </si>
  <si>
    <t>هديه</t>
  </si>
  <si>
    <t>ميادين</t>
  </si>
  <si>
    <t>سعسع</t>
  </si>
  <si>
    <t>نور محمد</t>
  </si>
  <si>
    <t>سليمه</t>
  </si>
  <si>
    <t>المعرة</t>
  </si>
  <si>
    <t>اسمهان</t>
  </si>
  <si>
    <t>امينة</t>
  </si>
  <si>
    <t>محمد وليد</t>
  </si>
  <si>
    <t>أنعام</t>
  </si>
  <si>
    <t>انعام</t>
  </si>
  <si>
    <t>هلال</t>
  </si>
  <si>
    <t>مؤمنه</t>
  </si>
  <si>
    <t>مسلم</t>
  </si>
  <si>
    <t>عبدالوهاب</t>
  </si>
  <si>
    <t>سلام</t>
  </si>
  <si>
    <t>ختام</t>
  </si>
  <si>
    <t>غياث</t>
  </si>
  <si>
    <t>نعمة</t>
  </si>
  <si>
    <t>عزيزه</t>
  </si>
  <si>
    <t>ازدهار</t>
  </si>
  <si>
    <t>رحاب</t>
  </si>
  <si>
    <t>رفاه</t>
  </si>
  <si>
    <t>رقية</t>
  </si>
  <si>
    <t>سجيع</t>
  </si>
  <si>
    <t>برهان</t>
  </si>
  <si>
    <t>الشيخ مسكين</t>
  </si>
  <si>
    <t xml:space="preserve">درعا </t>
  </si>
  <si>
    <t>غزلانية</t>
  </si>
  <si>
    <t>انتصار</t>
  </si>
  <si>
    <t>معروف</t>
  </si>
  <si>
    <t>راغدة</t>
  </si>
  <si>
    <t>محمد جميل</t>
  </si>
  <si>
    <t>عبد الرزاق</t>
  </si>
  <si>
    <t>كسوة</t>
  </si>
  <si>
    <t>ساميه</t>
  </si>
  <si>
    <t>تسيل</t>
  </si>
  <si>
    <t>محمد عيسى</t>
  </si>
  <si>
    <t>اصف</t>
  </si>
  <si>
    <t>منيب</t>
  </si>
  <si>
    <t>طفس</t>
  </si>
  <si>
    <t>عيد</t>
  </si>
  <si>
    <t>شعبان</t>
  </si>
  <si>
    <t>نجله</t>
  </si>
  <si>
    <t>عامر</t>
  </si>
  <si>
    <t>جبلة</t>
  </si>
  <si>
    <t>مرفت</t>
  </si>
  <si>
    <t>مفيدة</t>
  </si>
  <si>
    <t>ربيعه</t>
  </si>
  <si>
    <t>محمد الحلو</t>
  </si>
  <si>
    <t>جديدة الوادي</t>
  </si>
  <si>
    <t>منار عيسى</t>
  </si>
  <si>
    <t>كفير يبوس</t>
  </si>
  <si>
    <t>عبد الفتاح</t>
  </si>
  <si>
    <t>سلميه</t>
  </si>
  <si>
    <t>صبحي</t>
  </si>
  <si>
    <t>سفيره</t>
  </si>
  <si>
    <t>نبل</t>
  </si>
  <si>
    <t>محسنه</t>
  </si>
  <si>
    <t>برهليا</t>
  </si>
  <si>
    <t>محمود رسلان</t>
  </si>
  <si>
    <t>رتيبه</t>
  </si>
  <si>
    <t>نورز</t>
  </si>
  <si>
    <t>سوزان</t>
  </si>
  <si>
    <t>ناهي</t>
  </si>
  <si>
    <t>هناده</t>
  </si>
  <si>
    <t>بلودان</t>
  </si>
  <si>
    <t>أمينه</t>
  </si>
  <si>
    <t>لؤي</t>
  </si>
  <si>
    <t>آمنه</t>
  </si>
  <si>
    <t>صالح</t>
  </si>
  <si>
    <t>محمدهيثم</t>
  </si>
  <si>
    <t>منذر</t>
  </si>
  <si>
    <t>محمد حسن</t>
  </si>
  <si>
    <t>هويده</t>
  </si>
  <si>
    <t>نزيه</t>
  </si>
  <si>
    <t>خليفه</t>
  </si>
  <si>
    <t>يونس</t>
  </si>
  <si>
    <t>وفيقه</t>
  </si>
  <si>
    <t>حمد</t>
  </si>
  <si>
    <t>حياة</t>
  </si>
  <si>
    <t>قيطه</t>
  </si>
  <si>
    <t>نورس</t>
  </si>
  <si>
    <t>بلال</t>
  </si>
  <si>
    <t>عبد الغني</t>
  </si>
  <si>
    <t>كوكب</t>
  </si>
  <si>
    <t>هاجر</t>
  </si>
  <si>
    <t>مجد جمول</t>
  </si>
  <si>
    <t>مي</t>
  </si>
  <si>
    <t>محمدبشار</t>
  </si>
  <si>
    <t>تركيه</t>
  </si>
  <si>
    <t>عبدالحميد</t>
  </si>
  <si>
    <t>فيحاء</t>
  </si>
  <si>
    <t>مضايا</t>
  </si>
  <si>
    <t>فضيه</t>
  </si>
  <si>
    <t>اسماء</t>
  </si>
  <si>
    <t>صافيناز</t>
  </si>
  <si>
    <t>رقيه</t>
  </si>
  <si>
    <t>دبي</t>
  </si>
  <si>
    <t>فايزه</t>
  </si>
  <si>
    <t>جوبر</t>
  </si>
  <si>
    <t>قطيفة</t>
  </si>
  <si>
    <t>نورالدين</t>
  </si>
  <si>
    <t>نادره</t>
  </si>
  <si>
    <t>محمد خليل</t>
  </si>
  <si>
    <t>سوريا</t>
  </si>
  <si>
    <t>رانيا</t>
  </si>
  <si>
    <t>شيخه</t>
  </si>
  <si>
    <t>رفيق</t>
  </si>
  <si>
    <t>حميده</t>
  </si>
  <si>
    <t>راجي</t>
  </si>
  <si>
    <t>عروبه</t>
  </si>
  <si>
    <t>محمد زهير</t>
  </si>
  <si>
    <t>الرياض</t>
  </si>
  <si>
    <t>محمد خالد</t>
  </si>
  <si>
    <t>مصعب</t>
  </si>
  <si>
    <t>شاهين</t>
  </si>
  <si>
    <t>صلاح الدين</t>
  </si>
  <si>
    <t>حسن حسن</t>
  </si>
  <si>
    <t>فاروق</t>
  </si>
  <si>
    <t>وردة</t>
  </si>
  <si>
    <t>نبال</t>
  </si>
  <si>
    <t>بصرى الشام</t>
  </si>
  <si>
    <t>امال</t>
  </si>
  <si>
    <t>تمام</t>
  </si>
  <si>
    <t>شادي احمد</t>
  </si>
  <si>
    <t>عبد المنعم</t>
  </si>
  <si>
    <t>حارم</t>
  </si>
  <si>
    <t>ملكه</t>
  </si>
  <si>
    <t>ازرع</t>
  </si>
  <si>
    <t>جهينه</t>
  </si>
  <si>
    <t>رائده</t>
  </si>
  <si>
    <t>يلدا</t>
  </si>
  <si>
    <t>بهيه</t>
  </si>
  <si>
    <t>بدا</t>
  </si>
  <si>
    <t>راغده</t>
  </si>
  <si>
    <t>ربيع حمدان</t>
  </si>
  <si>
    <t>رسمي</t>
  </si>
  <si>
    <t>يسرى</t>
  </si>
  <si>
    <t>طارق</t>
  </si>
  <si>
    <t>خزنه</t>
  </si>
  <si>
    <t>فائزه</t>
  </si>
  <si>
    <t>مرهج</t>
  </si>
  <si>
    <t>نزير</t>
  </si>
  <si>
    <t>نعمت</t>
  </si>
  <si>
    <t>المليحة الغربية</t>
  </si>
  <si>
    <t>غادا</t>
  </si>
  <si>
    <t>المتونه</t>
  </si>
  <si>
    <t>منصوره</t>
  </si>
  <si>
    <t>محمد ديب</t>
  </si>
  <si>
    <t>عليه</t>
  </si>
  <si>
    <t>شيرين</t>
  </si>
  <si>
    <t>محمد مازن</t>
  </si>
  <si>
    <t>كفاء</t>
  </si>
  <si>
    <t>هايل</t>
  </si>
  <si>
    <t>دره</t>
  </si>
  <si>
    <t>حيات</t>
  </si>
  <si>
    <t>مليحة</t>
  </si>
  <si>
    <t>محمد مصطفى</t>
  </si>
  <si>
    <t>هاني</t>
  </si>
  <si>
    <t>ادلب</t>
  </si>
  <si>
    <t>رفيده</t>
  </si>
  <si>
    <t>محمد عامر</t>
  </si>
  <si>
    <t>نعمات</t>
  </si>
  <si>
    <t>عدرا</t>
  </si>
  <si>
    <t>لطيفه</t>
  </si>
  <si>
    <t>خديجة</t>
  </si>
  <si>
    <t>هنا</t>
  </si>
  <si>
    <t>كاتبه</t>
  </si>
  <si>
    <t>مروه</t>
  </si>
  <si>
    <t>الهويا</t>
  </si>
  <si>
    <t>افتكار</t>
  </si>
  <si>
    <t>ربيع</t>
  </si>
  <si>
    <t>الدانا</t>
  </si>
  <si>
    <t>غادة</t>
  </si>
  <si>
    <t>احمد الزهنون</t>
  </si>
  <si>
    <t>اشرفيه صحنايا</t>
  </si>
  <si>
    <t>ملحم</t>
  </si>
  <si>
    <t>جيهان محمود</t>
  </si>
  <si>
    <t>مفيده</t>
  </si>
  <si>
    <t>مجادل</t>
  </si>
  <si>
    <t>سعد</t>
  </si>
  <si>
    <t>فنزويلا</t>
  </si>
  <si>
    <t>الكفر</t>
  </si>
  <si>
    <t>تبارك</t>
  </si>
  <si>
    <t>محمد سامر</t>
  </si>
  <si>
    <t>عبدالكريم</t>
  </si>
  <si>
    <t>القريتين</t>
  </si>
  <si>
    <t>راس المعرة</t>
  </si>
  <si>
    <t>وفيق</t>
  </si>
  <si>
    <t>محمد حسام</t>
  </si>
  <si>
    <t>امجد</t>
  </si>
  <si>
    <t>منتهى</t>
  </si>
  <si>
    <t>ماري</t>
  </si>
  <si>
    <t>نايفه</t>
  </si>
  <si>
    <t>فاطمه سليمان</t>
  </si>
  <si>
    <t>نايل</t>
  </si>
  <si>
    <t>نجم</t>
  </si>
  <si>
    <t>محمد رضوان</t>
  </si>
  <si>
    <t>عاطف</t>
  </si>
  <si>
    <t>جباتا الخشب</t>
  </si>
  <si>
    <t>عبد الرؤوف</t>
  </si>
  <si>
    <t>محمد عمر</t>
  </si>
  <si>
    <t>شكريه</t>
  </si>
  <si>
    <t>خلدون</t>
  </si>
  <si>
    <t>ازهار</t>
  </si>
  <si>
    <t>ورده</t>
  </si>
  <si>
    <t>آصف</t>
  </si>
  <si>
    <t>نوره</t>
  </si>
  <si>
    <t>احمدراتب</t>
  </si>
  <si>
    <t>محمد ميسر</t>
  </si>
  <si>
    <t>وصال</t>
  </si>
  <si>
    <t>ناظم</t>
  </si>
  <si>
    <t>ديب</t>
  </si>
  <si>
    <t>صفيه</t>
  </si>
  <si>
    <t>احمد الحريري</t>
  </si>
  <si>
    <t>احمد اسعد</t>
  </si>
  <si>
    <t>محمدسمير</t>
  </si>
  <si>
    <t>كريم</t>
  </si>
  <si>
    <t>شطحه</t>
  </si>
  <si>
    <t>جرجس</t>
  </si>
  <si>
    <t>القامشلي</t>
  </si>
  <si>
    <t>محمد زين الدين</t>
  </si>
  <si>
    <t>حيدر</t>
  </si>
  <si>
    <t>عبدالرزاق</t>
  </si>
  <si>
    <t>عوج</t>
  </si>
  <si>
    <t>جابر</t>
  </si>
  <si>
    <t>اياد</t>
  </si>
  <si>
    <t>برناديت</t>
  </si>
  <si>
    <t>اعتماد</t>
  </si>
  <si>
    <t>اسيمه</t>
  </si>
  <si>
    <t>محمدفؤاد</t>
  </si>
  <si>
    <t>احمد طه</t>
  </si>
  <si>
    <t>روبا</t>
  </si>
  <si>
    <t>الكسوة</t>
  </si>
  <si>
    <t>محمد عاطف</t>
  </si>
  <si>
    <t>هيسم</t>
  </si>
  <si>
    <t>رشيد</t>
  </si>
  <si>
    <t>ثريا</t>
  </si>
  <si>
    <t>واصل</t>
  </si>
  <si>
    <t>نوفه</t>
  </si>
  <si>
    <t>السيده زينب</t>
  </si>
  <si>
    <t>محمد غازي</t>
  </si>
  <si>
    <t>منهل</t>
  </si>
  <si>
    <t>راتب</t>
  </si>
  <si>
    <t>سميحة</t>
  </si>
  <si>
    <t>عزيز</t>
  </si>
  <si>
    <t>طلعت</t>
  </si>
  <si>
    <t>احمد الحسين</t>
  </si>
  <si>
    <t>عيشه</t>
  </si>
  <si>
    <t>بشير</t>
  </si>
  <si>
    <t xml:space="preserve">التل </t>
  </si>
  <si>
    <t>نجديه</t>
  </si>
  <si>
    <t>محمد ناصر</t>
  </si>
  <si>
    <t>محمد فواز</t>
  </si>
  <si>
    <t>معلولا</t>
  </si>
  <si>
    <t>عدنان السماعيل</t>
  </si>
  <si>
    <t>القرداحة</t>
  </si>
  <si>
    <t>ديماس</t>
  </si>
  <si>
    <t>كريمه</t>
  </si>
  <si>
    <t>رغد</t>
  </si>
  <si>
    <t>عبد الستار</t>
  </si>
  <si>
    <t>كلماخو</t>
  </si>
  <si>
    <t>مجد علي</t>
  </si>
  <si>
    <t>عهد</t>
  </si>
  <si>
    <t>محجة</t>
  </si>
  <si>
    <t>الكسوه</t>
  </si>
  <si>
    <t>ناهيه</t>
  </si>
  <si>
    <t>محمد محمد</t>
  </si>
  <si>
    <t>عبد السلام</t>
  </si>
  <si>
    <t>بقين</t>
  </si>
  <si>
    <t>سقر</t>
  </si>
  <si>
    <t>شمسه</t>
  </si>
  <si>
    <t>محمد عمار</t>
  </si>
  <si>
    <t>عبيد</t>
  </si>
  <si>
    <t>نجيبه</t>
  </si>
  <si>
    <t>سميعه</t>
  </si>
  <si>
    <t>أديب</t>
  </si>
  <si>
    <t>معرتماتر</t>
  </si>
  <si>
    <t>فياض</t>
  </si>
  <si>
    <t>الياس</t>
  </si>
  <si>
    <t>محمد اكرم</t>
  </si>
  <si>
    <t>محمد صباح</t>
  </si>
  <si>
    <t>حلبون</t>
  </si>
  <si>
    <t>نبيهه</t>
  </si>
  <si>
    <t>محمد فريد</t>
  </si>
  <si>
    <t>نظير</t>
  </si>
  <si>
    <t>اديبه</t>
  </si>
  <si>
    <t>محمد نادر</t>
  </si>
  <si>
    <t>عرنه</t>
  </si>
  <si>
    <t>رولا</t>
  </si>
  <si>
    <t>جواهر</t>
  </si>
  <si>
    <t>نور عبد الله</t>
  </si>
  <si>
    <t>محمد جهاد</t>
  </si>
  <si>
    <t>عفيف</t>
  </si>
  <si>
    <t>نور الهدى</t>
  </si>
  <si>
    <t>مؤيد</t>
  </si>
  <si>
    <t>وجيه</t>
  </si>
  <si>
    <t>اميل</t>
  </si>
  <si>
    <t>فيروز</t>
  </si>
  <si>
    <t>هزار</t>
  </si>
  <si>
    <t>عبدالهادي</t>
  </si>
  <si>
    <t>حكمت</t>
  </si>
  <si>
    <t>كفر تخاريم</t>
  </si>
  <si>
    <t>هنديه</t>
  </si>
  <si>
    <t>فطيم</t>
  </si>
  <si>
    <t>عرى</t>
  </si>
  <si>
    <t>محمد الصالح</t>
  </si>
  <si>
    <t>غاليه</t>
  </si>
  <si>
    <t>شوكت</t>
  </si>
  <si>
    <t>هنده</t>
  </si>
  <si>
    <t>حموره</t>
  </si>
  <si>
    <t>وهيب</t>
  </si>
  <si>
    <t>عرمان</t>
  </si>
  <si>
    <t>دير عطية</t>
  </si>
  <si>
    <t>فتحية</t>
  </si>
  <si>
    <t>انفال</t>
  </si>
  <si>
    <t>بكري</t>
  </si>
  <si>
    <t>عبد الباسط</t>
  </si>
  <si>
    <t>بصير</t>
  </si>
  <si>
    <t>سهيلا</t>
  </si>
  <si>
    <t>ساجده</t>
  </si>
  <si>
    <t>عبد المحسن</t>
  </si>
  <si>
    <t>تلكلخ</t>
  </si>
  <si>
    <t>محمد ياسين</t>
  </si>
  <si>
    <t>فداء</t>
  </si>
  <si>
    <t>عزت</t>
  </si>
  <si>
    <t>محمد الخطيب</t>
  </si>
  <si>
    <t>انس</t>
  </si>
  <si>
    <t>رانيه</t>
  </si>
  <si>
    <t>حكمات</t>
  </si>
  <si>
    <t>جاد الله</t>
  </si>
  <si>
    <t>ندا</t>
  </si>
  <si>
    <t>تحسين</t>
  </si>
  <si>
    <t>احمد العتمه</t>
  </si>
  <si>
    <t>محمد الزوكاني</t>
  </si>
  <si>
    <t>علما</t>
  </si>
  <si>
    <t>نوفة</t>
  </si>
  <si>
    <t>نها</t>
  </si>
  <si>
    <t>نجلا</t>
  </si>
  <si>
    <t>هاديه</t>
  </si>
  <si>
    <t>محمد المصري</t>
  </si>
  <si>
    <t>الزبداني</t>
  </si>
  <si>
    <t>عايد</t>
  </si>
  <si>
    <t>حاتم</t>
  </si>
  <si>
    <t>محاسن</t>
  </si>
  <si>
    <t>بسيمه</t>
  </si>
  <si>
    <t>عبد الغفار</t>
  </si>
  <si>
    <t>عتاب</t>
  </si>
  <si>
    <t>دعاء علوش</t>
  </si>
  <si>
    <t>روضة</t>
  </si>
  <si>
    <t>ندوه</t>
  </si>
  <si>
    <t>صلاخد</t>
  </si>
  <si>
    <t>رحمه</t>
  </si>
  <si>
    <t>صافيتا</t>
  </si>
  <si>
    <t xml:space="preserve">علي </t>
  </si>
  <si>
    <t>ربيعة</t>
  </si>
  <si>
    <t>نبيلة</t>
  </si>
  <si>
    <t xml:space="preserve">حسن </t>
  </si>
  <si>
    <t xml:space="preserve">فاطمه </t>
  </si>
  <si>
    <t>ميليا</t>
  </si>
  <si>
    <t>فوزه</t>
  </si>
  <si>
    <t>بسما</t>
  </si>
  <si>
    <t>حسنا</t>
  </si>
  <si>
    <t>فايزة</t>
  </si>
  <si>
    <t>فوزية</t>
  </si>
  <si>
    <t>وائل</t>
  </si>
  <si>
    <t>نوح</t>
  </si>
  <si>
    <t>جبر</t>
  </si>
  <si>
    <t>رائد</t>
  </si>
  <si>
    <t>لميا</t>
  </si>
  <si>
    <t>فاتنة</t>
  </si>
  <si>
    <t>العراق</t>
  </si>
  <si>
    <t>سميح</t>
  </si>
  <si>
    <t>محمد محمود</t>
  </si>
  <si>
    <t>محسن</t>
  </si>
  <si>
    <t xml:space="preserve">                                                       المقررات المسجلة في الفصل الأول للعام الدراسي 2022/ 2023
ملاحظة 1:تقع اختيار جميع هذه المقررات على مسؤولية الطالب.
ملاحظة 2 :لا تعدل هذه المقررات أو يضاف تسجيل أي مقرر بعد تسديد الرسوم وتثبيت التسجيل .</t>
  </si>
  <si>
    <t xml:space="preserve">المدخل الى علم القانون </t>
  </si>
  <si>
    <t xml:space="preserve">المدخل الى الشريعة الاسلامية </t>
  </si>
  <si>
    <t xml:space="preserve">المدخل الى القانون الدستوري </t>
  </si>
  <si>
    <t>المبادئ العامة في قانون العقوبات (الجريمة )</t>
  </si>
  <si>
    <t xml:space="preserve">تاريخ القانون </t>
  </si>
  <si>
    <t xml:space="preserve">اللغة العربية </t>
  </si>
  <si>
    <t>اللغة الأجنبية (1)</t>
  </si>
  <si>
    <t>التشريعات الاجتماعية
 (قانون التعاون)</t>
  </si>
  <si>
    <t>المبادئ العامة في قانون العقوبات (العقوبة )</t>
  </si>
  <si>
    <t xml:space="preserve">القانون الدولي العام </t>
  </si>
  <si>
    <t xml:space="preserve">المدخل الى القانون الاداري </t>
  </si>
  <si>
    <t xml:space="preserve">مصطلحات قانونية بلغة اجنبية </t>
  </si>
  <si>
    <t>القانون المدني (مصادر الالتزام )</t>
  </si>
  <si>
    <t xml:space="preserve">القانون الاداري </t>
  </si>
  <si>
    <t>قانون العقوبات الخاص 
(جرائم على امن الدولة والاشخاص)</t>
  </si>
  <si>
    <t>قانون الاحوال الشخصية
 (زواج طلاق نفقة طلاق)</t>
  </si>
  <si>
    <t xml:space="preserve">قانون العمل </t>
  </si>
  <si>
    <t xml:space="preserve">المدخل الى المعلوماتية </t>
  </si>
  <si>
    <t>اللغة الأجنبية (2)</t>
  </si>
  <si>
    <t>القانون المدني (احكام الالتزام )</t>
  </si>
  <si>
    <t xml:space="preserve">قانون العقوبات الخاص
 (جرائم على الاموال وجرائم اقتصادية) </t>
  </si>
  <si>
    <t>القانون التجاري 
(الاعمال التجارية والمتجر )</t>
  </si>
  <si>
    <t xml:space="preserve">القانون الدولي الاقتصادي </t>
  </si>
  <si>
    <t>القانون المدني (العقود السمات )</t>
  </si>
  <si>
    <t xml:space="preserve">القضاء الاداري </t>
  </si>
  <si>
    <t>اصول المحاكمات المدنية (1)</t>
  </si>
  <si>
    <t>أصول المحاكمات الجزاتية (1)</t>
  </si>
  <si>
    <t>قانون الاحوال الشخصية
 (الوصية والمواريث )</t>
  </si>
  <si>
    <t>اصول المحاكمات المدنية(2)</t>
  </si>
  <si>
    <t>اصول المحاكمات الجزائية (2)</t>
  </si>
  <si>
    <t>القانون التجاري (الشركات )</t>
  </si>
  <si>
    <t xml:space="preserve">المنظمات الدولية </t>
  </si>
  <si>
    <t>مقررات السنة الرابعة (فصل أول)</t>
  </si>
  <si>
    <t>القانون المدني (الحقوق العينية  الأصلية )</t>
  </si>
  <si>
    <t>القانون التجاري (الاسناد التجارية )</t>
  </si>
  <si>
    <t xml:space="preserve">التشريع الضريبي </t>
  </si>
  <si>
    <t>القانون الدولي الخاص  (الجنسية )</t>
  </si>
  <si>
    <t xml:space="preserve">الادارة العامة </t>
  </si>
  <si>
    <t xml:space="preserve">أصول الفقه </t>
  </si>
  <si>
    <t>القانون المدني 
(الحقوق العينية التبعية )</t>
  </si>
  <si>
    <t>عقوبات خاص
 (جرائم على الادارة-المخلة بالثقة العامة )</t>
  </si>
  <si>
    <t>القانون الدولي الخاص 
(تنازع القوانين )</t>
  </si>
  <si>
    <t xml:space="preserve">أصول التنفيذ </t>
  </si>
  <si>
    <t>$K9</t>
  </si>
  <si>
    <t>المقرر الاختياري س1</t>
  </si>
  <si>
    <t>المقرر الاختياري س2</t>
  </si>
  <si>
    <t>المقرر الاختياري س3</t>
  </si>
  <si>
    <t>المقرر الاختياري س4</t>
  </si>
  <si>
    <t>المقررات الاختيارية</t>
  </si>
  <si>
    <t>الحق في الحياة الخاصة</t>
  </si>
  <si>
    <t>حقوق الإنسان</t>
  </si>
  <si>
    <t>علم الإجرام والعقاب</t>
  </si>
  <si>
    <t>النظم السياسية</t>
  </si>
  <si>
    <t>القضية الفلسطينية</t>
  </si>
  <si>
    <t>التأمينات الاجتماعية</t>
  </si>
  <si>
    <t>السياسة المالي (1)</t>
  </si>
  <si>
    <t>الوظيفة العامة</t>
  </si>
  <si>
    <t>العقود الإدارية</t>
  </si>
  <si>
    <t>قانون أحداث الجانحين</t>
  </si>
  <si>
    <t>العلاقات الدولية (1)</t>
  </si>
  <si>
    <t>عقد الإيجار</t>
  </si>
  <si>
    <t>الإثبات في المواد المدنية</t>
  </si>
  <si>
    <t>السياسة المالية (2)</t>
  </si>
  <si>
    <t>قانون العقوبات الاقتصادية</t>
  </si>
  <si>
    <t>قانون العقوبات العسكرية</t>
  </si>
  <si>
    <t>الدبلوماسية</t>
  </si>
  <si>
    <t>العلاقات الدولية (2)</t>
  </si>
  <si>
    <t>القانون البحري والجوي</t>
  </si>
  <si>
    <t>الإدارة المحلية</t>
  </si>
  <si>
    <t>الرقابة المالية</t>
  </si>
  <si>
    <t>عقود دولية</t>
  </si>
  <si>
    <t xml:space="preserve">الاختصاص القضائي الدولي </t>
  </si>
  <si>
    <t>التأمين</t>
  </si>
  <si>
    <t>قانون ممارسة مهنة المحاماة</t>
  </si>
  <si>
    <t>اختر اسم المقرر الاختياري من السنة الأولى</t>
  </si>
  <si>
    <t>اختر اسم المقرر الاختياري من السنة الثانية</t>
  </si>
  <si>
    <t>اختر اسم المقرر الاختياري من السنة الثالثة</t>
  </si>
  <si>
    <t>اختر اسم المقرر الاختياري من السنة الرابعة</t>
  </si>
  <si>
    <t>مقرر من سنة أعلى</t>
  </si>
  <si>
    <t>العنوان</t>
  </si>
  <si>
    <t>تركي</t>
  </si>
  <si>
    <t>فهيدة</t>
  </si>
  <si>
    <t>حليمة</t>
  </si>
  <si>
    <t>أدبي</t>
  </si>
  <si>
    <t xml:space="preserve">حلب </t>
  </si>
  <si>
    <t>توفيقه</t>
  </si>
  <si>
    <t>علي محمد</t>
  </si>
  <si>
    <t>نظيره</t>
  </si>
  <si>
    <t/>
  </si>
  <si>
    <t xml:space="preserve">احمد </t>
  </si>
  <si>
    <t>رمضان</t>
  </si>
  <si>
    <t xml:space="preserve">طرطوس </t>
  </si>
  <si>
    <t>هالا</t>
  </si>
  <si>
    <t>شومه</t>
  </si>
  <si>
    <t>كودنه</t>
  </si>
  <si>
    <t>فوزات</t>
  </si>
  <si>
    <t>وزيره</t>
  </si>
  <si>
    <t>شرعية</t>
  </si>
  <si>
    <t>محمد خير الله</t>
  </si>
  <si>
    <t>محمد المحمد</t>
  </si>
  <si>
    <t>رسمية</t>
  </si>
  <si>
    <t>ربا</t>
  </si>
  <si>
    <t>ليث نحاس</t>
  </si>
  <si>
    <t>صونا</t>
  </si>
  <si>
    <t>محمد برهان</t>
  </si>
  <si>
    <t>محمد ابراهيم</t>
  </si>
  <si>
    <t>براءه سكاوي</t>
  </si>
  <si>
    <t xml:space="preserve">السيدة زينب </t>
  </si>
  <si>
    <t>لينا نطفجي</t>
  </si>
  <si>
    <t>محمد رجاء</t>
  </si>
  <si>
    <t>محمد احمد</t>
  </si>
  <si>
    <t>جوجانا فردي</t>
  </si>
  <si>
    <t>كلارا</t>
  </si>
  <si>
    <t>كامل سلامه</t>
  </si>
  <si>
    <t>رئيد</t>
  </si>
  <si>
    <t>بدر</t>
  </si>
  <si>
    <t>وجيهه</t>
  </si>
  <si>
    <t>محمد شريف درويش</t>
  </si>
  <si>
    <t>الباب</t>
  </si>
  <si>
    <t>بشير دمشقي</t>
  </si>
  <si>
    <t>مهند ابراهيم</t>
  </si>
  <si>
    <t>يزن المر عي</t>
  </si>
  <si>
    <t>منتصر ورده</t>
  </si>
  <si>
    <t>الاء حب الله</t>
  </si>
  <si>
    <t>يارا احمد</t>
  </si>
  <si>
    <t>يمنى</t>
  </si>
  <si>
    <t>راما حمامة كمرجي</t>
  </si>
  <si>
    <t>عفراء العيد</t>
  </si>
  <si>
    <t>محمد شريف السكاف</t>
  </si>
  <si>
    <t>هبا</t>
  </si>
  <si>
    <t>أحمد ضميريه</t>
  </si>
  <si>
    <t>نوال ضميريه</t>
  </si>
  <si>
    <t>ليلى ابو الفتوح</t>
  </si>
  <si>
    <t>رهيف اللبابيدي</t>
  </si>
  <si>
    <t>ضحوك</t>
  </si>
  <si>
    <t>فراس الكعدي</t>
  </si>
  <si>
    <t>فكرت</t>
  </si>
  <si>
    <t>حسن القاعود</t>
  </si>
  <si>
    <t>عين حور</t>
  </si>
  <si>
    <t>ليلا</t>
  </si>
  <si>
    <t>رضى</t>
  </si>
  <si>
    <t>سامر حاج مسعود</t>
  </si>
  <si>
    <t>هديل الغزي</t>
  </si>
  <si>
    <t>محموده كبول</t>
  </si>
  <si>
    <t>خزاعي</t>
  </si>
  <si>
    <t>جميلة</t>
  </si>
  <si>
    <t>الريمة</t>
  </si>
  <si>
    <t>روان رشيد</t>
  </si>
  <si>
    <t>مازن وهبي</t>
  </si>
  <si>
    <t>نور الحايك</t>
  </si>
  <si>
    <t>ثريا شامو</t>
  </si>
  <si>
    <t>علي سليمان</t>
  </si>
  <si>
    <t>علوه</t>
  </si>
  <si>
    <t>مريم النجم</t>
  </si>
  <si>
    <t>علي الطويل</t>
  </si>
  <si>
    <t>ريفق</t>
  </si>
  <si>
    <t>محمد علوش</t>
  </si>
  <si>
    <t>غنوه هبيان</t>
  </si>
  <si>
    <t>حسن تقوى</t>
  </si>
  <si>
    <t>ريم سلمون</t>
  </si>
  <si>
    <t>ايه سميطه</t>
  </si>
  <si>
    <t>نور خادم الجامع</t>
  </si>
  <si>
    <t>اصلاح</t>
  </si>
  <si>
    <t>ياسمين محمد</t>
  </si>
  <si>
    <t xml:space="preserve">عدنان </t>
  </si>
  <si>
    <t>سمعه</t>
  </si>
  <si>
    <t>رامي مصطفى</t>
  </si>
  <si>
    <t>ضحى رحال</t>
  </si>
  <si>
    <t>شهناز جمعه</t>
  </si>
  <si>
    <t>نعيمه جمعه</t>
  </si>
  <si>
    <t>ايلين بولس</t>
  </si>
  <si>
    <t>الفريد</t>
  </si>
  <si>
    <t>جمانة المحمد</t>
  </si>
  <si>
    <t>مهيدى</t>
  </si>
  <si>
    <t>هيله</t>
  </si>
  <si>
    <t>اسد</t>
  </si>
  <si>
    <t>بتوغ</t>
  </si>
  <si>
    <t>أمين</t>
  </si>
  <si>
    <t>محمد جلب</t>
  </si>
  <si>
    <t>سها العبد</t>
  </si>
  <si>
    <t>رانيا حمادي</t>
  </si>
  <si>
    <t>مازن الحاج</t>
  </si>
  <si>
    <t>محمد وسام رحال</t>
  </si>
  <si>
    <t>سهيل وسوف</t>
  </si>
  <si>
    <t>ادال العلي</t>
  </si>
  <si>
    <t>سريه</t>
  </si>
  <si>
    <t>ايمان شبارق</t>
  </si>
  <si>
    <t>محمد صبري</t>
  </si>
  <si>
    <t>هلا البلعوط</t>
  </si>
  <si>
    <t>نورا الغراوي</t>
  </si>
  <si>
    <t>عمار الاغبر</t>
  </si>
  <si>
    <t>رهف قزيز</t>
  </si>
  <si>
    <t>محمد صادق</t>
  </si>
  <si>
    <t>وسام محمد</t>
  </si>
  <si>
    <t>زاهيه</t>
  </si>
  <si>
    <t>ساره نمر</t>
  </si>
  <si>
    <t>تمام صالحه</t>
  </si>
  <si>
    <t>مشاري</t>
  </si>
  <si>
    <t>الرضيمة الشرقية</t>
  </si>
  <si>
    <t>غنوم منصور</t>
  </si>
  <si>
    <t>كفر العواميد</t>
  </si>
  <si>
    <t>حنان ابو الندى</t>
  </si>
  <si>
    <t>هدى الترجمان</t>
  </si>
  <si>
    <t>العوان بلجرش</t>
  </si>
  <si>
    <t>تمام خليفة</t>
  </si>
  <si>
    <t>منار العبدالله</t>
  </si>
  <si>
    <t>علي النجار</t>
  </si>
  <si>
    <t>جهيده</t>
  </si>
  <si>
    <t>لميس حاج هاشم</t>
  </si>
  <si>
    <t>نضيره</t>
  </si>
  <si>
    <t>وائل الطربوش</t>
  </si>
  <si>
    <t>محمد عبد الرحمن</t>
  </si>
  <si>
    <t>ايات قدوره</t>
  </si>
  <si>
    <t>طعمه طعمه</t>
  </si>
  <si>
    <t xml:space="preserve">وليد </t>
  </si>
  <si>
    <t>المشيرفة</t>
  </si>
  <si>
    <t>امجد نصر</t>
  </si>
  <si>
    <t>سامية</t>
  </si>
  <si>
    <t>محمد فهد الرفاعي</t>
  </si>
  <si>
    <t xml:space="preserve">رنا </t>
  </si>
  <si>
    <t>يزن حبيب</t>
  </si>
  <si>
    <t>اسماء الغريب</t>
  </si>
  <si>
    <t>منى عنطوز</t>
  </si>
  <si>
    <t>كامله عليان</t>
  </si>
  <si>
    <t>قابون</t>
  </si>
  <si>
    <t>عماد الصالحاني</t>
  </si>
  <si>
    <t>مصطفى العلي المصطو</t>
  </si>
  <si>
    <t>رمزية</t>
  </si>
  <si>
    <t>هنادي حبيب</t>
  </si>
  <si>
    <t>دارين شيخه</t>
  </si>
  <si>
    <t xml:space="preserve">امل </t>
  </si>
  <si>
    <t>ماجد التلي</t>
  </si>
  <si>
    <t>بدران شاهين</t>
  </si>
  <si>
    <t>سيرين نقشبندي</t>
  </si>
  <si>
    <t>محمد رامز</t>
  </si>
  <si>
    <t>نور الصباح عرفه</t>
  </si>
  <si>
    <t>علا</t>
  </si>
  <si>
    <t>وصفيه</t>
  </si>
  <si>
    <t>ضهر مطرو</t>
  </si>
  <si>
    <t>كرم حمزه</t>
  </si>
  <si>
    <t>حسين سليمان</t>
  </si>
  <si>
    <t>لبنى الحاج</t>
  </si>
  <si>
    <t>محمد الشهاب</t>
  </si>
  <si>
    <t>بشرى عدس</t>
  </si>
  <si>
    <t>حرجلة</t>
  </si>
  <si>
    <t>ندى الفريجات</t>
  </si>
  <si>
    <t>غريسه</t>
  </si>
  <si>
    <t>خبب</t>
  </si>
  <si>
    <t>باسل العطار</t>
  </si>
  <si>
    <t>معاويه الحامض</t>
  </si>
  <si>
    <t>شادي سعيد</t>
  </si>
  <si>
    <t>ولاء اللحام</t>
  </si>
  <si>
    <t>جديده الجرش</t>
  </si>
  <si>
    <t>باسل اسماعيل</t>
  </si>
  <si>
    <t>عربيه</t>
  </si>
  <si>
    <t>بلال الحجازي</t>
  </si>
  <si>
    <t>زينب العطناوي</t>
  </si>
  <si>
    <t>لجين عنطاوي</t>
  </si>
  <si>
    <t>محمد ميرى</t>
  </si>
  <si>
    <t>طاهر</t>
  </si>
  <si>
    <t>فاطمة المسوتي</t>
  </si>
  <si>
    <t>تواني</t>
  </si>
  <si>
    <t>مجد صبح</t>
  </si>
  <si>
    <t>حسنا فياض</t>
  </si>
  <si>
    <t>بتول حرب</t>
  </si>
  <si>
    <t>عبير سلوم</t>
  </si>
  <si>
    <t>محمد الحسين</t>
  </si>
  <si>
    <t>هاشم</t>
  </si>
  <si>
    <t>عمر علي عمر</t>
  </si>
  <si>
    <t>علا الحايك</t>
  </si>
  <si>
    <t>ريم الحمصي</t>
  </si>
  <si>
    <t>محمد جعفر زيتون</t>
  </si>
  <si>
    <t>الجبه</t>
  </si>
  <si>
    <t>عفراء صالح</t>
  </si>
  <si>
    <t xml:space="preserve">نبيل </t>
  </si>
  <si>
    <t xml:space="preserve">دلال </t>
  </si>
  <si>
    <t>نبيل حليمه</t>
  </si>
  <si>
    <t>رندله</t>
  </si>
  <si>
    <t>غاليه الخضري</t>
  </si>
  <si>
    <t xml:space="preserve">فواز </t>
  </si>
  <si>
    <t xml:space="preserve">روضه </t>
  </si>
  <si>
    <t>بشار الشاتوري</t>
  </si>
  <si>
    <t>فهميا</t>
  </si>
  <si>
    <t>لينا صبح</t>
  </si>
  <si>
    <t>محمد رضوان غفير الشهير بالمصري</t>
  </si>
  <si>
    <t>اريج ونوس</t>
  </si>
  <si>
    <t>رشدي</t>
  </si>
  <si>
    <t>محمد حمدان</t>
  </si>
  <si>
    <t>بسام شحود</t>
  </si>
  <si>
    <t>براء المحمد</t>
  </si>
  <si>
    <t>بهاء</t>
  </si>
  <si>
    <t>مضر الجباعي</t>
  </si>
  <si>
    <t>نصار</t>
  </si>
  <si>
    <t>عرابي وهبه</t>
  </si>
  <si>
    <t>منذر جريدة</t>
  </si>
  <si>
    <t>مروه بزره</t>
  </si>
  <si>
    <t>ربى احمد</t>
  </si>
  <si>
    <t>روجيتا سمعان</t>
  </si>
  <si>
    <t>وجدي محمد</t>
  </si>
  <si>
    <t>سمراء</t>
  </si>
  <si>
    <t>يزن الحسين</t>
  </si>
  <si>
    <t>حسان حسن</t>
  </si>
  <si>
    <t>العشارنه</t>
  </si>
  <si>
    <t>لينا البحري</t>
  </si>
  <si>
    <t>نيروز شهابي</t>
  </si>
  <si>
    <t>فخريه</t>
  </si>
  <si>
    <t>الشجره</t>
  </si>
  <si>
    <t>الاء الزين</t>
  </si>
  <si>
    <t>مروة دياب</t>
  </si>
  <si>
    <t>جميل الاشهب</t>
  </si>
  <si>
    <t>ميسون نفره</t>
  </si>
  <si>
    <t>محمود اسعد</t>
  </si>
  <si>
    <t>ورد</t>
  </si>
  <si>
    <t xml:space="preserve">الكويت </t>
  </si>
  <si>
    <t>رمزي</t>
  </si>
  <si>
    <t>هندي</t>
  </si>
  <si>
    <t>محمد السرحان</t>
  </si>
  <si>
    <t>انس تقي</t>
  </si>
  <si>
    <t>عبير الخطيب</t>
  </si>
  <si>
    <t>ديبه</t>
  </si>
  <si>
    <t>زينه ابراهيم</t>
  </si>
  <si>
    <t>محمدصالح</t>
  </si>
  <si>
    <t>شمسه حسي</t>
  </si>
  <si>
    <t>عاموده</t>
  </si>
  <si>
    <t>كميل بشارة</t>
  </si>
  <si>
    <t>حسن شحادة</t>
  </si>
  <si>
    <t>ايهم طه</t>
  </si>
  <si>
    <t>احمد ابراهيم</t>
  </si>
  <si>
    <t>لمى الصغير</t>
  </si>
  <si>
    <t>هدى الصغير</t>
  </si>
  <si>
    <t>سامر شاهين</t>
  </si>
  <si>
    <t>اسراء ضاهر</t>
  </si>
  <si>
    <t>رنا محمد</t>
  </si>
  <si>
    <t>فريد سعد</t>
  </si>
  <si>
    <t>رهام المهايني</t>
  </si>
  <si>
    <t xml:space="preserve">صحنايا </t>
  </si>
  <si>
    <t>حبيب</t>
  </si>
  <si>
    <t>لميس أسعد</t>
  </si>
  <si>
    <t>ابو كليفون</t>
  </si>
  <si>
    <t>محمود احمد</t>
  </si>
  <si>
    <t>غنى عبد الهادي</t>
  </si>
  <si>
    <t>دانيه البقاعي</t>
  </si>
  <si>
    <t xml:space="preserve">حماه </t>
  </si>
  <si>
    <t>ساره زكريا</t>
  </si>
  <si>
    <t>عادليه</t>
  </si>
  <si>
    <t>خنساء</t>
  </si>
  <si>
    <t>احمد خليل</t>
  </si>
  <si>
    <t>خالد خليل</t>
  </si>
  <si>
    <t>محمد المنتصر العلي</t>
  </si>
  <si>
    <t>ردعا</t>
  </si>
  <si>
    <t>انس قاسم</t>
  </si>
  <si>
    <t>احمد صقر</t>
  </si>
  <si>
    <t>زهره زين الدين</t>
  </si>
  <si>
    <t>رهف نعيم</t>
  </si>
  <si>
    <t>ناهي حيدر</t>
  </si>
  <si>
    <t>غدير حسن</t>
  </si>
  <si>
    <t>عزيزة</t>
  </si>
  <si>
    <t>هاديا ملحم</t>
  </si>
  <si>
    <t>محمود طماشي</t>
  </si>
  <si>
    <t>مهند المبيض</t>
  </si>
  <si>
    <t>ماجده اللحام</t>
  </si>
  <si>
    <t>رنيم عرفة</t>
  </si>
  <si>
    <t>مجد توهان</t>
  </si>
  <si>
    <t>انعام الحسن</t>
  </si>
  <si>
    <t>مجد بعيون</t>
  </si>
  <si>
    <t>نور الهدى اجرزوا</t>
  </si>
  <si>
    <t>محمد جمعه</t>
  </si>
  <si>
    <t>رندى ابراهيم</t>
  </si>
  <si>
    <t>مروى قضيب البان</t>
  </si>
  <si>
    <t>امينه ماردينلي</t>
  </si>
  <si>
    <t>جوهرة برازي</t>
  </si>
  <si>
    <t>نسرين موسى</t>
  </si>
  <si>
    <t>عمران</t>
  </si>
  <si>
    <t>حمدة</t>
  </si>
  <si>
    <t>لينا اسكندر</t>
  </si>
  <si>
    <t>حميد</t>
  </si>
  <si>
    <t>يوسف حرب</t>
  </si>
  <si>
    <t>علي خير بك</t>
  </si>
  <si>
    <t>الهيشة</t>
  </si>
  <si>
    <t xml:space="preserve">اميرة </t>
  </si>
  <si>
    <t>هشام البستاني</t>
  </si>
  <si>
    <t>علي صبح</t>
  </si>
  <si>
    <t>محمود الميكائيل</t>
  </si>
  <si>
    <t xml:space="preserve">ترياق </t>
  </si>
  <si>
    <t>رهام صقر</t>
  </si>
  <si>
    <t>محمد يحيى ابراهيم</t>
  </si>
  <si>
    <t>احمد بطحه</t>
  </si>
  <si>
    <t>نعمه</t>
  </si>
  <si>
    <t>عبير العبد الله</t>
  </si>
  <si>
    <t>زوفه</t>
  </si>
  <si>
    <t>بريديج</t>
  </si>
  <si>
    <t>جمال بيلوني</t>
  </si>
  <si>
    <t>محمد مخلوف</t>
  </si>
  <si>
    <t>دعاء عوده</t>
  </si>
  <si>
    <t>محمد سليمان</t>
  </si>
  <si>
    <t>علا الشيخ</t>
  </si>
  <si>
    <t>مارلين جبارة</t>
  </si>
  <si>
    <t xml:space="preserve">أسعد </t>
  </si>
  <si>
    <t>عقبه حسن</t>
  </si>
  <si>
    <t>نادية</t>
  </si>
  <si>
    <t>حسيبه</t>
  </si>
  <si>
    <t>سلطانه</t>
  </si>
  <si>
    <t>ذو الفقار غزال</t>
  </si>
  <si>
    <t>فضل</t>
  </si>
  <si>
    <t>سمية</t>
  </si>
  <si>
    <t>احمد قاسم</t>
  </si>
  <si>
    <t>أمنه</t>
  </si>
  <si>
    <t>بديعة</t>
  </si>
  <si>
    <t>ناجية</t>
  </si>
  <si>
    <t>ريدان</t>
  </si>
  <si>
    <t>باديه</t>
  </si>
  <si>
    <t>حسينه</t>
  </si>
  <si>
    <t>اقبال</t>
  </si>
  <si>
    <t>انيس</t>
  </si>
  <si>
    <t>سامر ناصر</t>
  </si>
  <si>
    <t>حفيظه</t>
  </si>
  <si>
    <t>عبدالقادر</t>
  </si>
  <si>
    <t>عبد الرحمن محمد</t>
  </si>
  <si>
    <t>إسماعيل</t>
  </si>
  <si>
    <t>علي احمد</t>
  </si>
  <si>
    <t>علي علي</t>
  </si>
  <si>
    <t>غدير ديب</t>
  </si>
  <si>
    <t>نجمه</t>
  </si>
  <si>
    <t>رافع</t>
  </si>
  <si>
    <t>شاهه</t>
  </si>
  <si>
    <t>عصمت</t>
  </si>
  <si>
    <t>نجات</t>
  </si>
  <si>
    <t>ذيبه</t>
  </si>
  <si>
    <t>محمد شريف</t>
  </si>
  <si>
    <t>شريف</t>
  </si>
  <si>
    <t>فتاة</t>
  </si>
  <si>
    <t>محمد أمين</t>
  </si>
  <si>
    <t>رابعة</t>
  </si>
  <si>
    <t>أسعد</t>
  </si>
  <si>
    <t>شاديا</t>
  </si>
  <si>
    <t>مصلح</t>
  </si>
  <si>
    <t>عائدة</t>
  </si>
  <si>
    <t>اكتمال</t>
  </si>
  <si>
    <t>شحاده</t>
  </si>
  <si>
    <t>لمى</t>
  </si>
  <si>
    <t>هنادى القزاز</t>
  </si>
  <si>
    <t>احمد حيدر</t>
  </si>
  <si>
    <t>رأس المعرة</t>
  </si>
  <si>
    <t>امين حسن</t>
  </si>
  <si>
    <t xml:space="preserve">يمامة </t>
  </si>
  <si>
    <t>تلفيتا</t>
  </si>
  <si>
    <t>محمد خليل الامعري</t>
  </si>
  <si>
    <t>حسين الكيلاني</t>
  </si>
  <si>
    <t>فاطر المحمد</t>
  </si>
  <si>
    <t>كفر الطون</t>
  </si>
  <si>
    <t>حازم شيخ محمد</t>
  </si>
  <si>
    <t xml:space="preserve">داريا </t>
  </si>
  <si>
    <t>ملك حمد</t>
  </si>
  <si>
    <t>مهدي</t>
  </si>
  <si>
    <t>همام المحمد</t>
  </si>
  <si>
    <t xml:space="preserve">إبراهيم </t>
  </si>
  <si>
    <t>مجد العقله</t>
  </si>
  <si>
    <t>مفلح</t>
  </si>
  <si>
    <t>تفاحه</t>
  </si>
  <si>
    <t>قاسم حصاوي</t>
  </si>
  <si>
    <t>عطا</t>
  </si>
  <si>
    <t>محمد الحسن</t>
  </si>
  <si>
    <t>هند مرعي</t>
  </si>
  <si>
    <t>يمنه</t>
  </si>
  <si>
    <t>عائشه جاسم</t>
  </si>
  <si>
    <t>رامح</t>
  </si>
  <si>
    <t>احمد عباس</t>
  </si>
  <si>
    <t>السوق</t>
  </si>
  <si>
    <t>عبد</t>
  </si>
  <si>
    <t>ضحى الغزالي</t>
  </si>
  <si>
    <t>قرفا</t>
  </si>
  <si>
    <t>حورية</t>
  </si>
  <si>
    <t xml:space="preserve">دير الزور </t>
  </si>
  <si>
    <t xml:space="preserve">منى </t>
  </si>
  <si>
    <t>وطفه</t>
  </si>
  <si>
    <t>كاملة</t>
  </si>
  <si>
    <t>شفيقة</t>
  </si>
  <si>
    <t>محمد شاكر</t>
  </si>
  <si>
    <t>آيات</t>
  </si>
  <si>
    <t>درغام</t>
  </si>
  <si>
    <t>خدوج</t>
  </si>
  <si>
    <t>سمر حسن</t>
  </si>
  <si>
    <t>نهيدة</t>
  </si>
  <si>
    <t>خلايق</t>
  </si>
  <si>
    <t>علا منصور</t>
  </si>
  <si>
    <t>علي مصطفى</t>
  </si>
  <si>
    <t>حلوه</t>
  </si>
  <si>
    <t>صبا</t>
  </si>
  <si>
    <t>بسيم</t>
  </si>
  <si>
    <t>محمد يوسف</t>
  </si>
  <si>
    <t xml:space="preserve">جمال </t>
  </si>
  <si>
    <t xml:space="preserve">مشفى درعا </t>
  </si>
  <si>
    <t>فردوس</t>
  </si>
  <si>
    <t>ايلين سليمان</t>
  </si>
  <si>
    <t xml:space="preserve">وفاء </t>
  </si>
  <si>
    <t xml:space="preserve">حماة </t>
  </si>
  <si>
    <t>حكمت عثمان رائف</t>
  </si>
  <si>
    <t>ارام ضعون</t>
  </si>
  <si>
    <t>محمد حوريه</t>
  </si>
  <si>
    <t>زعانيف</t>
  </si>
  <si>
    <t>المشرفة</t>
  </si>
  <si>
    <t>بشار قهوه جي</t>
  </si>
  <si>
    <t>محمد زين</t>
  </si>
  <si>
    <t>مطيع</t>
  </si>
  <si>
    <t>محمد خير الطراد</t>
  </si>
  <si>
    <t>محمد زعتر</t>
  </si>
  <si>
    <t>مايا العجلاني</t>
  </si>
  <si>
    <t>جمان</t>
  </si>
  <si>
    <t>هيثم زين</t>
  </si>
  <si>
    <t>جعفر البشلاوي</t>
  </si>
  <si>
    <t>سراء</t>
  </si>
  <si>
    <t>مي زياده</t>
  </si>
  <si>
    <t>عقل رزوق</t>
  </si>
  <si>
    <t>قطينة</t>
  </si>
  <si>
    <t>كنانه المقداد</t>
  </si>
  <si>
    <t xml:space="preserve">غصن </t>
  </si>
  <si>
    <t>بثينه الدخيل</t>
  </si>
  <si>
    <t>صخريه</t>
  </si>
  <si>
    <t>نبع الصخر</t>
  </si>
  <si>
    <t>محمود الحاج عبدالله</t>
  </si>
  <si>
    <t>فطومه العواد</t>
  </si>
  <si>
    <t>موحسن</t>
  </si>
  <si>
    <t>اسامه قارصلي</t>
  </si>
  <si>
    <t>عواطف فياض</t>
  </si>
  <si>
    <t>رولا دياب</t>
  </si>
  <si>
    <t xml:space="preserve">سليمان </t>
  </si>
  <si>
    <t>محمد حمزه عبد الرسول</t>
  </si>
  <si>
    <t>احمد رفعت</t>
  </si>
  <si>
    <t>محمد المملوك</t>
  </si>
  <si>
    <t>احمد نضال</t>
  </si>
  <si>
    <t>ياسمين صيرفي</t>
  </si>
  <si>
    <t>محمد فلاح</t>
  </si>
  <si>
    <t>ملكة</t>
  </si>
  <si>
    <t>مجد جزماتي</t>
  </si>
  <si>
    <t>حسين مكيه</t>
  </si>
  <si>
    <t xml:space="preserve">ديب </t>
  </si>
  <si>
    <t xml:space="preserve">خديجة </t>
  </si>
  <si>
    <t xml:space="preserve">دوما </t>
  </si>
  <si>
    <t>رنيم قشاش</t>
  </si>
  <si>
    <t>محمد علي العكاوي</t>
  </si>
  <si>
    <t>نزيه المحمد</t>
  </si>
  <si>
    <t>عبد الرحمن اشمر</t>
  </si>
  <si>
    <t>بارعه وهاب</t>
  </si>
  <si>
    <t>ايه القزاز</t>
  </si>
  <si>
    <t>محمد رشدي</t>
  </si>
  <si>
    <t>هلا الصليب</t>
  </si>
  <si>
    <t>هشام القطريب</t>
  </si>
  <si>
    <t>شادي جمول</t>
  </si>
  <si>
    <t>لجين العلي</t>
  </si>
  <si>
    <t>نادرة</t>
  </si>
  <si>
    <t>علي حسن</t>
  </si>
  <si>
    <t>الاء الشاغوري</t>
  </si>
  <si>
    <t>ولاء</t>
  </si>
  <si>
    <t>فاتنه العلان</t>
  </si>
  <si>
    <t>محمد الخليفة</t>
  </si>
  <si>
    <t>كنان جمول</t>
  </si>
  <si>
    <t>راما اوطه باشي</t>
  </si>
  <si>
    <t>خليل العقدي</t>
  </si>
  <si>
    <t>رنا العلي</t>
  </si>
  <si>
    <t>ديما منصور</t>
  </si>
  <si>
    <t>انطانيوس</t>
  </si>
  <si>
    <t>محمود علي</t>
  </si>
  <si>
    <t>لارا الجبر</t>
  </si>
  <si>
    <t>صياح</t>
  </si>
  <si>
    <t>ريمه حازم</t>
  </si>
  <si>
    <t>نرجس الضويحي</t>
  </si>
  <si>
    <t>احمد القزة</t>
  </si>
  <si>
    <t>شفيقه</t>
  </si>
  <si>
    <t>الاء حبشية</t>
  </si>
  <si>
    <t>مهنا</t>
  </si>
  <si>
    <t>نيرمين الحاطوم</t>
  </si>
  <si>
    <t>حسن عبد الله</t>
  </si>
  <si>
    <t xml:space="preserve">النبك </t>
  </si>
  <si>
    <t>فراس محفوض</t>
  </si>
  <si>
    <t>مجد حتاحت</t>
  </si>
  <si>
    <t>اشواق</t>
  </si>
  <si>
    <t>منتها</t>
  </si>
  <si>
    <t>دير قانون</t>
  </si>
  <si>
    <t>محمد داود</t>
  </si>
  <si>
    <t>شاهر</t>
  </si>
  <si>
    <t>حسين حمود</t>
  </si>
  <si>
    <t>معن</t>
  </si>
  <si>
    <t>حيدر علي</t>
  </si>
  <si>
    <t>نجاه</t>
  </si>
  <si>
    <t>رهف شلبي</t>
  </si>
  <si>
    <t>علي حبيب</t>
  </si>
  <si>
    <t>لؤي علي</t>
  </si>
  <si>
    <t>ايهم حرب</t>
  </si>
  <si>
    <t>عبير حمد</t>
  </si>
  <si>
    <t>محمد العلي</t>
  </si>
  <si>
    <t xml:space="preserve">أمل </t>
  </si>
  <si>
    <t xml:space="preserve">حماه العزيزية </t>
  </si>
  <si>
    <t>احمد خطاب</t>
  </si>
  <si>
    <t>ردينه زكريا</t>
  </si>
  <si>
    <t>بيان البابا</t>
  </si>
  <si>
    <t>يارا حجازي</t>
  </si>
  <si>
    <t>نور ابراهيم</t>
  </si>
  <si>
    <t>دارين عبدالله</t>
  </si>
  <si>
    <t>الحتان</t>
  </si>
  <si>
    <t>زاهر النحاس</t>
  </si>
  <si>
    <t>تبوك</t>
  </si>
  <si>
    <t>إيهاب خضر</t>
  </si>
  <si>
    <t>مايا حورانيه</t>
  </si>
  <si>
    <t>ديمه المغربي</t>
  </si>
  <si>
    <t>اية الاسعد</t>
  </si>
  <si>
    <t>رشا فخر الدين الشعراني</t>
  </si>
  <si>
    <t>اسما القباني</t>
  </si>
  <si>
    <t>جلال البيش</t>
  </si>
  <si>
    <t>بتول فرج</t>
  </si>
  <si>
    <t>احمد خير عبد الله</t>
  </si>
  <si>
    <t>هبه بكري</t>
  </si>
  <si>
    <t>رهام دوابه</t>
  </si>
  <si>
    <t>ميرفت ناجي</t>
  </si>
  <si>
    <t>غازية</t>
  </si>
  <si>
    <t>وليد ابو غانم</t>
  </si>
  <si>
    <t>شيرين الحمصي الشهير بالزرق</t>
  </si>
  <si>
    <t>ثائر ابو صعب</t>
  </si>
  <si>
    <t>محمد هشام الحمصي</t>
  </si>
  <si>
    <t>نور ناربي</t>
  </si>
  <si>
    <t xml:space="preserve">الحسكة </t>
  </si>
  <si>
    <t>لمى السبيني</t>
  </si>
  <si>
    <t>فهميه</t>
  </si>
  <si>
    <t xml:space="preserve">سعاد </t>
  </si>
  <si>
    <t>منال قابيل</t>
  </si>
  <si>
    <t>منال العبيد</t>
  </si>
  <si>
    <t>الشجيل</t>
  </si>
  <si>
    <t>عمران نمر</t>
  </si>
  <si>
    <t>ادهم عكوان</t>
  </si>
  <si>
    <t>نعامه</t>
  </si>
  <si>
    <t>رولا زيدان</t>
  </si>
  <si>
    <t>ناهدة</t>
  </si>
  <si>
    <t>لؤي الحمادي</t>
  </si>
  <si>
    <t xml:space="preserve">قرداحه </t>
  </si>
  <si>
    <t>منيره باسمه السوقي</t>
  </si>
  <si>
    <t>مهند سليمان</t>
  </si>
  <si>
    <t>مروه خورشيد</t>
  </si>
  <si>
    <t>هبه الله كلزي</t>
  </si>
  <si>
    <t>مثيلا</t>
  </si>
  <si>
    <t>محمد غزوان</t>
  </si>
  <si>
    <t>محمد حسان</t>
  </si>
  <si>
    <t xml:space="preserve">بسام </t>
  </si>
  <si>
    <t xml:space="preserve">رانيا </t>
  </si>
  <si>
    <t xml:space="preserve">سليم </t>
  </si>
  <si>
    <t xml:space="preserve">الضمير </t>
  </si>
  <si>
    <t>حيالين</t>
  </si>
  <si>
    <t>حلا</t>
  </si>
  <si>
    <t>اناس</t>
  </si>
  <si>
    <t>مرشد</t>
  </si>
  <si>
    <t>دانيه الجاجه</t>
  </si>
  <si>
    <t>خالده غزال</t>
  </si>
  <si>
    <t>محمد عرفان شله</t>
  </si>
  <si>
    <t>جيداء</t>
  </si>
  <si>
    <t>كوكب ناصر</t>
  </si>
  <si>
    <t>معارة الاخوان</t>
  </si>
  <si>
    <t>محمود الفروح</t>
  </si>
  <si>
    <t>محمد مراد الطحان</t>
  </si>
  <si>
    <t>عمار جبارين</t>
  </si>
  <si>
    <t>محمد ريا</t>
  </si>
  <si>
    <t>شهيرة</t>
  </si>
  <si>
    <t>لارا رزق</t>
  </si>
  <si>
    <t>محمد شغري</t>
  </si>
  <si>
    <t>كفرسوسة</t>
  </si>
  <si>
    <t>محمد امير الشميساتي</t>
  </si>
  <si>
    <t>فرح نويلاتي</t>
  </si>
  <si>
    <t>يوسف الاسدي</t>
  </si>
  <si>
    <t xml:space="preserve">ايمن </t>
  </si>
  <si>
    <t>مائسه</t>
  </si>
  <si>
    <t>غيث عبده</t>
  </si>
  <si>
    <t>عبدالمولى</t>
  </si>
  <si>
    <t>مسره ايمان كولو</t>
  </si>
  <si>
    <t>حسام بركات</t>
  </si>
  <si>
    <t>بركات</t>
  </si>
  <si>
    <t>دير سلمان</t>
  </si>
  <si>
    <t>وائل المحمد</t>
  </si>
  <si>
    <t>مجد شحود</t>
  </si>
  <si>
    <t>احمد المنطلب</t>
  </si>
  <si>
    <t>الاء قاسم</t>
  </si>
  <si>
    <t>عدنان الدخيل</t>
  </si>
  <si>
    <t>فادي الحماده</t>
  </si>
  <si>
    <t>راجحه</t>
  </si>
  <si>
    <t>مياس الفلاح</t>
  </si>
  <si>
    <t>عهد حيدر</t>
  </si>
  <si>
    <t>محمد المعلم</t>
  </si>
  <si>
    <t>ربا اسبر</t>
  </si>
  <si>
    <t>سمر الخوام</t>
  </si>
  <si>
    <t>اوديليا</t>
  </si>
  <si>
    <t>عبد الله داود</t>
  </si>
  <si>
    <t>رشا طحان</t>
  </si>
  <si>
    <t>محمد معاذ نقاوه ابو ناصر</t>
  </si>
  <si>
    <t>ايه حماد</t>
  </si>
  <si>
    <t>حنان رحمه</t>
  </si>
  <si>
    <t>احمد وفيق</t>
  </si>
  <si>
    <t>محمد ريحانة</t>
  </si>
  <si>
    <t>احمد موسى</t>
  </si>
  <si>
    <t>راشد</t>
  </si>
  <si>
    <t>وسيم دحدل</t>
  </si>
  <si>
    <t>بشير الاحمد</t>
  </si>
  <si>
    <t>محمد مرعي</t>
  </si>
  <si>
    <t>مريم المحارب</t>
  </si>
  <si>
    <t>مطر</t>
  </si>
  <si>
    <t>طرده</t>
  </si>
  <si>
    <t>رضيمه اللواء</t>
  </si>
  <si>
    <t>منى شكور</t>
  </si>
  <si>
    <t>حسن اليوسف</t>
  </si>
  <si>
    <t xml:space="preserve">حجيرة </t>
  </si>
  <si>
    <t>علاء الحسين</t>
  </si>
  <si>
    <t>ايات اللحام</t>
  </si>
  <si>
    <t>هدية</t>
  </si>
  <si>
    <t>دانه الخطيب</t>
  </si>
  <si>
    <t>دعاء مصطفى</t>
  </si>
  <si>
    <t>السيدة زيب</t>
  </si>
  <si>
    <t>محمد غيث زرزر</t>
  </si>
  <si>
    <t>رشا ابو الذهب</t>
  </si>
  <si>
    <t>هالة</t>
  </si>
  <si>
    <t>ناديه الحوراني</t>
  </si>
  <si>
    <t>طارق الشبعان</t>
  </si>
  <si>
    <t>محمد عقلة</t>
  </si>
  <si>
    <t>قصي مرعي</t>
  </si>
  <si>
    <t>بجنة بقعو</t>
  </si>
  <si>
    <t>مضر الحمصي</t>
  </si>
  <si>
    <t>فراس بو صبح</t>
  </si>
  <si>
    <t>انعام الشهوان</t>
  </si>
  <si>
    <t>زغير</t>
  </si>
  <si>
    <t>محمد خيربك</t>
  </si>
  <si>
    <t xml:space="preserve">جبلة </t>
  </si>
  <si>
    <t>عبد الوهاب العفيش</t>
  </si>
  <si>
    <t>الرفيد</t>
  </si>
  <si>
    <t>محمود العثمان</t>
  </si>
  <si>
    <t>ايات الترك</t>
  </si>
  <si>
    <t>نسرين خضر</t>
  </si>
  <si>
    <t>سمر مهنا</t>
  </si>
  <si>
    <t>عمران أبو حامد</t>
  </si>
  <si>
    <t>شحاذه</t>
  </si>
  <si>
    <t>عين الشعره</t>
  </si>
  <si>
    <t>باسكال نجيب</t>
  </si>
  <si>
    <t>زينب عادله</t>
  </si>
  <si>
    <t>غزواء</t>
  </si>
  <si>
    <t>محمد نجيب</t>
  </si>
  <si>
    <t>اذدهار</t>
  </si>
  <si>
    <t>سدره الخالد</t>
  </si>
  <si>
    <t>محمد تمام الصليبي</t>
  </si>
  <si>
    <t>امنه ظليطو</t>
  </si>
  <si>
    <t>علي غصون</t>
  </si>
  <si>
    <t>صالحة</t>
  </si>
  <si>
    <t>كفر بني</t>
  </si>
  <si>
    <t>محمد شفيق</t>
  </si>
  <si>
    <t>جدعان</t>
  </si>
  <si>
    <t>مريم برنيك</t>
  </si>
  <si>
    <t>احمد النن</t>
  </si>
  <si>
    <t>ساره الناشف</t>
  </si>
  <si>
    <t>احمد مطاع</t>
  </si>
  <si>
    <t xml:space="preserve">قمر </t>
  </si>
  <si>
    <t>حمام واصل</t>
  </si>
  <si>
    <t>ميار الناصر</t>
  </si>
  <si>
    <t>شيرين حبش</t>
  </si>
  <si>
    <t>قوله</t>
  </si>
  <si>
    <t>ريتا الجندي</t>
  </si>
  <si>
    <t>سناء نادر</t>
  </si>
  <si>
    <t>بسين</t>
  </si>
  <si>
    <t>حينة</t>
  </si>
  <si>
    <t>انيس القباني</t>
  </si>
  <si>
    <t>محمد طالب زيدان</t>
  </si>
  <si>
    <t>تمارة الاسعد</t>
  </si>
  <si>
    <t>اسراء الخياط</t>
  </si>
  <si>
    <t>رامي علي</t>
  </si>
  <si>
    <t>جب العاصي</t>
  </si>
  <si>
    <t>دانه الحمصي</t>
  </si>
  <si>
    <t>مريم النجار</t>
  </si>
  <si>
    <t>محمد عبد الله</t>
  </si>
  <si>
    <t>رياض السعدي</t>
  </si>
  <si>
    <t>محمد نور الدين</t>
  </si>
  <si>
    <t>عدي محمود</t>
  </si>
  <si>
    <t xml:space="preserve">الريحانية </t>
  </si>
  <si>
    <t>لمياء عقيل</t>
  </si>
  <si>
    <t>الهام العلي</t>
  </si>
  <si>
    <t>صبحيه الفندي</t>
  </si>
  <si>
    <t>مساكن دوما</t>
  </si>
  <si>
    <t>هدى ملاك</t>
  </si>
  <si>
    <t>جوريه</t>
  </si>
  <si>
    <t>احمد البرازي</t>
  </si>
  <si>
    <t>محمد نسيب</t>
  </si>
  <si>
    <t>ريم السالم</t>
  </si>
  <si>
    <t>مطيعه</t>
  </si>
  <si>
    <t>الشقرانيه</t>
  </si>
  <si>
    <t>نور عيسى</t>
  </si>
  <si>
    <t>رهف حمدون</t>
  </si>
  <si>
    <t>محمد خضر الحسو</t>
  </si>
  <si>
    <t>ساقية نجم</t>
  </si>
  <si>
    <t>لينا مستو</t>
  </si>
  <si>
    <t xml:space="preserve">قدسيا </t>
  </si>
  <si>
    <t>محمد الجزائري المغربي</t>
  </si>
  <si>
    <t>يزن عمران</t>
  </si>
  <si>
    <t>بدريه</t>
  </si>
  <si>
    <t>هبه الامعري</t>
  </si>
  <si>
    <t>غاليه فراوي</t>
  </si>
  <si>
    <t>نور النمر</t>
  </si>
  <si>
    <t>بندر</t>
  </si>
  <si>
    <t>بلال الكرن</t>
  </si>
  <si>
    <t>مامون</t>
  </si>
  <si>
    <t>غير سورية</t>
  </si>
  <si>
    <t>مجيد</t>
  </si>
  <si>
    <t>هاجر السعدي</t>
  </si>
  <si>
    <t xml:space="preserve">عليا </t>
  </si>
  <si>
    <t xml:space="preserve">قيطه </t>
  </si>
  <si>
    <t>عطيه</t>
  </si>
  <si>
    <t>وسام</t>
  </si>
  <si>
    <t>اميمة</t>
  </si>
  <si>
    <t>رلى</t>
  </si>
  <si>
    <t>وسيم عساف</t>
  </si>
  <si>
    <t>وسيم فزع</t>
  </si>
  <si>
    <t>واصف</t>
  </si>
  <si>
    <t>غالب الابراهيم</t>
  </si>
  <si>
    <t>درباسية</t>
  </si>
  <si>
    <t>اندر حريدين</t>
  </si>
  <si>
    <t>حربية</t>
  </si>
  <si>
    <t>معاذ شديد</t>
  </si>
  <si>
    <t>حنان جحه</t>
  </si>
  <si>
    <t>محمد شبعاني</t>
  </si>
  <si>
    <t>علي بمبوق</t>
  </si>
  <si>
    <t>محمد حسام الطحان</t>
  </si>
  <si>
    <t>محمود فياض</t>
  </si>
  <si>
    <t>دبلان</t>
  </si>
  <si>
    <t>خلف العبد الله</t>
  </si>
  <si>
    <t xml:space="preserve">سليلوه كناكر </t>
  </si>
  <si>
    <t>علي اصطيله</t>
  </si>
  <si>
    <t>ناصر الأيوب</t>
  </si>
  <si>
    <t>عكل</t>
  </si>
  <si>
    <t>نجدية</t>
  </si>
  <si>
    <t>فادي سليمان</t>
  </si>
  <si>
    <t>ضهر المحشلة</t>
  </si>
  <si>
    <t>زعل</t>
  </si>
  <si>
    <t>مؤمن السيوفي</t>
  </si>
  <si>
    <t>نصرة شريف</t>
  </si>
  <si>
    <t>أسرار</t>
  </si>
  <si>
    <t>كفتين</t>
  </si>
  <si>
    <t>عمار يونس</t>
  </si>
  <si>
    <t>قتيبه العوض</t>
  </si>
  <si>
    <t>محمد غسان الشلبي</t>
  </si>
  <si>
    <t>ريم الحوشان</t>
  </si>
  <si>
    <t>وصال الخليل</t>
  </si>
  <si>
    <t>يامن قدسية</t>
  </si>
  <si>
    <t>سلحب</t>
  </si>
  <si>
    <t>سكينة</t>
  </si>
  <si>
    <t>معتز كعدان الشالاتي</t>
  </si>
  <si>
    <t>لما رجب</t>
  </si>
  <si>
    <t>رنيم مرعي</t>
  </si>
  <si>
    <t>مروه الصراه</t>
  </si>
  <si>
    <t>ريم الخضر</t>
  </si>
  <si>
    <t>وسيلا</t>
  </si>
  <si>
    <t>هوله</t>
  </si>
  <si>
    <t>امجد دياب</t>
  </si>
  <si>
    <t>مشايخ</t>
  </si>
  <si>
    <t>يزن قطيني</t>
  </si>
  <si>
    <t>باسم الحراكي</t>
  </si>
  <si>
    <t>روزه</t>
  </si>
  <si>
    <t>مروه الشلبي</t>
  </si>
  <si>
    <t>يوسف عمر علي عبيد</t>
  </si>
  <si>
    <t>كلي</t>
  </si>
  <si>
    <t>دارة تعزة</t>
  </si>
  <si>
    <t>محمد الشريحي</t>
  </si>
  <si>
    <t xml:space="preserve">مسحرة </t>
  </si>
  <si>
    <t>ثائر صعيدي</t>
  </si>
  <si>
    <t>نورالهدى</t>
  </si>
  <si>
    <t>عاصم الصفدي</t>
  </si>
  <si>
    <t>نسرين محمد</t>
  </si>
  <si>
    <t>ورود خلف</t>
  </si>
  <si>
    <t>صفاء اسماعيل</t>
  </si>
  <si>
    <t>محمد شباره</t>
  </si>
  <si>
    <t>افرنجية</t>
  </si>
  <si>
    <t xml:space="preserve">رويده </t>
  </si>
  <si>
    <t>محمد الصفتي</t>
  </si>
  <si>
    <t>الاء قتلان</t>
  </si>
  <si>
    <t>رانيا الصباغ</t>
  </si>
  <si>
    <t>روان عرابي</t>
  </si>
  <si>
    <t>فاطمه الجاعور</t>
  </si>
  <si>
    <t xml:space="preserve">القصير </t>
  </si>
  <si>
    <t>دانيال ابو خير</t>
  </si>
  <si>
    <t>عفراء العبد</t>
  </si>
  <si>
    <t>محمد عرفان</t>
  </si>
  <si>
    <t>محمد وجيه</t>
  </si>
  <si>
    <t>سعد المزهر</t>
  </si>
  <si>
    <t>ابرهيم</t>
  </si>
  <si>
    <t xml:space="preserve">خربة البغل </t>
  </si>
  <si>
    <t>محمد العلا</t>
  </si>
  <si>
    <t>عبد العظيم الخلف الحماده</t>
  </si>
  <si>
    <t>خضرة</t>
  </si>
  <si>
    <t>سامي الجاسم المحمد</t>
  </si>
  <si>
    <t xml:space="preserve">ختام كنعان </t>
  </si>
  <si>
    <t>بحمرة</t>
  </si>
  <si>
    <t>الاء المسالخي</t>
  </si>
  <si>
    <t>حسام عبدو</t>
  </si>
  <si>
    <t>ناجح سليمان</t>
  </si>
  <si>
    <t>عبد الرحمن شحود</t>
  </si>
  <si>
    <t>جمال عبد الناصر</t>
  </si>
  <si>
    <t>عواد</t>
  </si>
  <si>
    <t>محمد جمعه شاوي</t>
  </si>
  <si>
    <t>عيسى حسن</t>
  </si>
  <si>
    <t>كرتو</t>
  </si>
  <si>
    <t>حنين الخطيب</t>
  </si>
  <si>
    <t>عبد الرزاق الخطيب</t>
  </si>
  <si>
    <t>جعفر</t>
  </si>
  <si>
    <t>يزن حميدو</t>
  </si>
  <si>
    <t>محمد علي الشلق</t>
  </si>
  <si>
    <t>عمار سعدو</t>
  </si>
  <si>
    <t>احمد كروزه</t>
  </si>
  <si>
    <t>الحاضر</t>
  </si>
  <si>
    <t>محمد نبيه كنفاني</t>
  </si>
  <si>
    <t>فرح قويدر</t>
  </si>
  <si>
    <t>عصمات</t>
  </si>
  <si>
    <t>حنين جمول</t>
  </si>
  <si>
    <t>عفيفة</t>
  </si>
  <si>
    <t>فرح البقاعي</t>
  </si>
  <si>
    <t>مفوض</t>
  </si>
  <si>
    <t>محمدمعاذ دكاك</t>
  </si>
  <si>
    <t>طارق صقر</t>
  </si>
  <si>
    <t>فراس زيني</t>
  </si>
  <si>
    <t>منيفه</t>
  </si>
  <si>
    <t>فايزالكعيد</t>
  </si>
  <si>
    <t>محمد ابو عساف</t>
  </si>
  <si>
    <t>عبد الرؤوف التلي</t>
  </si>
  <si>
    <t>جادو</t>
  </si>
  <si>
    <t>زويا أباظه</t>
  </si>
  <si>
    <t>عمار سعيد</t>
  </si>
  <si>
    <t>عبود</t>
  </si>
  <si>
    <t>كرم حمدان</t>
  </si>
  <si>
    <t>فندي</t>
  </si>
  <si>
    <t>قصي القنطار</t>
  </si>
  <si>
    <t>أحمد الأشكي</t>
  </si>
  <si>
    <t>لورنس صافي</t>
  </si>
  <si>
    <t>هدى مصطفى</t>
  </si>
  <si>
    <t>حسام الجهني</t>
  </si>
  <si>
    <t>الهامه</t>
  </si>
  <si>
    <t>جمال حسون</t>
  </si>
  <si>
    <t>مجيده</t>
  </si>
  <si>
    <t>قصي هاشم</t>
  </si>
  <si>
    <t>مامون صالح</t>
  </si>
  <si>
    <t>سند</t>
  </si>
  <si>
    <t>زهرالبان صالح</t>
  </si>
  <si>
    <t>حرفا</t>
  </si>
  <si>
    <t>عمار شديد</t>
  </si>
  <si>
    <t>حسن صلوح</t>
  </si>
  <si>
    <t>همام بدر</t>
  </si>
  <si>
    <t>محروس عمر</t>
  </si>
  <si>
    <t xml:space="preserve">يبرود </t>
  </si>
  <si>
    <t>هند عقيل</t>
  </si>
  <si>
    <t>محمد عباده جنيد</t>
  </si>
  <si>
    <t>شاهر المحمد</t>
  </si>
  <si>
    <t>شوقة</t>
  </si>
  <si>
    <t>مالك الشربجي</t>
  </si>
  <si>
    <t>جيهان العايش</t>
  </si>
  <si>
    <t>حميد المعروف</t>
  </si>
  <si>
    <t>اسية</t>
  </si>
  <si>
    <t>ابراهيم عيسى</t>
  </si>
  <si>
    <t xml:space="preserve">حنان </t>
  </si>
  <si>
    <t xml:space="preserve">المحروسة </t>
  </si>
  <si>
    <t>صفاء سعود</t>
  </si>
  <si>
    <t xml:space="preserve">جرمانا </t>
  </si>
  <si>
    <t>الخميسيه</t>
  </si>
  <si>
    <t>فريزة</t>
  </si>
  <si>
    <t>عياش</t>
  </si>
  <si>
    <t>شمسة</t>
  </si>
  <si>
    <t xml:space="preserve">جيرود </t>
  </si>
  <si>
    <t>نجوه</t>
  </si>
  <si>
    <t>حازم حسن</t>
  </si>
  <si>
    <t>أمل معلا</t>
  </si>
  <si>
    <t>احمد عمر</t>
  </si>
  <si>
    <t>ديرالزور</t>
  </si>
  <si>
    <t>ايهاب صالح</t>
  </si>
  <si>
    <t>محمد ايمن القصاب</t>
  </si>
  <si>
    <t>منال الدركزللي</t>
  </si>
  <si>
    <t>مؤمنه صالح</t>
  </si>
  <si>
    <t xml:space="preserve">بشيرة </t>
  </si>
  <si>
    <t>رهف السرحان</t>
  </si>
  <si>
    <t>محمد صلاح زركي</t>
  </si>
  <si>
    <t>الاء داده</t>
  </si>
  <si>
    <t>رولا ابراهيم</t>
  </si>
  <si>
    <t>خالد ناصر</t>
  </si>
  <si>
    <t>شمخه</t>
  </si>
  <si>
    <t>نور ابو جويد</t>
  </si>
  <si>
    <t>عايشه</t>
  </si>
  <si>
    <t>خان شيخون</t>
  </si>
  <si>
    <t>خلف</t>
  </si>
  <si>
    <t xml:space="preserve">زينب </t>
  </si>
  <si>
    <t>محمد عزاره</t>
  </si>
  <si>
    <t>احمد بسطاطي</t>
  </si>
  <si>
    <t>حسين مرعي</t>
  </si>
  <si>
    <t>توجا</t>
  </si>
  <si>
    <t xml:space="preserve">عين حور </t>
  </si>
  <si>
    <t>ريم ديب</t>
  </si>
  <si>
    <t>علي الميدعاني</t>
  </si>
  <si>
    <t>احمد غبور</t>
  </si>
  <si>
    <t>رانيا حجازي</t>
  </si>
  <si>
    <t>حسن درويش</t>
  </si>
  <si>
    <t>مهند طه</t>
  </si>
  <si>
    <t>سهام الابراهيم</t>
  </si>
  <si>
    <t>ريم التركماني</t>
  </si>
  <si>
    <t>محمدربيع</t>
  </si>
  <si>
    <t>بدر بلال</t>
  </si>
  <si>
    <t>اديبة</t>
  </si>
  <si>
    <t>مهند عجميه</t>
  </si>
  <si>
    <t>زين العابدين صقر</t>
  </si>
  <si>
    <t>ضحى</t>
  </si>
  <si>
    <t>ولاء الفرحان</t>
  </si>
  <si>
    <t>اسمه</t>
  </si>
  <si>
    <t>محمد ابو عسلي</t>
  </si>
  <si>
    <t>ميشيل ديب</t>
  </si>
  <si>
    <t>محمد عزو رحيباتي</t>
  </si>
  <si>
    <t>احمد هاني</t>
  </si>
  <si>
    <t>اماني اسماعيل</t>
  </si>
  <si>
    <t>وليد سيف الدين</t>
  </si>
  <si>
    <t>بتول عثمان</t>
  </si>
  <si>
    <t>نايا عبد الرحمن</t>
  </si>
  <si>
    <t>بنان غنام</t>
  </si>
  <si>
    <t>ب انياس</t>
  </si>
  <si>
    <t>أسماء شعبان</t>
  </si>
  <si>
    <t>مريم الحسن</t>
  </si>
  <si>
    <t>محمد علي عباس</t>
  </si>
  <si>
    <t xml:space="preserve">قطنا </t>
  </si>
  <si>
    <t>كاترين ابراهيم</t>
  </si>
  <si>
    <t>سالي السعدي</t>
  </si>
  <si>
    <t>منى عبدالخالق</t>
  </si>
  <si>
    <t>يارا دهام</t>
  </si>
  <si>
    <t>كارمل</t>
  </si>
  <si>
    <t>عبيده مشوح</t>
  </si>
  <si>
    <t>قمر الجوجو</t>
  </si>
  <si>
    <t>مايا العلبي</t>
  </si>
  <si>
    <t>نور المبيض</t>
  </si>
  <si>
    <t>حسين يوسف</t>
  </si>
  <si>
    <t>عين حفاض</t>
  </si>
  <si>
    <t>فضة</t>
  </si>
  <si>
    <t>وائل حسون</t>
  </si>
  <si>
    <t>محمدطه</t>
  </si>
  <si>
    <t>رامي شاهين</t>
  </si>
  <si>
    <t xml:space="preserve">نزيه </t>
  </si>
  <si>
    <t>حسن الشايب</t>
  </si>
  <si>
    <t>الجوادية</t>
  </si>
  <si>
    <t>صفاء داودي</t>
  </si>
  <si>
    <t>طارق ملحم</t>
  </si>
  <si>
    <t>ابو الكمال</t>
  </si>
  <si>
    <t>راجي عبد الله</t>
  </si>
  <si>
    <t>دينا نجار</t>
  </si>
  <si>
    <t xml:space="preserve">فيصل </t>
  </si>
  <si>
    <t>احمد كيكي</t>
  </si>
  <si>
    <t>لمى الافيوني</t>
  </si>
  <si>
    <t>يزن البوشي</t>
  </si>
  <si>
    <t>نسرين الشليان</t>
  </si>
  <si>
    <t>مجد سليمان</t>
  </si>
  <si>
    <t xml:space="preserve">صباح </t>
  </si>
  <si>
    <t>الميادين</t>
  </si>
  <si>
    <t>هاني زيود</t>
  </si>
  <si>
    <t>سهاء</t>
  </si>
  <si>
    <t>الاء غيلانه</t>
  </si>
  <si>
    <t>معربا</t>
  </si>
  <si>
    <t>نوره قبلان</t>
  </si>
  <si>
    <t>مديحة</t>
  </si>
  <si>
    <t>ياسر بقوش</t>
  </si>
  <si>
    <t>وسيم السحلي</t>
  </si>
  <si>
    <t>محمدجمال</t>
  </si>
  <si>
    <t>عمار الحماد</t>
  </si>
  <si>
    <t>فراس مسلماني</t>
  </si>
  <si>
    <t>محمد مرزوق</t>
  </si>
  <si>
    <t>مايز</t>
  </si>
  <si>
    <t>محمد طالب</t>
  </si>
  <si>
    <t>اجود</t>
  </si>
  <si>
    <t>عيون</t>
  </si>
  <si>
    <t>نديمه</t>
  </si>
  <si>
    <t>زاما</t>
  </si>
  <si>
    <t>حي القزاز</t>
  </si>
  <si>
    <t>ريما صبح</t>
  </si>
  <si>
    <t>الغاريه</t>
  </si>
  <si>
    <t>نوال علي</t>
  </si>
  <si>
    <t>بشار المكي الجزائري</t>
  </si>
  <si>
    <t>فراس عيسى</t>
  </si>
  <si>
    <t>عزيزه ابو بكر</t>
  </si>
  <si>
    <t>روهلات</t>
  </si>
  <si>
    <t>طارق العريضي</t>
  </si>
  <si>
    <t>كنان العرنجي</t>
  </si>
  <si>
    <t>راما المحروس</t>
  </si>
  <si>
    <t>براء الترك</t>
  </si>
  <si>
    <t>حسنه مصطفى</t>
  </si>
  <si>
    <t>فاطمه المصطفى</t>
  </si>
  <si>
    <t>باسل مرعي</t>
  </si>
  <si>
    <t>زانه القزحلي</t>
  </si>
  <si>
    <t>اكرم بدران</t>
  </si>
  <si>
    <t>ليث ابو عساف</t>
  </si>
  <si>
    <t>ناديه دعبول</t>
  </si>
  <si>
    <t>طارق كريم</t>
  </si>
  <si>
    <t>هنادي الديراني</t>
  </si>
  <si>
    <t>رهف عبد الله</t>
  </si>
  <si>
    <t>علي محلا</t>
  </si>
  <si>
    <t>بادي النهار</t>
  </si>
  <si>
    <t>محمد محسن</t>
  </si>
  <si>
    <t>نورهان عواطه</t>
  </si>
  <si>
    <t xml:space="preserve">منال </t>
  </si>
  <si>
    <t>محمود حمامي</t>
  </si>
  <si>
    <t>جوهينا</t>
  </si>
  <si>
    <t>خلخلة</t>
  </si>
  <si>
    <t>رانيه المجاهد</t>
  </si>
  <si>
    <t>عبد الله شربجي</t>
  </si>
  <si>
    <t>رامي سلامي</t>
  </si>
  <si>
    <t>يارا سليمان</t>
  </si>
  <si>
    <t>بانياس</t>
  </si>
  <si>
    <t>عيسى المحمد</t>
  </si>
  <si>
    <t>ضرار دياب</t>
  </si>
  <si>
    <t>رهف الخولي</t>
  </si>
  <si>
    <t>هايل الحاج علي</t>
  </si>
  <si>
    <t>حمزه</t>
  </si>
  <si>
    <t>محمد رياض عمار</t>
  </si>
  <si>
    <t>هبه حميدوش</t>
  </si>
  <si>
    <t>نجدت</t>
  </si>
  <si>
    <t>الهام يوسف</t>
  </si>
  <si>
    <t>فطيفة</t>
  </si>
  <si>
    <t>عبير المغربي</t>
  </si>
  <si>
    <t>عبد العزيز لالا</t>
  </si>
  <si>
    <t>تغريد حسون</t>
  </si>
  <si>
    <t>كايد</t>
  </si>
  <si>
    <t>راما الشعار</t>
  </si>
  <si>
    <t>عفراء الشيخ علي</t>
  </si>
  <si>
    <t>مريم سليمان</t>
  </si>
  <si>
    <t>الحجر</t>
  </si>
  <si>
    <t>عماد سالم</t>
  </si>
  <si>
    <t>أكرم</t>
  </si>
  <si>
    <t>محمد قصار</t>
  </si>
  <si>
    <t>همام العلي</t>
  </si>
  <si>
    <t>ثناء الحراكي</t>
  </si>
  <si>
    <t>عبد الحميد شقير</t>
  </si>
  <si>
    <t xml:space="preserve">أميرة </t>
  </si>
  <si>
    <t>ساره زينب</t>
  </si>
  <si>
    <t>الاذقية</t>
  </si>
  <si>
    <t>فضيله الخطيب</t>
  </si>
  <si>
    <t>مالك الاحمد</t>
  </si>
  <si>
    <t>مهديه</t>
  </si>
  <si>
    <t>جميل محمد</t>
  </si>
  <si>
    <t>سمير دولي</t>
  </si>
  <si>
    <t>خالد خليفه</t>
  </si>
  <si>
    <t>الاء سكريه</t>
  </si>
  <si>
    <t>كاف الحبش</t>
  </si>
  <si>
    <t>سامر ابو جراب</t>
  </si>
  <si>
    <t>مجد الابراهيم</t>
  </si>
  <si>
    <t>مجد حسن</t>
  </si>
  <si>
    <t>ريم حمدان</t>
  </si>
  <si>
    <t>ثنيا</t>
  </si>
  <si>
    <t xml:space="preserve">ادلب </t>
  </si>
  <si>
    <t>عبد الرحمن عوده</t>
  </si>
  <si>
    <t>مروان مزاحم</t>
  </si>
  <si>
    <t>سمعان</t>
  </si>
  <si>
    <t>ثناء ملحم</t>
  </si>
  <si>
    <t>شفيق</t>
  </si>
  <si>
    <t>هبه خليل</t>
  </si>
  <si>
    <t>مهند المنقل</t>
  </si>
  <si>
    <t>ام القيوين</t>
  </si>
  <si>
    <t>عبد الرحمن المبخر</t>
  </si>
  <si>
    <t>حسن ابو حسون</t>
  </si>
  <si>
    <t>وفيقة النبهان</t>
  </si>
  <si>
    <t>عبد الكريم العموري</t>
  </si>
  <si>
    <t>اثراء محمد</t>
  </si>
  <si>
    <t xml:space="preserve">منار </t>
  </si>
  <si>
    <t xml:space="preserve">جبله </t>
  </si>
  <si>
    <t>فهد باطيه</t>
  </si>
  <si>
    <t>محمد خليفه</t>
  </si>
  <si>
    <t>رشا يونس</t>
  </si>
  <si>
    <t>الربوة</t>
  </si>
  <si>
    <t>محمد كرم بلال</t>
  </si>
  <si>
    <t>سورية</t>
  </si>
  <si>
    <t>محمد شالاتي</t>
  </si>
  <si>
    <t>ايهم موسى</t>
  </si>
  <si>
    <t>فراس شلش</t>
  </si>
  <si>
    <t>مسعاف</t>
  </si>
  <si>
    <t>سعدة</t>
  </si>
  <si>
    <t>زينه الدرا</t>
  </si>
  <si>
    <t>يارا العلي</t>
  </si>
  <si>
    <t xml:space="preserve">ناصر </t>
  </si>
  <si>
    <t xml:space="preserve">ريما </t>
  </si>
  <si>
    <t>سارة العذبة</t>
  </si>
  <si>
    <t>وسيم الوكاع</t>
  </si>
  <si>
    <t>رعد</t>
  </si>
  <si>
    <t>لجينة عبود</t>
  </si>
  <si>
    <t>سرمين</t>
  </si>
  <si>
    <t xml:space="preserve">الاذقية </t>
  </si>
  <si>
    <t>اسامه زيدان</t>
  </si>
  <si>
    <t>منصوره زيدان</t>
  </si>
  <si>
    <t>محمد عبد الرحمن نشاوي</t>
  </si>
  <si>
    <t>ميناس العالول</t>
  </si>
  <si>
    <t>فريال الفهد</t>
  </si>
  <si>
    <t>راميا نكاش</t>
  </si>
  <si>
    <t xml:space="preserve">محي الدين </t>
  </si>
  <si>
    <t xml:space="preserve">فتحيه </t>
  </si>
  <si>
    <t>لما عبد النبي</t>
  </si>
  <si>
    <t>عبد النبي</t>
  </si>
  <si>
    <t>مميز</t>
  </si>
  <si>
    <t>بنان زهره</t>
  </si>
  <si>
    <t xml:space="preserve">سهام </t>
  </si>
  <si>
    <t>محمد قولي</t>
  </si>
  <si>
    <t>محمد الحيجي</t>
  </si>
  <si>
    <t>كنان الشاويش</t>
  </si>
  <si>
    <t>نعيما</t>
  </si>
  <si>
    <t>احمد عموري</t>
  </si>
  <si>
    <t>محمد سلو</t>
  </si>
  <si>
    <t>غيث قتوت</t>
  </si>
  <si>
    <t>علاء الدين القدور</t>
  </si>
  <si>
    <t>عطشان</t>
  </si>
  <si>
    <t>طيف الصليب</t>
  </si>
  <si>
    <t>سيانو</t>
  </si>
  <si>
    <t>مصطفى سعيد</t>
  </si>
  <si>
    <t>مرح ابراهيم</t>
  </si>
  <si>
    <t>الفاخورة</t>
  </si>
  <si>
    <t>حنيفه</t>
  </si>
  <si>
    <t>نور داوؤد</t>
  </si>
  <si>
    <t>الهام عساف</t>
  </si>
  <si>
    <t>رهف منصور</t>
  </si>
  <si>
    <t>ساهير جلب</t>
  </si>
  <si>
    <t>المعضمية</t>
  </si>
  <si>
    <t>ذو الفقار الابراهيم</t>
  </si>
  <si>
    <t xml:space="preserve">تميم </t>
  </si>
  <si>
    <t xml:space="preserve">بطيحة النازحين </t>
  </si>
  <si>
    <t>محمد عيد اللحام كركي</t>
  </si>
  <si>
    <t>ناديه ساعور</t>
  </si>
  <si>
    <t>محمد طلال فزع</t>
  </si>
  <si>
    <t>فزع</t>
  </si>
  <si>
    <t>طليعه</t>
  </si>
  <si>
    <t>ممدوح الحاج علي</t>
  </si>
  <si>
    <t>ريم شريده</t>
  </si>
  <si>
    <t>هايدي الفياض</t>
  </si>
  <si>
    <t>ولاء عثمان</t>
  </si>
  <si>
    <t>نسيم الجرابعة</t>
  </si>
  <si>
    <t>جميله الرحل</t>
  </si>
  <si>
    <t>طارق قسام</t>
  </si>
  <si>
    <t xml:space="preserve">فاتن </t>
  </si>
  <si>
    <t>الحسكه</t>
  </si>
  <si>
    <t>بكا</t>
  </si>
  <si>
    <t>بهيجه</t>
  </si>
  <si>
    <t>محمد عمر الفتوحي الجندي</t>
  </si>
  <si>
    <t>عطا الرفاعي</t>
  </si>
  <si>
    <t>بشار علي</t>
  </si>
  <si>
    <t>ضحيه</t>
  </si>
  <si>
    <t>يزن السلامات</t>
  </si>
  <si>
    <t>رنيم قطناني التقي</t>
  </si>
  <si>
    <t xml:space="preserve">معضمية </t>
  </si>
  <si>
    <t>ثريا حسن</t>
  </si>
  <si>
    <t>خير الدين الجيرودي</t>
  </si>
  <si>
    <t xml:space="preserve">غباغب </t>
  </si>
  <si>
    <t>داليا يوسف</t>
  </si>
  <si>
    <t>كرم</t>
  </si>
  <si>
    <t>بيت خميس</t>
  </si>
  <si>
    <t>سفيرة</t>
  </si>
  <si>
    <t>سلطان</t>
  </si>
  <si>
    <t>محمد غالب</t>
  </si>
  <si>
    <t>ماهر عليا</t>
  </si>
  <si>
    <t>حوش الصالحيه</t>
  </si>
  <si>
    <t>اخلاص عبد الله</t>
  </si>
  <si>
    <t>مدينه</t>
  </si>
  <si>
    <t>رساس</t>
  </si>
  <si>
    <t>نزار حداد</t>
  </si>
  <si>
    <t>يسرى حمادة</t>
  </si>
  <si>
    <t>احمد شعبان</t>
  </si>
  <si>
    <t>كتيبه</t>
  </si>
  <si>
    <t>حنان جمول</t>
  </si>
  <si>
    <t>محمد جبر</t>
  </si>
  <si>
    <t>ايمان عيسى</t>
  </si>
  <si>
    <t>اسكندر</t>
  </si>
  <si>
    <t>المشيرفه</t>
  </si>
  <si>
    <t>تل ابيض</t>
  </si>
  <si>
    <t>مهند العلي</t>
  </si>
  <si>
    <t>حسنة</t>
  </si>
  <si>
    <t>زهرة</t>
  </si>
  <si>
    <t>بشرى الصالح</t>
  </si>
  <si>
    <t>فلاح</t>
  </si>
  <si>
    <t>رويحه</t>
  </si>
  <si>
    <t>الشرائع</t>
  </si>
  <si>
    <t>علي شاهين</t>
  </si>
  <si>
    <t>رضيمة اللواء</t>
  </si>
  <si>
    <t>اسماء فندي</t>
  </si>
  <si>
    <t xml:space="preserve">غسان </t>
  </si>
  <si>
    <t>محمد كباسه</t>
  </si>
  <si>
    <t>آمال بلبل</t>
  </si>
  <si>
    <t>محمدقاسم</t>
  </si>
  <si>
    <t>زينب موسى</t>
  </si>
  <si>
    <t>عماد الدين نقوس</t>
  </si>
  <si>
    <t>أنس مواس</t>
  </si>
  <si>
    <t>وسام علي</t>
  </si>
  <si>
    <t>انعام الحمصي</t>
  </si>
  <si>
    <t>عنبوره</t>
  </si>
  <si>
    <t>احمد بسمه</t>
  </si>
  <si>
    <t>هادية</t>
  </si>
  <si>
    <t>ميساء سميط</t>
  </si>
  <si>
    <t>جعفر هزيم</t>
  </si>
  <si>
    <t>اباء قضماني</t>
  </si>
  <si>
    <t>اسعاف</t>
  </si>
  <si>
    <t>الخميله</t>
  </si>
  <si>
    <t>شيرين حمدان</t>
  </si>
  <si>
    <t>شين</t>
  </si>
  <si>
    <t>عصريه</t>
  </si>
  <si>
    <t>فرحان</t>
  </si>
  <si>
    <t>اريج احمد</t>
  </si>
  <si>
    <t>كنعان</t>
  </si>
  <si>
    <t>الرقمه</t>
  </si>
  <si>
    <t>دانيه الحايك</t>
  </si>
  <si>
    <t>محمد منصور</t>
  </si>
  <si>
    <t>حوش عرب</t>
  </si>
  <si>
    <t>نبك</t>
  </si>
  <si>
    <t>هند بوغازي</t>
  </si>
  <si>
    <t>العفينة</t>
  </si>
  <si>
    <t xml:space="preserve">جبعدين </t>
  </si>
  <si>
    <t>جب الصفا</t>
  </si>
  <si>
    <t>محمبل</t>
  </si>
  <si>
    <t>الي سار جبيلي</t>
  </si>
  <si>
    <t>بلال المقبل</t>
  </si>
  <si>
    <t>اركيس</t>
  </si>
  <si>
    <t>محمد الخالد</t>
  </si>
  <si>
    <t>حصنان</t>
  </si>
  <si>
    <t>روان النديوي</t>
  </si>
  <si>
    <t>غيداء زوده</t>
  </si>
  <si>
    <t>مها العبد</t>
  </si>
  <si>
    <t>مايا عاقل</t>
  </si>
  <si>
    <t>ختام السعيد</t>
  </si>
  <si>
    <t>انور احمد محمد</t>
  </si>
  <si>
    <t>صبيحه</t>
  </si>
  <si>
    <t>الزياديه</t>
  </si>
  <si>
    <t>سليم عنبر</t>
  </si>
  <si>
    <t>دعاء خربوطلي</t>
  </si>
  <si>
    <t>نضال اسعد</t>
  </si>
  <si>
    <t>ميسم</t>
  </si>
  <si>
    <t>محمد الحمود</t>
  </si>
  <si>
    <t>محمد الخلف</t>
  </si>
  <si>
    <t>جعفر محمد</t>
  </si>
  <si>
    <t>نهر البارد</t>
  </si>
  <si>
    <t>علي رمضان</t>
  </si>
  <si>
    <t xml:space="preserve">مصطفى </t>
  </si>
  <si>
    <t>احمد عثمان</t>
  </si>
  <si>
    <t>كنان سلمان</t>
  </si>
  <si>
    <t>عبد الرحمن عقل</t>
  </si>
  <si>
    <t>غالب حاج خليل</t>
  </si>
  <si>
    <t>ردينة</t>
  </si>
  <si>
    <t>عنده</t>
  </si>
  <si>
    <t>محمد كنجو</t>
  </si>
  <si>
    <t>كلثوم</t>
  </si>
  <si>
    <t>ربا مسعود</t>
  </si>
  <si>
    <t>محمد شهاب</t>
  </si>
  <si>
    <t>ليله</t>
  </si>
  <si>
    <t>محمد عوده</t>
  </si>
  <si>
    <t>فداء عبد المعطي</t>
  </si>
  <si>
    <t xml:space="preserve">مريم </t>
  </si>
  <si>
    <t>اسامه العويدات</t>
  </si>
  <si>
    <t>ريما مطر</t>
  </si>
  <si>
    <t>ساميه عماد</t>
  </si>
  <si>
    <t>جواد ابو راس</t>
  </si>
  <si>
    <t>تفاحه ابو درهمين</t>
  </si>
  <si>
    <t>عمران ابو كلام</t>
  </si>
  <si>
    <t>محمد زاهر</t>
  </si>
  <si>
    <t>دعاء طعمه</t>
  </si>
  <si>
    <t>سلمان عز الدين</t>
  </si>
  <si>
    <t>ضياء الدين الطحان</t>
  </si>
  <si>
    <t>ملكه ياسين</t>
  </si>
  <si>
    <t>بيان عامر</t>
  </si>
  <si>
    <t>نزيها العلي</t>
  </si>
  <si>
    <t>تعلا</t>
  </si>
  <si>
    <t>ريما ابو الفضل</t>
  </si>
  <si>
    <t>رشا علي</t>
  </si>
  <si>
    <t xml:space="preserve">المعيصرة </t>
  </si>
  <si>
    <t>تمام معلا</t>
  </si>
  <si>
    <t xml:space="preserve">يونس فياض </t>
  </si>
  <si>
    <t xml:space="preserve">مقداد </t>
  </si>
  <si>
    <t>اريج حليمة</t>
  </si>
  <si>
    <t>مفير يبوس</t>
  </si>
  <si>
    <t>سماح طيب</t>
  </si>
  <si>
    <t>اماني حاصباني</t>
  </si>
  <si>
    <t>رنده داوودي</t>
  </si>
  <si>
    <t>اسيا هاشم</t>
  </si>
  <si>
    <t>ربا طراف</t>
  </si>
  <si>
    <t xml:space="preserve">اللاذقية </t>
  </si>
  <si>
    <t>رهام اللطيف</t>
  </si>
  <si>
    <t>سليم ابواسماعيل</t>
  </si>
  <si>
    <t>علاءالدين المحمد</t>
  </si>
  <si>
    <t>امباطنه</t>
  </si>
  <si>
    <t>ولاء خولاني</t>
  </si>
  <si>
    <t>منهى</t>
  </si>
  <si>
    <t>اماني ابو شاهين</t>
  </si>
  <si>
    <t>عتيبه</t>
  </si>
  <si>
    <t>هيام بناوي</t>
  </si>
  <si>
    <t>الجيد</t>
  </si>
  <si>
    <t>ريم صالح</t>
  </si>
  <si>
    <t>مهران مستو</t>
  </si>
  <si>
    <t>بدر الدين الادلبي</t>
  </si>
  <si>
    <t>عامر الزيبق</t>
  </si>
  <si>
    <t xml:space="preserve">محمد عيد طوبجي </t>
  </si>
  <si>
    <t xml:space="preserve">محمد غسان </t>
  </si>
  <si>
    <t xml:space="preserve">ايمان </t>
  </si>
  <si>
    <t>نور الكردي</t>
  </si>
  <si>
    <t>امل عوض</t>
  </si>
  <si>
    <t>اروى خليفة</t>
  </si>
  <si>
    <t xml:space="preserve">حلله </t>
  </si>
  <si>
    <t>أديب الحلبي</t>
  </si>
  <si>
    <t>زهر</t>
  </si>
  <si>
    <t>السويدا ملح</t>
  </si>
  <si>
    <t>كويا</t>
  </si>
  <si>
    <t>زهير الشامي</t>
  </si>
  <si>
    <t>مصطفى شعبان</t>
  </si>
  <si>
    <t>خضيره</t>
  </si>
  <si>
    <t>حسن جاسم</t>
  </si>
  <si>
    <t>شيخ</t>
  </si>
  <si>
    <t>الحميرة</t>
  </si>
  <si>
    <t>سائر الرمضان</t>
  </si>
  <si>
    <t>عبد الله الصمادي</t>
  </si>
  <si>
    <t>محسن علي</t>
  </si>
  <si>
    <t>دكشوريه</t>
  </si>
  <si>
    <t xml:space="preserve">اليرموك </t>
  </si>
  <si>
    <t>تفاني شعار</t>
  </si>
  <si>
    <t xml:space="preserve">اريحا </t>
  </si>
  <si>
    <t xml:space="preserve">مها </t>
  </si>
  <si>
    <t>نور شعبان</t>
  </si>
  <si>
    <t>حسن عواد</t>
  </si>
  <si>
    <t>القطعة</t>
  </si>
  <si>
    <t>رنيم الترك</t>
  </si>
  <si>
    <t>راليا</t>
  </si>
  <si>
    <t>وصفيه الشاعر</t>
  </si>
  <si>
    <t>عابد</t>
  </si>
  <si>
    <t>بوسان</t>
  </si>
  <si>
    <t>ادهم الشومري</t>
  </si>
  <si>
    <t>منى درويش</t>
  </si>
  <si>
    <t>رهيفه</t>
  </si>
  <si>
    <t>شغف</t>
  </si>
  <si>
    <t>فادي محمد</t>
  </si>
  <si>
    <t>احمد بالوش</t>
  </si>
  <si>
    <t xml:space="preserve">رنكوس </t>
  </si>
  <si>
    <t xml:space="preserve">بسيمة </t>
  </si>
  <si>
    <t>هزار الشرارة</t>
  </si>
  <si>
    <t>هوزان قاسم</t>
  </si>
  <si>
    <t>الفداء</t>
  </si>
  <si>
    <t>الاء عيد</t>
  </si>
  <si>
    <t>منير البردقاني</t>
  </si>
  <si>
    <t>روزان حمزة</t>
  </si>
  <si>
    <t>حوسام</t>
  </si>
  <si>
    <t>حسين عدره</t>
  </si>
  <si>
    <t>بشرية</t>
  </si>
  <si>
    <t>حيان الحسن</t>
  </si>
  <si>
    <t>ايسر</t>
  </si>
  <si>
    <t>نور سلمان</t>
  </si>
  <si>
    <t>جبلايا</t>
  </si>
  <si>
    <t>الاء ياسين</t>
  </si>
  <si>
    <t>حميدة</t>
  </si>
  <si>
    <t>منى بريز</t>
  </si>
  <si>
    <t>جبالا</t>
  </si>
  <si>
    <t>علي شمالي</t>
  </si>
  <si>
    <t>نديم بليق</t>
  </si>
  <si>
    <t>غفران عوض</t>
  </si>
  <si>
    <t>سومر حاتم</t>
  </si>
  <si>
    <t>اليسار حسين</t>
  </si>
  <si>
    <t xml:space="preserve">مصياف </t>
  </si>
  <si>
    <t>سليمان قرطاس</t>
  </si>
  <si>
    <t>علا أحمد</t>
  </si>
  <si>
    <t>خشخاشة كبيرة</t>
  </si>
  <si>
    <t>يسيره</t>
  </si>
  <si>
    <t>ايات سلامة</t>
  </si>
  <si>
    <t>رضوان الكجو</t>
  </si>
  <si>
    <t>عقبه</t>
  </si>
  <si>
    <t>زينب علي</t>
  </si>
  <si>
    <t>علي كحلوس</t>
  </si>
  <si>
    <t>عنايات</t>
  </si>
  <si>
    <t xml:space="preserve">نوى </t>
  </si>
  <si>
    <t>ليلى الدالي علي</t>
  </si>
  <si>
    <t>مدحت جديد</t>
  </si>
  <si>
    <t>فادي علي</t>
  </si>
  <si>
    <t>ليديا</t>
  </si>
  <si>
    <t>محمد همام الحلبي</t>
  </si>
  <si>
    <t>رولى</t>
  </si>
  <si>
    <t>زينب ناصيف</t>
  </si>
  <si>
    <t>وداع</t>
  </si>
  <si>
    <t>جبلايه</t>
  </si>
  <si>
    <t>محمد نور قلعجي</t>
  </si>
  <si>
    <t>غزل نعمو</t>
  </si>
  <si>
    <t>رهف بكور</t>
  </si>
  <si>
    <t>جود فاعور</t>
  </si>
  <si>
    <t>راما محو</t>
  </si>
  <si>
    <t>بشرى زياده</t>
  </si>
  <si>
    <t>احمد العباس</t>
  </si>
  <si>
    <t>نور الهدى ديركي</t>
  </si>
  <si>
    <t>صفوان القضماني</t>
  </si>
  <si>
    <t>على زين الدين</t>
  </si>
  <si>
    <t>الزهراء</t>
  </si>
  <si>
    <t>رحاب الباشا</t>
  </si>
  <si>
    <t>نادين حسن</t>
  </si>
  <si>
    <t>صيدا</t>
  </si>
  <si>
    <t>عتبه قصاب</t>
  </si>
  <si>
    <t xml:space="preserve">معارة الاخوان </t>
  </si>
  <si>
    <t>همام بدران</t>
  </si>
  <si>
    <t>ولاء حمود</t>
  </si>
  <si>
    <t>عبدالحسين</t>
  </si>
  <si>
    <t>دويلعه</t>
  </si>
  <si>
    <t>علي مرعي</t>
  </si>
  <si>
    <t>احمد محفوض</t>
  </si>
  <si>
    <t>اميمه قسطي</t>
  </si>
  <si>
    <t>محمد علاء الدين</t>
  </si>
  <si>
    <t>باسل النعسون</t>
  </si>
  <si>
    <t>عبد المولى غره</t>
  </si>
  <si>
    <t>محمد فخري</t>
  </si>
  <si>
    <t>ايهم رمضان</t>
  </si>
  <si>
    <t>دمر</t>
  </si>
  <si>
    <t>خالد الحسين</t>
  </si>
  <si>
    <t>بهاء القزحلي</t>
  </si>
  <si>
    <t>علي قيسر</t>
  </si>
  <si>
    <t>محمد عزت</t>
  </si>
  <si>
    <t>خالد الاسد</t>
  </si>
  <si>
    <t>يزن الغريب</t>
  </si>
  <si>
    <t>ماهر شوري</t>
  </si>
  <si>
    <t>سناء سودان</t>
  </si>
  <si>
    <t>دعاء اليوسف</t>
  </si>
  <si>
    <t>محمد اسامة خولاني</t>
  </si>
  <si>
    <t>طوليلى</t>
  </si>
  <si>
    <t>بسام الحلو</t>
  </si>
  <si>
    <t>محمد صالح ناسو</t>
  </si>
  <si>
    <t>عيسى الغنام</t>
  </si>
  <si>
    <t>هيلانه</t>
  </si>
  <si>
    <t>قصي الرفاعي</t>
  </si>
  <si>
    <t>باسل بكوره</t>
  </si>
  <si>
    <t>المصيص</t>
  </si>
  <si>
    <t>محمد زاهد</t>
  </si>
  <si>
    <t>فهد عياش العلي</t>
  </si>
  <si>
    <t xml:space="preserve">الرقة </t>
  </si>
  <si>
    <t>احمد زين الدين</t>
  </si>
  <si>
    <t>صفا عنبره</t>
  </si>
  <si>
    <t>ذيابية</t>
  </si>
  <si>
    <t>ميرنا علي</t>
  </si>
  <si>
    <t>راما صالح</t>
  </si>
  <si>
    <t>سوسن خليف</t>
  </si>
  <si>
    <t>بتول الناصير</t>
  </si>
  <si>
    <t>نصوح خطاب</t>
  </si>
  <si>
    <t>سالي جمعة</t>
  </si>
  <si>
    <t>محمد طهماز</t>
  </si>
  <si>
    <t>محمد وسيم القصيباتي</t>
  </si>
  <si>
    <t>ديما</t>
  </si>
  <si>
    <t>احمديزن الادلبي</t>
  </si>
  <si>
    <t>نور مالك</t>
  </si>
  <si>
    <t>محمد هادي الحواري</t>
  </si>
  <si>
    <t>ميس الصالح</t>
  </si>
  <si>
    <t>غنى الحلبي</t>
  </si>
  <si>
    <t>داليه الحامد</t>
  </si>
  <si>
    <t>حليمة العدل</t>
  </si>
  <si>
    <t>فطيري</t>
  </si>
  <si>
    <t>سومر حسن</t>
  </si>
  <si>
    <t>ميشال ضاهر</t>
  </si>
  <si>
    <t>القاع</t>
  </si>
  <si>
    <t>يعرب علي</t>
  </si>
  <si>
    <t>روزيت</t>
  </si>
  <si>
    <t>رافت عيد</t>
  </si>
  <si>
    <t>معرتمصرين</t>
  </si>
  <si>
    <t>ولاء حج حشيش</t>
  </si>
  <si>
    <t>زايد</t>
  </si>
  <si>
    <t>عبد الرحمن الشعبو العبدنش</t>
  </si>
  <si>
    <t>فطوم كردي</t>
  </si>
  <si>
    <t>ميهوب</t>
  </si>
  <si>
    <t>حنا الجنيدي</t>
  </si>
  <si>
    <t>مدالله</t>
  </si>
  <si>
    <t>احمد العجيل</t>
  </si>
  <si>
    <t>لمياء سعيد</t>
  </si>
  <si>
    <t>مروان الحماده</t>
  </si>
  <si>
    <t>مويلح</t>
  </si>
  <si>
    <t>محمد عبد الواحد</t>
  </si>
  <si>
    <t>رضوان ابو اللبن</t>
  </si>
  <si>
    <t>لواء</t>
  </si>
  <si>
    <t>مورك</t>
  </si>
  <si>
    <t>علي محمود</t>
  </si>
  <si>
    <t>زينه قاسم</t>
  </si>
  <si>
    <t>سعد الدين</t>
  </si>
  <si>
    <t>عمشه</t>
  </si>
  <si>
    <t xml:space="preserve">شهبا </t>
  </si>
  <si>
    <t>فرح</t>
  </si>
  <si>
    <t>صيته</t>
  </si>
  <si>
    <t>هناء الشلبي</t>
  </si>
  <si>
    <t>جمال عمر الشراد الشريف</t>
  </si>
  <si>
    <t>الجينه</t>
  </si>
  <si>
    <t xml:space="preserve">كنانه شيخ الارض </t>
  </si>
  <si>
    <t xml:space="preserve">غياث </t>
  </si>
  <si>
    <t>تسنيم اوطه باشي</t>
  </si>
  <si>
    <t>سهام غانم</t>
  </si>
  <si>
    <t>رهام قيران</t>
  </si>
  <si>
    <t>امجد الفاكياني</t>
  </si>
  <si>
    <t>مرح الحاجي خلف</t>
  </si>
  <si>
    <t>مشاعل الاحرش</t>
  </si>
  <si>
    <t xml:space="preserve">الطواطحة </t>
  </si>
  <si>
    <t>سامر المحمد</t>
  </si>
  <si>
    <t>كنان العربيد</t>
  </si>
  <si>
    <t>مجد</t>
  </si>
  <si>
    <t>غسان الصالح</t>
  </si>
  <si>
    <t>قيس</t>
  </si>
  <si>
    <t>عبدالله النابلسي</t>
  </si>
  <si>
    <t>غزالة</t>
  </si>
  <si>
    <t>عيسى ناصر</t>
  </si>
  <si>
    <t>حكمت سفر</t>
  </si>
  <si>
    <t>وئام الخضر</t>
  </si>
  <si>
    <t>عسكر</t>
  </si>
  <si>
    <t>محمد حسين مرعي</t>
  </si>
  <si>
    <t>ظريفه</t>
  </si>
  <si>
    <t>قيسا</t>
  </si>
  <si>
    <t>هيفاء هلال</t>
  </si>
  <si>
    <t>روضة حلاوة</t>
  </si>
  <si>
    <t xml:space="preserve">رياض </t>
  </si>
  <si>
    <t>محمد ادهم الجاموس</t>
  </si>
  <si>
    <t>اسماعيل المذيب</t>
  </si>
  <si>
    <t>علاء الدين الحمصي</t>
  </si>
  <si>
    <t>زينب فلاح</t>
  </si>
  <si>
    <t>رائده الفندي</t>
  </si>
  <si>
    <t>حسن خربوطلي</t>
  </si>
  <si>
    <t>اسامه نصر الدين</t>
  </si>
  <si>
    <t>غدير حمود</t>
  </si>
  <si>
    <t>تفاحة صالح</t>
  </si>
  <si>
    <t>حيدر فاضل</t>
  </si>
  <si>
    <t>ولاء مصطفى</t>
  </si>
  <si>
    <t>عفت</t>
  </si>
  <si>
    <t>علي الرحوم</t>
  </si>
  <si>
    <t>رؤى غزال</t>
  </si>
  <si>
    <t>شكري السليمان</t>
  </si>
  <si>
    <t>اسود</t>
  </si>
  <si>
    <t>ماشخ</t>
  </si>
  <si>
    <t>راما الخرفان</t>
  </si>
  <si>
    <t>سوزان ناصيف اسعد</t>
  </si>
  <si>
    <t>هبه عبد ربه</t>
  </si>
  <si>
    <t>علي الشبله</t>
  </si>
  <si>
    <t>الاء الامعري</t>
  </si>
  <si>
    <t>محمدعدنان عبدالرؤوف</t>
  </si>
  <si>
    <t>ليلى عابده</t>
  </si>
  <si>
    <t xml:space="preserve">بشرى القحف </t>
  </si>
  <si>
    <t xml:space="preserve">بشار </t>
  </si>
  <si>
    <t>رهف حوريه</t>
  </si>
  <si>
    <t>براءه مال</t>
  </si>
  <si>
    <t>حسيبة</t>
  </si>
  <si>
    <t>هلاله</t>
  </si>
  <si>
    <t>خير</t>
  </si>
  <si>
    <t>جاكلين صبح</t>
  </si>
  <si>
    <t>رؤى الصياد</t>
  </si>
  <si>
    <t>علي خضر</t>
  </si>
  <si>
    <t>زينه</t>
  </si>
  <si>
    <t>نسرين منصور</t>
  </si>
  <si>
    <t>مطيعة التيناوي</t>
  </si>
  <si>
    <t xml:space="preserve">اسماعيل السماعيل </t>
  </si>
  <si>
    <t>فائزه شبلي</t>
  </si>
  <si>
    <t>مؤيد بلحس</t>
  </si>
  <si>
    <t>حلفظ</t>
  </si>
  <si>
    <t>نسرين عبد الخالق</t>
  </si>
  <si>
    <t xml:space="preserve">نضال </t>
  </si>
  <si>
    <t>مازن راجح</t>
  </si>
  <si>
    <t>ماريه</t>
  </si>
  <si>
    <t>مؤيد الطحلو</t>
  </si>
  <si>
    <t>القحطانية</t>
  </si>
  <si>
    <t>ايمان شله</t>
  </si>
  <si>
    <t>مارين هرموش</t>
  </si>
  <si>
    <t>شهنار</t>
  </si>
  <si>
    <t xml:space="preserve">سلميه </t>
  </si>
  <si>
    <t>وسيم العقباني</t>
  </si>
  <si>
    <t>مجد الاطرش</t>
  </si>
  <si>
    <t>مجد شحادات</t>
  </si>
  <si>
    <t>اسراء رهبان</t>
  </si>
  <si>
    <t>سعد الله الحاج</t>
  </si>
  <si>
    <t>لولا</t>
  </si>
  <si>
    <t>رولا شنيني</t>
  </si>
  <si>
    <t>اسراء السليمان</t>
  </si>
  <si>
    <t>عصرية</t>
  </si>
  <si>
    <t>شادي عطيه</t>
  </si>
  <si>
    <t>حرب</t>
  </si>
  <si>
    <t>نادر عبد الغني</t>
  </si>
  <si>
    <t>اروى</t>
  </si>
  <si>
    <t>محمد عامر وائلي</t>
  </si>
  <si>
    <t>إبمان</t>
  </si>
  <si>
    <t>نور الياسين</t>
  </si>
  <si>
    <t>الثعلة</t>
  </si>
  <si>
    <t>ديالا سمعول</t>
  </si>
  <si>
    <t>منيف</t>
  </si>
  <si>
    <t>مرادش</t>
  </si>
  <si>
    <t>طارق مريم</t>
  </si>
  <si>
    <t>علاء ابو خالد</t>
  </si>
  <si>
    <t>مسحره</t>
  </si>
  <si>
    <t>بتول نصور</t>
  </si>
  <si>
    <t>روان عمار</t>
  </si>
  <si>
    <t>ميشال</t>
  </si>
  <si>
    <t>منال السعيد</t>
  </si>
  <si>
    <t>ديما حسن</t>
  </si>
  <si>
    <t>عبير بدران</t>
  </si>
  <si>
    <t>العبر</t>
  </si>
  <si>
    <t>شام ظريفه</t>
  </si>
  <si>
    <t>مصطفى الحميدي</t>
  </si>
  <si>
    <t>نيرمين جديد</t>
  </si>
  <si>
    <t>اللدينه</t>
  </si>
  <si>
    <t>احمد ديب</t>
  </si>
  <si>
    <t>حسن الشيخ علي</t>
  </si>
  <si>
    <t>محمد علي شمام</t>
  </si>
  <si>
    <t>مصطفى محمد</t>
  </si>
  <si>
    <t>سلفانا عزام</t>
  </si>
  <si>
    <t>محمد جزائري</t>
  </si>
  <si>
    <t>شذى نوفل</t>
  </si>
  <si>
    <t>ملك الابراهيم</t>
  </si>
  <si>
    <t>دانيا سليمان</t>
  </si>
  <si>
    <t>زهيده</t>
  </si>
  <si>
    <t>قصي العقال</t>
  </si>
  <si>
    <t>سوزان خلوف</t>
  </si>
  <si>
    <t>احمد نور البكور</t>
  </si>
  <si>
    <t>انتصار السلمان</t>
  </si>
  <si>
    <t>رغد حربي</t>
  </si>
  <si>
    <t>ولاء طعمه</t>
  </si>
  <si>
    <t>حمورة</t>
  </si>
  <si>
    <t>علي حربه</t>
  </si>
  <si>
    <t>احسم</t>
  </si>
  <si>
    <t>هدى خدوج</t>
  </si>
  <si>
    <t>دانيا قارح</t>
  </si>
  <si>
    <t>ندوى</t>
  </si>
  <si>
    <t>هبه مرعي</t>
  </si>
  <si>
    <t>انس العقال</t>
  </si>
  <si>
    <t>معاذ الطويل</t>
  </si>
  <si>
    <t>منة الله يونس</t>
  </si>
  <si>
    <t>مرح الحمصي</t>
  </si>
  <si>
    <t>ميشيل محفوظ</t>
  </si>
  <si>
    <t>ديما رمضان</t>
  </si>
  <si>
    <t>نغم سبسوب</t>
  </si>
  <si>
    <t>لميس قنبر</t>
  </si>
  <si>
    <t>تقى علي الصالح</t>
  </si>
  <si>
    <t>وائل الدهان</t>
  </si>
  <si>
    <t>آلاء صليلو</t>
  </si>
  <si>
    <t>محمد معتز بالله</t>
  </si>
  <si>
    <t>قرب علي</t>
  </si>
  <si>
    <t>غاليه عيطه</t>
  </si>
  <si>
    <t>قمر سليمان</t>
  </si>
  <si>
    <t xml:space="preserve">مشاعل </t>
  </si>
  <si>
    <t>منال عطايا</t>
  </si>
  <si>
    <t>اسماء كحله</t>
  </si>
  <si>
    <t>نجوى الفارس</t>
  </si>
  <si>
    <t>سماح طعمينا</t>
  </si>
  <si>
    <t>محمود دعاس</t>
  </si>
  <si>
    <t>ديما التكريتي</t>
  </si>
  <si>
    <t>هاني منصور</t>
  </si>
  <si>
    <t>نورهان</t>
  </si>
  <si>
    <t xml:space="preserve">مالك يونس </t>
  </si>
  <si>
    <t xml:space="preserve">حياة </t>
  </si>
  <si>
    <t>زينب محمد</t>
  </si>
  <si>
    <t>رنا مهنا</t>
  </si>
  <si>
    <t>روان العلي</t>
  </si>
  <si>
    <t>محيا</t>
  </si>
  <si>
    <t>دمشق -المزة</t>
  </si>
  <si>
    <t>حنين عزام</t>
  </si>
  <si>
    <t>عزيزه الزيبق</t>
  </si>
  <si>
    <t xml:space="preserve">محمد بسام </t>
  </si>
  <si>
    <t xml:space="preserve">خولة </t>
  </si>
  <si>
    <t>اريج القادري</t>
  </si>
  <si>
    <t>هيام الحاج صطوف</t>
  </si>
  <si>
    <t>احمد الكور</t>
  </si>
  <si>
    <t>ربى ابو غزال</t>
  </si>
  <si>
    <t>محمد سعد شلبي</t>
  </si>
  <si>
    <t xml:space="preserve">اميره </t>
  </si>
  <si>
    <t>لؤي عيسى</t>
  </si>
  <si>
    <t>محمد عاشور</t>
  </si>
  <si>
    <t>ريم خضر</t>
  </si>
  <si>
    <t>مخيبر</t>
  </si>
  <si>
    <t>باسل عباس</t>
  </si>
  <si>
    <t>باسل بدران</t>
  </si>
  <si>
    <t>لما جديد</t>
  </si>
  <si>
    <t>أليفه</t>
  </si>
  <si>
    <t>احمد سركه</t>
  </si>
  <si>
    <t>مهران مرشد</t>
  </si>
  <si>
    <t>نجاح أبو حامد</t>
  </si>
  <si>
    <t>الدمام السعوديه</t>
  </si>
  <si>
    <t>رنيم ملاعب</t>
  </si>
  <si>
    <t>نبال فاهمه</t>
  </si>
  <si>
    <t>علي الحبيب</t>
  </si>
  <si>
    <t>عامر عرفه</t>
  </si>
  <si>
    <t xml:space="preserve">سهيل </t>
  </si>
  <si>
    <t>محمد هادي باكير</t>
  </si>
  <si>
    <t>محمد ظافر</t>
  </si>
  <si>
    <t>هالا باكير</t>
  </si>
  <si>
    <t>عدي سلطان</t>
  </si>
  <si>
    <t>حماد</t>
  </si>
  <si>
    <t>جهاد مجبل</t>
  </si>
  <si>
    <t>نورس احمد</t>
  </si>
  <si>
    <t>وفيقه فياض</t>
  </si>
  <si>
    <t>عين جندل</t>
  </si>
  <si>
    <t>محمد رضا دره</t>
  </si>
  <si>
    <t>مسير</t>
  </si>
  <si>
    <t>علاء الحميدات</t>
  </si>
  <si>
    <t>انس محمد</t>
  </si>
  <si>
    <t>كشكول</t>
  </si>
  <si>
    <t>روشان طوبر</t>
  </si>
  <si>
    <t>الرصيف</t>
  </si>
  <si>
    <t>حسن حاج</t>
  </si>
  <si>
    <t>عهد رمضان</t>
  </si>
  <si>
    <t>أجفان</t>
  </si>
  <si>
    <t>أحمد الأحمد</t>
  </si>
  <si>
    <t>رحاب حسني</t>
  </si>
  <si>
    <t>محمد العلوش</t>
  </si>
  <si>
    <t>نور ابوشاش</t>
  </si>
  <si>
    <t>خالد العلان</t>
  </si>
  <si>
    <t>وهبه المرشد</t>
  </si>
  <si>
    <t>زينب الربيعان</t>
  </si>
  <si>
    <t>ارض شهبا</t>
  </si>
  <si>
    <t>حران</t>
  </si>
  <si>
    <t>ساره منديل</t>
  </si>
  <si>
    <t>سمر عباس</t>
  </si>
  <si>
    <t xml:space="preserve">بصيرة </t>
  </si>
  <si>
    <t>الجزائر</t>
  </si>
  <si>
    <t>عبد اللطيف طالب</t>
  </si>
  <si>
    <t>عبد الحسن</t>
  </si>
  <si>
    <t>ايمان المسوتي</t>
  </si>
  <si>
    <t>دعاء الدندل</t>
  </si>
  <si>
    <t>درع</t>
  </si>
  <si>
    <t xml:space="preserve">البوكمال </t>
  </si>
  <si>
    <t>غزوان الطويل</t>
  </si>
  <si>
    <t xml:space="preserve">ابتسام </t>
  </si>
  <si>
    <t>عبد الله عبد الرحمن</t>
  </si>
  <si>
    <t>عصام سعيدي</t>
  </si>
  <si>
    <t>نور شيخ محمود</t>
  </si>
  <si>
    <t>شفيق السلامة</t>
  </si>
  <si>
    <t>مراد دياب</t>
  </si>
  <si>
    <t>هاشم العماوي</t>
  </si>
  <si>
    <t xml:space="preserve"> دمشق</t>
  </si>
  <si>
    <t>امل جرماشي</t>
  </si>
  <si>
    <t>الفريكه</t>
  </si>
  <si>
    <t>حسن شهاب الدين</t>
  </si>
  <si>
    <t>ميامين</t>
  </si>
  <si>
    <t>براء الخزندار</t>
  </si>
  <si>
    <t>جاك وهبه</t>
  </si>
  <si>
    <t>سامي سعيد</t>
  </si>
  <si>
    <t>سمر صقر</t>
  </si>
  <si>
    <t>قنيعه</t>
  </si>
  <si>
    <t>عمار القوزي</t>
  </si>
  <si>
    <t>أغيد الفران</t>
  </si>
  <si>
    <t>نور الهدى جمو</t>
  </si>
  <si>
    <t>محمد جمعة</t>
  </si>
  <si>
    <t>مروى مذكور</t>
  </si>
  <si>
    <t>أماني المانع الخليفة</t>
  </si>
  <si>
    <t>جمال تجور</t>
  </si>
  <si>
    <t>فتحية سواس</t>
  </si>
  <si>
    <t>رنيم حسن</t>
  </si>
  <si>
    <t>نجلا الذيب هنيدي</t>
  </si>
  <si>
    <t>السويدا</t>
  </si>
  <si>
    <t>ساره مظلوم</t>
  </si>
  <si>
    <t>كنده صارم</t>
  </si>
  <si>
    <t>وعد</t>
  </si>
  <si>
    <t>حسين عمران</t>
  </si>
  <si>
    <t>علي اليازجي</t>
  </si>
  <si>
    <t>محي الدين نعنوس</t>
  </si>
  <si>
    <t>رؤوف خيوي</t>
  </si>
  <si>
    <t>سروه</t>
  </si>
  <si>
    <t>ناعور جورين</t>
  </si>
  <si>
    <t>صالح عبدو</t>
  </si>
  <si>
    <t>جلنار</t>
  </si>
  <si>
    <t>محمد هاني عبيدو</t>
  </si>
  <si>
    <t>محمد خير زرزور</t>
  </si>
  <si>
    <t xml:space="preserve">محمد مؤيد شيبان </t>
  </si>
  <si>
    <t>ليلى جميل</t>
  </si>
  <si>
    <t>احمد راتب طبنج</t>
  </si>
  <si>
    <t>شروق عباس</t>
  </si>
  <si>
    <t>سنديانه الشعار</t>
  </si>
  <si>
    <t>كفر زيتا</t>
  </si>
  <si>
    <t>فاطمه محب الدين</t>
  </si>
  <si>
    <t>مصطفى الخالد</t>
  </si>
  <si>
    <t>حلا ابو عفان</t>
  </si>
  <si>
    <t>دعاء هواري</t>
  </si>
  <si>
    <t>حسن جاويش</t>
  </si>
  <si>
    <t>وهبه</t>
  </si>
  <si>
    <t>هدى سليمان</t>
  </si>
  <si>
    <t xml:space="preserve">فاطمة </t>
  </si>
  <si>
    <t>صديقه</t>
  </si>
  <si>
    <t>بشيرة</t>
  </si>
  <si>
    <t>محمد فاتح</t>
  </si>
  <si>
    <t>فطومه</t>
  </si>
  <si>
    <t>كاسترو سليمان</t>
  </si>
  <si>
    <t>سجيره</t>
  </si>
  <si>
    <t>يامن ملقط</t>
  </si>
  <si>
    <t>ميرنا ادريس</t>
  </si>
  <si>
    <t>باسمه عباس</t>
  </si>
  <si>
    <t>لجين الياس</t>
  </si>
  <si>
    <t>نادر العلي</t>
  </si>
  <si>
    <t>محمد الحجي</t>
  </si>
  <si>
    <t xml:space="preserve">صوران </t>
  </si>
  <si>
    <t>رامي ابو قاسم شناوي</t>
  </si>
  <si>
    <t xml:space="preserve">طزان </t>
  </si>
  <si>
    <t>كفرزيتا</t>
  </si>
  <si>
    <t>حنان حاج عدنان</t>
  </si>
  <si>
    <t>رغده زرقان الفرخ</t>
  </si>
  <si>
    <t>سلوى احمد</t>
  </si>
  <si>
    <t>دير ماما</t>
  </si>
  <si>
    <t>عيسى حاويه</t>
  </si>
  <si>
    <t xml:space="preserve">حماه - الخندق الغربي </t>
  </si>
  <si>
    <t>كنانه مارديني</t>
  </si>
  <si>
    <t>نيزك</t>
  </si>
  <si>
    <t>محمد ساري سنوبر</t>
  </si>
  <si>
    <t>مأمون شومان</t>
  </si>
  <si>
    <t>غيداء الغنيم</t>
  </si>
  <si>
    <t>طارق القباني</t>
  </si>
  <si>
    <t>احمد فؤاد</t>
  </si>
  <si>
    <t>بشار الرصيفي</t>
  </si>
  <si>
    <t>براق</t>
  </si>
  <si>
    <t>الاء علواني</t>
  </si>
  <si>
    <t xml:space="preserve">هنادي </t>
  </si>
  <si>
    <t>عمر المشلب</t>
  </si>
  <si>
    <t>الزباري</t>
  </si>
  <si>
    <t>محمد الشاهين</t>
  </si>
  <si>
    <t xml:space="preserve">عبد الكريم </t>
  </si>
  <si>
    <t>غبنه</t>
  </si>
  <si>
    <t>كفرنبل</t>
  </si>
  <si>
    <t>ممدوح هزاع</t>
  </si>
  <si>
    <t>مهند فهد</t>
  </si>
  <si>
    <t>مجدولين</t>
  </si>
  <si>
    <t>محمود بزنكو</t>
  </si>
  <si>
    <t>مرجان مرجان</t>
  </si>
  <si>
    <t>عمر خلوف</t>
  </si>
  <si>
    <t>افتخار</t>
  </si>
  <si>
    <t>يوسف الكلسلي</t>
  </si>
  <si>
    <t xml:space="preserve">سارة </t>
  </si>
  <si>
    <t>ناديا فليون</t>
  </si>
  <si>
    <t>عبد الرحيم كمال الدين</t>
  </si>
  <si>
    <t>روان قصيباتي</t>
  </si>
  <si>
    <t>كامل عبيد</t>
  </si>
  <si>
    <t>حتان</t>
  </si>
  <si>
    <t>وديان حسن</t>
  </si>
  <si>
    <t>ميناس الشلي</t>
  </si>
  <si>
    <t>انس الحرفوش</t>
  </si>
  <si>
    <t>احسان مرتضى</t>
  </si>
  <si>
    <t>الليث جركس</t>
  </si>
  <si>
    <t>علا الحسن</t>
  </si>
  <si>
    <t>فدوى يحيى</t>
  </si>
  <si>
    <t>الفت استنبولي</t>
  </si>
  <si>
    <t>وهب</t>
  </si>
  <si>
    <t>ساطع</t>
  </si>
  <si>
    <t>نوره عنقا</t>
  </si>
  <si>
    <t xml:space="preserve">ديماس </t>
  </si>
  <si>
    <t>دعاء حرب</t>
  </si>
  <si>
    <t>ربا عموره</t>
  </si>
  <si>
    <t>مها أبوخروب</t>
  </si>
  <si>
    <t>سعاد مصطفى</t>
  </si>
  <si>
    <t>شيمه مليحان</t>
  </si>
  <si>
    <t>عبدالله الخصا</t>
  </si>
  <si>
    <t>انس الفاعوري</t>
  </si>
  <si>
    <t>جمال البودي</t>
  </si>
  <si>
    <t>حوريه نور الدين</t>
  </si>
  <si>
    <t>سلام الدالاتي</t>
  </si>
  <si>
    <t xml:space="preserve">محمد الحوراني </t>
  </si>
  <si>
    <t>احمد زغبي</t>
  </si>
  <si>
    <t>بقراقه</t>
  </si>
  <si>
    <t>هديل محمد</t>
  </si>
  <si>
    <t>عدي سليمان</t>
  </si>
  <si>
    <t>فريقة</t>
  </si>
  <si>
    <t>حيان السبع</t>
  </si>
  <si>
    <t xml:space="preserve">وديع </t>
  </si>
  <si>
    <t xml:space="preserve">شفيقة </t>
  </si>
  <si>
    <t xml:space="preserve">المشنف </t>
  </si>
  <si>
    <t>براءه الزعبي</t>
  </si>
  <si>
    <t>هاني محمد</t>
  </si>
  <si>
    <t xml:space="preserve">ميساء </t>
  </si>
  <si>
    <t>راما منصور</t>
  </si>
  <si>
    <t>ربعو</t>
  </si>
  <si>
    <t>رهف ناصيف</t>
  </si>
  <si>
    <t>غيداء زيتون</t>
  </si>
  <si>
    <t>حسن الإبراهيم</t>
  </si>
  <si>
    <t>باسل ملوك</t>
  </si>
  <si>
    <t>علي الشيخ</t>
  </si>
  <si>
    <t>ياسر القندح</t>
  </si>
  <si>
    <t>امجد ضو</t>
  </si>
  <si>
    <t>بيان الكيلاني</t>
  </si>
  <si>
    <t>مي الدباك</t>
  </si>
  <si>
    <t>لميع</t>
  </si>
  <si>
    <t>سليمان ابو نظام</t>
  </si>
  <si>
    <t>الاء ريحاوي</t>
  </si>
  <si>
    <t>مروة مرشد</t>
  </si>
  <si>
    <t>علاء الدين ايوبي</t>
  </si>
  <si>
    <t>رمزي ابومغضب</t>
  </si>
  <si>
    <t>سليم شاهين</t>
  </si>
  <si>
    <t>حوش الحريمه</t>
  </si>
  <si>
    <t>صفاء زيتون</t>
  </si>
  <si>
    <t>عثمان الحسان</t>
  </si>
  <si>
    <t>الاهداف</t>
  </si>
  <si>
    <t>راما اورفه</t>
  </si>
  <si>
    <t>شام سليمان</t>
  </si>
  <si>
    <t>فيصل الجفال</t>
  </si>
  <si>
    <t>خيل</t>
  </si>
  <si>
    <t>سعاد التجار</t>
  </si>
  <si>
    <t>رغد شبيب</t>
  </si>
  <si>
    <t>محمدموفق</t>
  </si>
  <si>
    <t>كرم نجيب</t>
  </si>
  <si>
    <t>دنيا</t>
  </si>
  <si>
    <t>اسراء المصري</t>
  </si>
  <si>
    <t>رنده قباني</t>
  </si>
  <si>
    <t>زاهر قتلان</t>
  </si>
  <si>
    <t>عد نان</t>
  </si>
  <si>
    <t>دلال عبد الجواد</t>
  </si>
  <si>
    <t>عبد الكريم الحسن</t>
  </si>
  <si>
    <t>بلسم مبارك</t>
  </si>
  <si>
    <t>فاطمه عاشور</t>
  </si>
  <si>
    <t>رنا العظم</t>
  </si>
  <si>
    <t xml:space="preserve">علي الاحمد </t>
  </si>
  <si>
    <t xml:space="preserve">عبد الله </t>
  </si>
  <si>
    <t xml:space="preserve">نجمه </t>
  </si>
  <si>
    <t>محمد الفيصل</t>
  </si>
  <si>
    <t>عادل الباشا</t>
  </si>
  <si>
    <t>نعيم حسحس</t>
  </si>
  <si>
    <t>دونا</t>
  </si>
  <si>
    <t>مروه يونس</t>
  </si>
  <si>
    <t>عبدالمجيد شودب</t>
  </si>
  <si>
    <t>محمد تاج الفاضل</t>
  </si>
  <si>
    <t>ايه دهيمش</t>
  </si>
  <si>
    <t>أيهم كاسو</t>
  </si>
  <si>
    <t>ساره نعمه</t>
  </si>
  <si>
    <t>عمر السويس</t>
  </si>
  <si>
    <t>رجب المحمود</t>
  </si>
  <si>
    <t>ماريانه عبد الخالق</t>
  </si>
  <si>
    <t>نور نجم السيد</t>
  </si>
  <si>
    <t>نهده غريزي</t>
  </si>
  <si>
    <t>يزن شمالي</t>
  </si>
  <si>
    <t>عبد العزيز يوسف</t>
  </si>
  <si>
    <t>كنان عميره</t>
  </si>
  <si>
    <t>شاكر الحسن</t>
  </si>
  <si>
    <t>علي عابده</t>
  </si>
  <si>
    <t>ضياء الدين الدخيل</t>
  </si>
  <si>
    <t>عمار سره</t>
  </si>
  <si>
    <t>مجد الابرش</t>
  </si>
  <si>
    <t>يارا اللوص</t>
  </si>
  <si>
    <t xml:space="preserve">عطا </t>
  </si>
  <si>
    <t xml:space="preserve">سمير </t>
  </si>
  <si>
    <t xml:space="preserve">حوش الصالحية </t>
  </si>
  <si>
    <t>امجد المنقل</t>
  </si>
  <si>
    <t>منيره الفرواتي</t>
  </si>
  <si>
    <t>الشارقه</t>
  </si>
  <si>
    <t>رنا الخطيب</t>
  </si>
  <si>
    <t>ريف دمشق- حفير فوقا</t>
  </si>
  <si>
    <t>خديجه جواد</t>
  </si>
  <si>
    <t>سندس الحراكي</t>
  </si>
  <si>
    <t>دانيا طه الخباز</t>
  </si>
  <si>
    <t>مهران ديوب</t>
  </si>
  <si>
    <t>ميرفت القاضي</t>
  </si>
  <si>
    <t>ناظك</t>
  </si>
  <si>
    <t>كاترين نوفل</t>
  </si>
  <si>
    <t>نهى زرقان الفرخ</t>
  </si>
  <si>
    <t>ساره الحمامي</t>
  </si>
  <si>
    <t>ميادة ابو سويد</t>
  </si>
  <si>
    <t>خالد الشايب</t>
  </si>
  <si>
    <t>بدور فوال</t>
  </si>
  <si>
    <t>محمد علاء عنيز</t>
  </si>
  <si>
    <t>صفوه</t>
  </si>
  <si>
    <t>عنان تركماني</t>
  </si>
  <si>
    <t>راما الريحاوي</t>
  </si>
  <si>
    <t>ولاء سواس</t>
  </si>
  <si>
    <t>باسل عفان</t>
  </si>
  <si>
    <t>محمد علي الغلاييني</t>
  </si>
  <si>
    <t>حسام خريبه</t>
  </si>
  <si>
    <t>عدنان بكور</t>
  </si>
  <si>
    <t>لانا عوض</t>
  </si>
  <si>
    <t>منال سكريه</t>
  </si>
  <si>
    <t>نور الدين محي الدين</t>
  </si>
  <si>
    <t>اسعد البشير</t>
  </si>
  <si>
    <t>حوايج ذياب</t>
  </si>
  <si>
    <t>زياد الاحمد</t>
  </si>
  <si>
    <t>رواد زاعور</t>
  </si>
  <si>
    <t>غفران منصور</t>
  </si>
  <si>
    <t>حلوايه الحسن</t>
  </si>
  <si>
    <t>كفاءة</t>
  </si>
  <si>
    <t>مهند عيسى</t>
  </si>
  <si>
    <t>ذوات</t>
  </si>
  <si>
    <t>بشار نخله</t>
  </si>
  <si>
    <t>بطرس</t>
  </si>
  <si>
    <t>سليمان رزق</t>
  </si>
  <si>
    <t>مؤيد الطباع</t>
  </si>
  <si>
    <t>مروه الشافعي</t>
  </si>
  <si>
    <t>مريم نجم</t>
  </si>
  <si>
    <t>عدنان دومان</t>
  </si>
  <si>
    <t>رشا العيسى</t>
  </si>
  <si>
    <t>مصعب جريدة</t>
  </si>
  <si>
    <t>حليمه عيسى</t>
  </si>
  <si>
    <t>مها عيسى</t>
  </si>
  <si>
    <t>ابتسام العطواني</t>
  </si>
  <si>
    <t>محمد الجمو</t>
  </si>
  <si>
    <t>سامر شعبان</t>
  </si>
  <si>
    <t>بحري المحمد القبلان</t>
  </si>
  <si>
    <t>علاوي</t>
  </si>
  <si>
    <t>حما كبيره</t>
  </si>
  <si>
    <t>محمد عمر البوشي</t>
  </si>
  <si>
    <t>سنيه</t>
  </si>
  <si>
    <t>الدوحه</t>
  </si>
  <si>
    <t>احمد الشرتح</t>
  </si>
  <si>
    <t>جعفر عبدالله</t>
  </si>
  <si>
    <t xml:space="preserve">مالك </t>
  </si>
  <si>
    <t>محمد ابو ريا</t>
  </si>
  <si>
    <t>سومر الاحمد</t>
  </si>
  <si>
    <t>محمد الحسيان</t>
  </si>
  <si>
    <t>محمد صلوح</t>
  </si>
  <si>
    <t>رزق رزق</t>
  </si>
  <si>
    <t>تركمان</t>
  </si>
  <si>
    <t xml:space="preserve">صيدنايا </t>
  </si>
  <si>
    <t>اياد سلامه</t>
  </si>
  <si>
    <t>ربا أحمد</t>
  </si>
  <si>
    <t>قصق قبلي</t>
  </si>
  <si>
    <t>رنا الحاج</t>
  </si>
  <si>
    <t>هبه المحيمد</t>
  </si>
  <si>
    <t>راما النوري</t>
  </si>
  <si>
    <t>محمد ضياء الموات</t>
  </si>
  <si>
    <t>فاخر</t>
  </si>
  <si>
    <t>حسين سقر</t>
  </si>
  <si>
    <t>الطليعي</t>
  </si>
  <si>
    <t>حمزة اسد</t>
  </si>
  <si>
    <t>سوعاد</t>
  </si>
  <si>
    <t>دلابوز</t>
  </si>
  <si>
    <t>رشا حصرم</t>
  </si>
  <si>
    <t>الرامي</t>
  </si>
  <si>
    <t>ريعان الشوفي</t>
  </si>
  <si>
    <t xml:space="preserve">جاد الله </t>
  </si>
  <si>
    <t>بندريه</t>
  </si>
  <si>
    <t>نصر الله المقداد</t>
  </si>
  <si>
    <t>رزان شيخ عيسى</t>
  </si>
  <si>
    <t xml:space="preserve">هيثم </t>
  </si>
  <si>
    <t>صفاء خلف</t>
  </si>
  <si>
    <t xml:space="preserve">باسم الدلول </t>
  </si>
  <si>
    <t>نرمين التركماني</t>
  </si>
  <si>
    <t>الوليد السلامه</t>
  </si>
  <si>
    <t>ملك جاسم</t>
  </si>
  <si>
    <t>احمد طلاع</t>
  </si>
  <si>
    <t>ملك البلال</t>
  </si>
  <si>
    <t>ناجي الحمد</t>
  </si>
  <si>
    <t>منال الحسين حرب</t>
  </si>
  <si>
    <t>جولا</t>
  </si>
  <si>
    <t>نوار زاهر</t>
  </si>
  <si>
    <t>ربال النقار</t>
  </si>
  <si>
    <t>نبيبله</t>
  </si>
  <si>
    <t>ربى الحسن</t>
  </si>
  <si>
    <t>مؤيد زعزوع</t>
  </si>
  <si>
    <t xml:space="preserve">قمر الوتار </t>
  </si>
  <si>
    <t xml:space="preserve">لاميه </t>
  </si>
  <si>
    <t>مريم الياسين</t>
  </si>
  <si>
    <t>معرشورين</t>
  </si>
  <si>
    <t>شحاده برجاس</t>
  </si>
  <si>
    <t>احمد الزعيم</t>
  </si>
  <si>
    <t>ذيبان</t>
  </si>
  <si>
    <t>نجمة</t>
  </si>
  <si>
    <t>زكي روميه</t>
  </si>
  <si>
    <t>بشرى الحلاق</t>
  </si>
  <si>
    <t>حكمت منيني</t>
  </si>
  <si>
    <t>مياس جري</t>
  </si>
  <si>
    <t>رهف القصاربني المرجه</t>
  </si>
  <si>
    <t>علا دعبول</t>
  </si>
  <si>
    <t>محمد منذر</t>
  </si>
  <si>
    <t>الاء الطواشي</t>
  </si>
  <si>
    <t>رشا رشيد</t>
  </si>
  <si>
    <t>جاده صالح</t>
  </si>
  <si>
    <t>Kader</t>
  </si>
  <si>
    <t>ايفت</t>
  </si>
  <si>
    <t>سناء حوريه</t>
  </si>
  <si>
    <t>خولة غية</t>
  </si>
  <si>
    <t xml:space="preserve">حلبون </t>
  </si>
  <si>
    <t>لما حمود</t>
  </si>
  <si>
    <t>ساميه عاشور</t>
  </si>
  <si>
    <t xml:space="preserve">ابو ظبي </t>
  </si>
  <si>
    <t>نور هاشم</t>
  </si>
  <si>
    <t>نهاد القاري</t>
  </si>
  <si>
    <t xml:space="preserve">سناء </t>
  </si>
  <si>
    <t>نور الدين سليمان</t>
  </si>
  <si>
    <t>فاتن الباشا</t>
  </si>
  <si>
    <t>ارجوان</t>
  </si>
  <si>
    <t>ياسمين الحلو</t>
  </si>
  <si>
    <t>يزن اللمداني</t>
  </si>
  <si>
    <t>ندى خطاب</t>
  </si>
  <si>
    <t>وائل اشحاده</t>
  </si>
  <si>
    <t xml:space="preserve">محمد فرج </t>
  </si>
  <si>
    <t>ريمة الحمود</t>
  </si>
  <si>
    <t>هديل عبد الله</t>
  </si>
  <si>
    <t>سهوة الخضر</t>
  </si>
  <si>
    <t>ميساء سليمان</t>
  </si>
  <si>
    <t xml:space="preserve">المعضمية </t>
  </si>
  <si>
    <t>ساره ابراهيم</t>
  </si>
  <si>
    <t>سبته</t>
  </si>
  <si>
    <t>حلا علي</t>
  </si>
  <si>
    <t>حسينة</t>
  </si>
  <si>
    <t>سليمان اسماعيل مراد</t>
  </si>
  <si>
    <t>عبد الهادي سميسم</t>
  </si>
  <si>
    <t>عفراء المصري</t>
  </si>
  <si>
    <t>مهند غنيم</t>
  </si>
  <si>
    <t xml:space="preserve">القطيفة </t>
  </si>
  <si>
    <t>هاديه السوادي</t>
  </si>
  <si>
    <t>ايات ابو احمد</t>
  </si>
  <si>
    <t>بيت سابر</t>
  </si>
  <si>
    <t>علاءالدين لول</t>
  </si>
  <si>
    <t>جانيت كيسيني</t>
  </si>
  <si>
    <t>محمد ماجد بكر</t>
  </si>
  <si>
    <t>بشار البخيتان</t>
  </si>
  <si>
    <t>نهير ناعسه</t>
  </si>
  <si>
    <t>محمدأمير</t>
  </si>
  <si>
    <t>آلاء شكاس</t>
  </si>
  <si>
    <t>مسيكه</t>
  </si>
  <si>
    <t>نبيل عبيد</t>
  </si>
  <si>
    <t>هناء اليوسف</t>
  </si>
  <si>
    <t>عبد الواحد</t>
  </si>
  <si>
    <t>انوار الشيخ قويدر</t>
  </si>
  <si>
    <t xml:space="preserve">سلام حسين </t>
  </si>
  <si>
    <t xml:space="preserve">هشام </t>
  </si>
  <si>
    <t xml:space="preserve">اسماء </t>
  </si>
  <si>
    <t xml:space="preserve">محمد الحمود </t>
  </si>
  <si>
    <t xml:space="preserve">ربيع </t>
  </si>
  <si>
    <t>محمد ريحان</t>
  </si>
  <si>
    <t>ديما بنيات</t>
  </si>
  <si>
    <t xml:space="preserve">العفيفة </t>
  </si>
  <si>
    <t>عتاب شدود</t>
  </si>
  <si>
    <t>سارينا</t>
  </si>
  <si>
    <t>عزو عز الدين</t>
  </si>
  <si>
    <t>ايهم ابراهيم</t>
  </si>
  <si>
    <t>حسن الطاس</t>
  </si>
  <si>
    <t xml:space="preserve">قاره </t>
  </si>
  <si>
    <t>محمد باسل خضور</t>
  </si>
  <si>
    <t>عمر حبابه</t>
  </si>
  <si>
    <t>ناهده ابو شومر</t>
  </si>
  <si>
    <t>لين الشريفي</t>
  </si>
  <si>
    <t>محمد غياث خضره</t>
  </si>
  <si>
    <t>عيسى معلا</t>
  </si>
  <si>
    <t>البيرة</t>
  </si>
  <si>
    <t>احمد ياسين</t>
  </si>
  <si>
    <t>انس العبود</t>
  </si>
  <si>
    <t>روله</t>
  </si>
  <si>
    <t>محمدعوض نورالدين</t>
  </si>
  <si>
    <t>دير خيبة</t>
  </si>
  <si>
    <t>مديحه السالم</t>
  </si>
  <si>
    <t>ريما عمار</t>
  </si>
  <si>
    <t>كنان السيد</t>
  </si>
  <si>
    <t xml:space="preserve">خان ارنبة </t>
  </si>
  <si>
    <t>مرح صالح</t>
  </si>
  <si>
    <t>شروق ابراهيم</t>
  </si>
  <si>
    <t>برلينتي</t>
  </si>
  <si>
    <t>رامي زيتون</t>
  </si>
  <si>
    <t>الحسين اليوسف</t>
  </si>
  <si>
    <t>رهف خليل</t>
  </si>
  <si>
    <t>نبال بركات</t>
  </si>
  <si>
    <t>يزن عدره</t>
  </si>
  <si>
    <t>ليث احمد</t>
  </si>
  <si>
    <t>المحفورة</t>
  </si>
  <si>
    <t>ولاء بكار</t>
  </si>
  <si>
    <t>اسيل صالح</t>
  </si>
  <si>
    <t>مايا حبيب</t>
  </si>
  <si>
    <t>روان الصغير</t>
  </si>
  <si>
    <t>هوئده</t>
  </si>
  <si>
    <t>حسن شيخ حسين</t>
  </si>
  <si>
    <t>حلب - صرين شمالي</t>
  </si>
  <si>
    <t>سولين علي</t>
  </si>
  <si>
    <t>شفاء سيد رباح</t>
  </si>
  <si>
    <t>خالد ابراهيم</t>
  </si>
  <si>
    <t>تمام الصالح الشوفي</t>
  </si>
  <si>
    <t>ريف دمشق - صحنايا - داريا</t>
  </si>
  <si>
    <t>زينب الحايك</t>
  </si>
  <si>
    <t>رائد سهو</t>
  </si>
  <si>
    <t>كشكش زيانات</t>
  </si>
  <si>
    <t>لميا الحسين</t>
  </si>
  <si>
    <t>اخلاص حميدي</t>
  </si>
  <si>
    <t>جماسة عديات</t>
  </si>
  <si>
    <t>ريم خساره</t>
  </si>
  <si>
    <t>ايمان المجاور</t>
  </si>
  <si>
    <t>حقله</t>
  </si>
  <si>
    <t>سلاف هنيدي</t>
  </si>
  <si>
    <t>المجدل</t>
  </si>
  <si>
    <t>كندا كرباج</t>
  </si>
  <si>
    <t>هبه برغله</t>
  </si>
  <si>
    <t>عبد الباري</t>
  </si>
  <si>
    <t>ورد خضور</t>
  </si>
  <si>
    <t>كليمه</t>
  </si>
  <si>
    <t>ايهاب كاخي</t>
  </si>
  <si>
    <t>رغده عاشور</t>
  </si>
  <si>
    <t>راغب</t>
  </si>
  <si>
    <t>محمد غياث حبو</t>
  </si>
  <si>
    <t>يزن صقر</t>
  </si>
  <si>
    <t>رهف صالح</t>
  </si>
  <si>
    <t>ريمة</t>
  </si>
  <si>
    <t>يزن محمد</t>
  </si>
  <si>
    <t xml:space="preserve">دمشفق </t>
  </si>
  <si>
    <t>راني عبيد</t>
  </si>
  <si>
    <t>رحمه الصالح</t>
  </si>
  <si>
    <t>عبدالله بكر</t>
  </si>
  <si>
    <t>لين الحايك السمان</t>
  </si>
  <si>
    <t>نصر الله محسن</t>
  </si>
  <si>
    <t>سلام عواد</t>
  </si>
  <si>
    <t>محمد دياب</t>
  </si>
  <si>
    <t>عطنه</t>
  </si>
  <si>
    <t>نور الدين سحتوت</t>
  </si>
  <si>
    <t>يحيى مصطفى</t>
  </si>
  <si>
    <t>رنا الخولاني</t>
  </si>
  <si>
    <t>عبد المهدي</t>
  </si>
  <si>
    <t>رفعت علي</t>
  </si>
  <si>
    <t>عينو</t>
  </si>
  <si>
    <t>عمر قلايه</t>
  </si>
  <si>
    <t>عبد الرحمن ابو ذراع</t>
  </si>
  <si>
    <t>معاذ الدياب</t>
  </si>
  <si>
    <t>محمد طرفه</t>
  </si>
  <si>
    <t>الاء الخوام</t>
  </si>
  <si>
    <t>ايهم هرموش</t>
  </si>
  <si>
    <t>فراس قشقوش</t>
  </si>
  <si>
    <t>موسى احمد</t>
  </si>
  <si>
    <t>بلوزة</t>
  </si>
  <si>
    <t>رهف قاسم</t>
  </si>
  <si>
    <t>رسميه شعبان</t>
  </si>
  <si>
    <t xml:space="preserve">بيت سوى </t>
  </si>
  <si>
    <t>علي شوقي</t>
  </si>
  <si>
    <t>عمران عيسى</t>
  </si>
  <si>
    <t>قنافذ</t>
  </si>
  <si>
    <t>محمد عماد اندوره</t>
  </si>
  <si>
    <t>معمر كمال</t>
  </si>
  <si>
    <t>محمد لطفي</t>
  </si>
  <si>
    <t>ولاء الحصري</t>
  </si>
  <si>
    <t>غصون الشيخ</t>
  </si>
  <si>
    <t>محمودالنخال</t>
  </si>
  <si>
    <t>حسام ناصيف</t>
  </si>
  <si>
    <t>سماح عبد العال</t>
  </si>
  <si>
    <t>معاذ فضل الله</t>
  </si>
  <si>
    <t>ناريمان شما</t>
  </si>
  <si>
    <t>ولاء العلوي</t>
  </si>
  <si>
    <t>هادية شمس الدين الصغير</t>
  </si>
  <si>
    <t>الاء خليف</t>
  </si>
  <si>
    <t>فلة</t>
  </si>
  <si>
    <t>عامر عماشه</t>
  </si>
  <si>
    <t>غيث العيسى</t>
  </si>
  <si>
    <t>غصن</t>
  </si>
  <si>
    <t>اسماعيل ملاعثمان</t>
  </si>
  <si>
    <t>لونه</t>
  </si>
  <si>
    <t>آية وانلي</t>
  </si>
  <si>
    <t>محمدخضر</t>
  </si>
  <si>
    <t>عبدالمعين فاعور</t>
  </si>
  <si>
    <t>لما رشيد</t>
  </si>
  <si>
    <t>محمدغياث دياب</t>
  </si>
  <si>
    <t>محمدزياد</t>
  </si>
  <si>
    <t>نور كسكين</t>
  </si>
  <si>
    <t>هدى مسعود</t>
  </si>
  <si>
    <t xml:space="preserve">عفاف الاحمد </t>
  </si>
  <si>
    <t xml:space="preserve">فتحية </t>
  </si>
  <si>
    <t>بدران</t>
  </si>
  <si>
    <t>ليزا حامد</t>
  </si>
  <si>
    <t>ابي</t>
  </si>
  <si>
    <t>صلاح صلاح</t>
  </si>
  <si>
    <t>مخيم السبينه</t>
  </si>
  <si>
    <t>رشا عمران</t>
  </si>
  <si>
    <t>نيرمين الشيخ</t>
  </si>
  <si>
    <t>فضال</t>
  </si>
  <si>
    <t>أفين الكردي</t>
  </si>
  <si>
    <t>رهام زينو</t>
  </si>
  <si>
    <t xml:space="preserve">سلمية </t>
  </si>
  <si>
    <t>نها العجم</t>
  </si>
  <si>
    <t>والدتهامريم</t>
  </si>
  <si>
    <t xml:space="preserve">ابتسام مرهج </t>
  </si>
  <si>
    <t xml:space="preserve">منال البيطار </t>
  </si>
  <si>
    <t xml:space="preserve">رفيق </t>
  </si>
  <si>
    <t xml:space="preserve">جميلة </t>
  </si>
  <si>
    <t>عتاب هرموش</t>
  </si>
  <si>
    <t xml:space="preserve">محمد فهمي </t>
  </si>
  <si>
    <t>اغيد الطويل</t>
  </si>
  <si>
    <t xml:space="preserve">سمية </t>
  </si>
  <si>
    <t>فراس عز الدين العقباني</t>
  </si>
  <si>
    <t>اسعد مصطفى</t>
  </si>
  <si>
    <t>قرن حليه</t>
  </si>
  <si>
    <t>ايمن المرار</t>
  </si>
  <si>
    <t>كامل محمد</t>
  </si>
  <si>
    <t>عامر الخنسه</t>
  </si>
  <si>
    <t>صمنديل</t>
  </si>
  <si>
    <t>ادهم ابو شاش</t>
  </si>
  <si>
    <t>محمد صالح زيدان</t>
  </si>
  <si>
    <t>ظريفة زيدان</t>
  </si>
  <si>
    <t>حسين الزاهر</t>
  </si>
  <si>
    <t>حسين سلوم</t>
  </si>
  <si>
    <t>هبه الابراهيم</t>
  </si>
  <si>
    <t>محمد طاهر شعيب</t>
  </si>
  <si>
    <t>رزان معروف</t>
  </si>
  <si>
    <t>نهى عبد الواحد</t>
  </si>
  <si>
    <t>طارق الحسين</t>
  </si>
  <si>
    <t>خيارة</t>
  </si>
  <si>
    <t>محمود الدركزنلي</t>
  </si>
  <si>
    <t>فهد الطحان</t>
  </si>
  <si>
    <t>قصي الحمد</t>
  </si>
  <si>
    <t>صايل</t>
  </si>
  <si>
    <t>عمر مسعود</t>
  </si>
  <si>
    <t>بنبيلا</t>
  </si>
  <si>
    <t>حميده عمار</t>
  </si>
  <si>
    <t>عنينيزة</t>
  </si>
  <si>
    <t>رهف سليمان</t>
  </si>
  <si>
    <t>عبد الرحيم مرعي</t>
  </si>
  <si>
    <t>قاسم ابو الشالات</t>
  </si>
  <si>
    <t>مكيه</t>
  </si>
  <si>
    <t>محمد امجد الشحاده</t>
  </si>
  <si>
    <t>مرح عاشور</t>
  </si>
  <si>
    <t>غياث السيد</t>
  </si>
  <si>
    <t>ابراهيم زينو</t>
  </si>
  <si>
    <t>ايه المصري</t>
  </si>
  <si>
    <t>رحاب ابراهيم اغا</t>
  </si>
  <si>
    <t>رهف ذيب</t>
  </si>
  <si>
    <t>ريم العيسمي</t>
  </si>
  <si>
    <t>علي العبيد</t>
  </si>
  <si>
    <t>غاليه خطاب</t>
  </si>
  <si>
    <t>فرح الرحيه</t>
  </si>
  <si>
    <t>مجد اسماعيل</t>
  </si>
  <si>
    <t>احمد وديع</t>
  </si>
  <si>
    <t>نهوند</t>
  </si>
  <si>
    <t>غنى سليلاتي</t>
  </si>
  <si>
    <t xml:space="preserve">سامر </t>
  </si>
  <si>
    <t xml:space="preserve">سمر </t>
  </si>
  <si>
    <t>اماني السكاف</t>
  </si>
  <si>
    <t>حاتم المحمد</t>
  </si>
  <si>
    <t>حسن الحوامده</t>
  </si>
  <si>
    <t>خربه الشياب</t>
  </si>
  <si>
    <t>خالد برخش</t>
  </si>
  <si>
    <t>خليل الخضر</t>
  </si>
  <si>
    <t>حجر اسود</t>
  </si>
  <si>
    <t>علاء هبود</t>
  </si>
  <si>
    <t>نور دعيبس</t>
  </si>
  <si>
    <t>هبه اللـه زغبي</t>
  </si>
  <si>
    <t>كورين</t>
  </si>
  <si>
    <t>هيا العساف</t>
  </si>
  <si>
    <t>تاله الشيخ</t>
  </si>
  <si>
    <t>محمد كامل</t>
  </si>
  <si>
    <t>رهف صادقه</t>
  </si>
  <si>
    <t>مروة جريده</t>
  </si>
  <si>
    <t>محمود حمود</t>
  </si>
  <si>
    <t>ايه العفاش</t>
  </si>
  <si>
    <t>بشرى قريان</t>
  </si>
  <si>
    <t>بيان النجار</t>
  </si>
  <si>
    <t>جورج جرموش</t>
  </si>
  <si>
    <t>مطانيوس</t>
  </si>
  <si>
    <t>لويسه</t>
  </si>
  <si>
    <t>جورج كسواني</t>
  </si>
  <si>
    <t>حسن الطواح</t>
  </si>
  <si>
    <t>حسين عوض</t>
  </si>
  <si>
    <t>عرسان</t>
  </si>
  <si>
    <t>عزيه</t>
  </si>
  <si>
    <t>شبعا</t>
  </si>
  <si>
    <t>عائشة عكاري</t>
  </si>
  <si>
    <t>أحمدتوفيق</t>
  </si>
  <si>
    <t>الجسر</t>
  </si>
  <si>
    <t>عدنان العبدالاحمد</t>
  </si>
  <si>
    <t>موجفه</t>
  </si>
  <si>
    <t>طيانه</t>
  </si>
  <si>
    <t>علي صالحه</t>
  </si>
  <si>
    <t>قطيلبيه</t>
  </si>
  <si>
    <t>غسان العك</t>
  </si>
  <si>
    <t>فاطمه صلان</t>
  </si>
  <si>
    <t>منار الخطيب ابوفخر</t>
  </si>
  <si>
    <t>نديم صقر</t>
  </si>
  <si>
    <t>ميلو</t>
  </si>
  <si>
    <t>نغم غرز الدين</t>
  </si>
  <si>
    <t>الزاوية</t>
  </si>
  <si>
    <t>وفاء مصطفى</t>
  </si>
  <si>
    <t>اسامه سلوم</t>
  </si>
  <si>
    <t>بدري</t>
  </si>
  <si>
    <t xml:space="preserve">مجدلبعنا </t>
  </si>
  <si>
    <t>بتول منقاش</t>
  </si>
  <si>
    <t>زيد الطويل</t>
  </si>
  <si>
    <t>عبد الرزاق غويش</t>
  </si>
  <si>
    <t>عمر شاكر</t>
  </si>
  <si>
    <t>تيمة</t>
  </si>
  <si>
    <t>نور مرعي</t>
  </si>
  <si>
    <t>احمد الصباغ</t>
  </si>
  <si>
    <t>محمد بلول</t>
  </si>
  <si>
    <t>احمد جمال</t>
  </si>
  <si>
    <t>حلفايا</t>
  </si>
  <si>
    <t>اديب الهزاع</t>
  </si>
  <si>
    <t xml:space="preserve">الناعم </t>
  </si>
  <si>
    <t>ثناء الاحمد</t>
  </si>
  <si>
    <t>جيهان الغزاوي</t>
  </si>
  <si>
    <t xml:space="preserve">شمسكين </t>
  </si>
  <si>
    <t>خالد القريان</t>
  </si>
  <si>
    <t>دعاء دويعر</t>
  </si>
  <si>
    <t>رشا ابراهيم</t>
  </si>
  <si>
    <t>رفعت حامد</t>
  </si>
  <si>
    <t>رواد ديبه</t>
  </si>
  <si>
    <t>سلمى بكر</t>
  </si>
  <si>
    <t>سوزان هلال</t>
  </si>
  <si>
    <t>صبحية جمعة</t>
  </si>
  <si>
    <t>وفا</t>
  </si>
  <si>
    <t>صفاء حموريه</t>
  </si>
  <si>
    <t>احمدراغب</t>
  </si>
  <si>
    <t>عبد الرحمن الحسن</t>
  </si>
  <si>
    <t>عبدو العمر</t>
  </si>
  <si>
    <t>معردس</t>
  </si>
  <si>
    <t>غياد علوش</t>
  </si>
  <si>
    <t>مادلين حسن</t>
  </si>
  <si>
    <t>جنان</t>
  </si>
  <si>
    <t>محمد محو</t>
  </si>
  <si>
    <t>خجو</t>
  </si>
  <si>
    <t>وفاء الاغا</t>
  </si>
  <si>
    <t xml:space="preserve">عبد الرحمن </t>
  </si>
  <si>
    <t xml:space="preserve">مهات حسين </t>
  </si>
  <si>
    <t xml:space="preserve">عزيزه </t>
  </si>
  <si>
    <t xml:space="preserve">روان بلان </t>
  </si>
  <si>
    <t xml:space="preserve">صبورة </t>
  </si>
  <si>
    <t>سحر النصار</t>
  </si>
  <si>
    <t>غفران علي</t>
  </si>
  <si>
    <t>اسرار</t>
  </si>
  <si>
    <t>ايات الحكيم</t>
  </si>
  <si>
    <t xml:space="preserve">مليحا </t>
  </si>
  <si>
    <t>هديل القرعوش</t>
  </si>
  <si>
    <t>فراس شراق اللبن بزازة</t>
  </si>
  <si>
    <t>ماجدة كراز</t>
  </si>
  <si>
    <t>مصطفى الدغيله</t>
  </si>
  <si>
    <t>الاء دواليبي</t>
  </si>
  <si>
    <t>باسم عيسى</t>
  </si>
  <si>
    <t>خالد الشاش</t>
  </si>
  <si>
    <t>محمد عبدو زاهده</t>
  </si>
  <si>
    <t>نسيبه موسى</t>
  </si>
  <si>
    <t>منى مثقال</t>
  </si>
  <si>
    <t>زاهية</t>
  </si>
  <si>
    <t>روان ادريس</t>
  </si>
  <si>
    <t>مباركية</t>
  </si>
  <si>
    <t>اياد طقش</t>
  </si>
  <si>
    <t xml:space="preserve">ابراهيم </t>
  </si>
  <si>
    <t>فادي سمسمية</t>
  </si>
  <si>
    <t>مسعود حسن</t>
  </si>
  <si>
    <t>علي ديوب</t>
  </si>
  <si>
    <t>نورس محمد</t>
  </si>
  <si>
    <t>روزيت ديوب</t>
  </si>
  <si>
    <t>سعاة</t>
  </si>
  <si>
    <t>الاء الحنبرجي</t>
  </si>
  <si>
    <t>رزان داود</t>
  </si>
  <si>
    <t>خالد الشرع</t>
  </si>
  <si>
    <t>شذى عيسى درويش</t>
  </si>
  <si>
    <t>علا البريحي</t>
  </si>
  <si>
    <t>دانا بكري</t>
  </si>
  <si>
    <t>محمد اويس</t>
  </si>
  <si>
    <t>اسماء شبيب</t>
  </si>
  <si>
    <t>ايه كيلاني</t>
  </si>
  <si>
    <t>جاكلين حسن</t>
  </si>
  <si>
    <t>داوود</t>
  </si>
  <si>
    <t>مريم الزغبي</t>
  </si>
  <si>
    <t>ميشيل الصيداوي</t>
  </si>
  <si>
    <t>نور بحبوح</t>
  </si>
  <si>
    <t>يارا حسان</t>
  </si>
  <si>
    <t>ياسين الحوشان</t>
  </si>
  <si>
    <t>احمد كبريتي</t>
  </si>
  <si>
    <t>نجاح الطويل</t>
  </si>
  <si>
    <t>اسماء الكريدي</t>
  </si>
  <si>
    <t>الاء الحسين</t>
  </si>
  <si>
    <t>صوران</t>
  </si>
  <si>
    <t>آيات الحمد</t>
  </si>
  <si>
    <t>كفاء الحاج عبدالله</t>
  </si>
  <si>
    <t>بيان سعيد</t>
  </si>
  <si>
    <t>راما المعصراني</t>
  </si>
  <si>
    <t>رامز عيسى</t>
  </si>
  <si>
    <t xml:space="preserve">جهاد </t>
  </si>
  <si>
    <t>روعةالسوادي</t>
  </si>
  <si>
    <t>رؤى جوهرة</t>
  </si>
  <si>
    <t>سناء الخضور</t>
  </si>
  <si>
    <t>عبد الرزاق العش</t>
  </si>
  <si>
    <t>حرجله</t>
  </si>
  <si>
    <t>علاء السحاري</t>
  </si>
  <si>
    <t>شاهرة</t>
  </si>
  <si>
    <t>بويضان</t>
  </si>
  <si>
    <t>فريحه الرفاعي</t>
  </si>
  <si>
    <t>معين اتمت</t>
  </si>
  <si>
    <t>ورد مكارم</t>
  </si>
  <si>
    <t>لوريان</t>
  </si>
  <si>
    <t>وفاء رجب</t>
  </si>
  <si>
    <t>اية ابو شقرة</t>
  </si>
  <si>
    <t>عبير الترك</t>
  </si>
  <si>
    <t>ايمان سرحان</t>
  </si>
  <si>
    <t>اناغيم سلوم</t>
  </si>
  <si>
    <t>بشرى الطويل</t>
  </si>
  <si>
    <t>حسن ملاحسن</t>
  </si>
  <si>
    <t>امل خليل</t>
  </si>
  <si>
    <t>دانا شوكه</t>
  </si>
  <si>
    <t>رشا خالد</t>
  </si>
  <si>
    <t>رهف البيبي</t>
  </si>
  <si>
    <t xml:space="preserve">محمد امين </t>
  </si>
  <si>
    <t>رواء الشقه</t>
  </si>
  <si>
    <t>جراجير</t>
  </si>
  <si>
    <t>ريم الحسن</t>
  </si>
  <si>
    <t>زهور حبيب</t>
  </si>
  <si>
    <t>عين البيضه</t>
  </si>
  <si>
    <t>ساندي كريغو</t>
  </si>
  <si>
    <t>شموني</t>
  </si>
  <si>
    <t>شهد ادريبي</t>
  </si>
  <si>
    <t>علا الخليل</t>
  </si>
  <si>
    <t>قمر الحمودالعبيد</t>
  </si>
  <si>
    <t>خلد</t>
  </si>
  <si>
    <t>مؤمنه فندي</t>
  </si>
  <si>
    <t>نور الفاحلي</t>
  </si>
  <si>
    <t>أسد</t>
  </si>
  <si>
    <t>ابي اسماعيل الخليل</t>
  </si>
  <si>
    <t>أليسار زنبوعه</t>
  </si>
  <si>
    <t>رهام سنجاب</t>
  </si>
  <si>
    <t>ريما نعيم</t>
  </si>
  <si>
    <t>سام بلول</t>
  </si>
  <si>
    <t>سامر العبدالفرج</t>
  </si>
  <si>
    <t>سعيد كيخيا</t>
  </si>
  <si>
    <t>سفاف خلوف</t>
  </si>
  <si>
    <t>سلوى دندوش</t>
  </si>
  <si>
    <t>سميه الشيخ</t>
  </si>
  <si>
    <t>طارق الماهر</t>
  </si>
  <si>
    <t>عبير علي</t>
  </si>
  <si>
    <t>هنية</t>
  </si>
  <si>
    <t>علي الحمد</t>
  </si>
  <si>
    <t>علي عبدالله علي</t>
  </si>
  <si>
    <t>عمار مرعي</t>
  </si>
  <si>
    <t>عمر عباده</t>
  </si>
  <si>
    <t>فاطمة كاتبه</t>
  </si>
  <si>
    <t>فاطمه سلمى</t>
  </si>
  <si>
    <t>نعمو الجرد</t>
  </si>
  <si>
    <t>لولوه المطيط</t>
  </si>
  <si>
    <t>عدلى</t>
  </si>
  <si>
    <t>مخلص السلامات</t>
  </si>
  <si>
    <t>نغم حسن</t>
  </si>
  <si>
    <t>نور الدين جاسم</t>
  </si>
  <si>
    <t>نورالهدى الايوبي</t>
  </si>
  <si>
    <t>محمدشفيق</t>
  </si>
  <si>
    <t>نوره خليل</t>
  </si>
  <si>
    <t>السحل 49</t>
  </si>
  <si>
    <t>نوف عمار</t>
  </si>
  <si>
    <t>هبا سوس</t>
  </si>
  <si>
    <t>هبه حسنين</t>
  </si>
  <si>
    <t xml:space="preserve"> معضمية</t>
  </si>
  <si>
    <t>هيا البلخي</t>
  </si>
  <si>
    <t>شيرين شاهين</t>
  </si>
  <si>
    <t xml:space="preserve">وعد منصور </t>
  </si>
  <si>
    <t>ديرحسان</t>
  </si>
  <si>
    <t>غدير اسماعيل</t>
  </si>
  <si>
    <t>هاني السليمان</t>
  </si>
  <si>
    <t>احلام بناوي</t>
  </si>
  <si>
    <t>سوريا جمول</t>
  </si>
  <si>
    <t>امل عمار</t>
  </si>
  <si>
    <t>ايات نصار</t>
  </si>
  <si>
    <t>باسم ابراهيم</t>
  </si>
  <si>
    <t>بشرى صارمي</t>
  </si>
  <si>
    <t>تالا رمضان</t>
  </si>
  <si>
    <t>تهاني المحمد</t>
  </si>
  <si>
    <t>جوزيف ابراهيم</t>
  </si>
  <si>
    <t>حسين الرزج</t>
  </si>
  <si>
    <t>نصيره</t>
  </si>
  <si>
    <t>خوله محسن</t>
  </si>
  <si>
    <t>سارة سرور</t>
  </si>
  <si>
    <t>عبد الهادي بارودي</t>
  </si>
  <si>
    <t>عمران ابو محمود</t>
  </si>
  <si>
    <t>فرح فتوح</t>
  </si>
  <si>
    <t>قصي الحجي</t>
  </si>
  <si>
    <t>محمد زاهر رفاعية</t>
  </si>
  <si>
    <t>تركية</t>
  </si>
  <si>
    <t>نورس ابو سعيد</t>
  </si>
  <si>
    <t>محمد فوزي</t>
  </si>
  <si>
    <t>ولاء عبد السلام</t>
  </si>
  <si>
    <t>وهاد فرحه</t>
  </si>
  <si>
    <t xml:space="preserve">آرام سيفو </t>
  </si>
  <si>
    <t xml:space="preserve">تاج الدين </t>
  </si>
  <si>
    <t xml:space="preserve">ايمان حسن امين </t>
  </si>
  <si>
    <t xml:space="preserve">عبده </t>
  </si>
  <si>
    <t xml:space="preserve">صبحيه </t>
  </si>
  <si>
    <t>حسان المطر</t>
  </si>
  <si>
    <t xml:space="preserve">احمد العوض </t>
  </si>
  <si>
    <t xml:space="preserve">رشاد </t>
  </si>
  <si>
    <t>غالية الجارح</t>
  </si>
  <si>
    <t>هبة صهيون</t>
  </si>
  <si>
    <t>راتب دحروج</t>
  </si>
  <si>
    <t xml:space="preserve">علي سعد </t>
  </si>
  <si>
    <t>محمد رفعت</t>
  </si>
  <si>
    <t>مهند طبيخ</t>
  </si>
  <si>
    <t>محمد بدوي</t>
  </si>
  <si>
    <t>مايا خير بك</t>
  </si>
  <si>
    <t>غياث ابراهيم</t>
  </si>
  <si>
    <t>هنادي ناجي</t>
  </si>
  <si>
    <t>أميه</t>
  </si>
  <si>
    <t>خالد صفية</t>
  </si>
  <si>
    <t>داليه كحل</t>
  </si>
  <si>
    <t>صفاء موسى</t>
  </si>
  <si>
    <t>محمد خير الزعبي</t>
  </si>
  <si>
    <t>ميسم الابراهيم</t>
  </si>
  <si>
    <t>نورا السكاف</t>
  </si>
  <si>
    <t>جهاد يوسف</t>
  </si>
  <si>
    <t>تل اعور</t>
  </si>
  <si>
    <t>الاء بيضة</t>
  </si>
  <si>
    <t>بيتر العبدوش</t>
  </si>
  <si>
    <t>انطوان</t>
  </si>
  <si>
    <t>ياسر زعرور</t>
  </si>
  <si>
    <t>ديالا دياب</t>
  </si>
  <si>
    <t>نجيه</t>
  </si>
  <si>
    <t>راما شبلي</t>
  </si>
  <si>
    <t>عبير الحمد</t>
  </si>
  <si>
    <t>مازن الخرسه</t>
  </si>
  <si>
    <t>زكية حمدان</t>
  </si>
  <si>
    <t>همسه السمان</t>
  </si>
  <si>
    <t>اميره المتني</t>
  </si>
  <si>
    <t>ميريام طه</t>
  </si>
  <si>
    <t>احلام حسنين</t>
  </si>
  <si>
    <t>اميره ابوعيشه</t>
  </si>
  <si>
    <t>صفيه كحلوس</t>
  </si>
  <si>
    <t>محمد فاتو</t>
  </si>
  <si>
    <t>جسر الشغور</t>
  </si>
  <si>
    <t>لين جعفر</t>
  </si>
  <si>
    <t>وائل ناصيف</t>
  </si>
  <si>
    <t>خلود شرف</t>
  </si>
  <si>
    <t>باسل ابو شعر</t>
  </si>
  <si>
    <t>ليلاس</t>
  </si>
  <si>
    <t>فاديا محمود</t>
  </si>
  <si>
    <t>كفاح خلوف</t>
  </si>
  <si>
    <t>فاطمه صالح</t>
  </si>
  <si>
    <t>معن ابو خلف</t>
  </si>
  <si>
    <t>يحيى الجديع</t>
  </si>
  <si>
    <t>عيد المحمد</t>
  </si>
  <si>
    <t>فاضيلة</t>
  </si>
  <si>
    <t>بتول كريزان</t>
  </si>
  <si>
    <t>ورد رمو الولو</t>
  </si>
  <si>
    <t>امان بسطاطي</t>
  </si>
  <si>
    <t>منار عبد البواب</t>
  </si>
  <si>
    <t>دعاء القصار بني المرجه</t>
  </si>
  <si>
    <t>محمد طاهر ابو شكر</t>
  </si>
  <si>
    <t>زينه جروه</t>
  </si>
  <si>
    <t>نريمان عايد</t>
  </si>
  <si>
    <t>احمد دركل</t>
  </si>
  <si>
    <t>عمان مسقط</t>
  </si>
  <si>
    <t>الاء قنبازو</t>
  </si>
  <si>
    <t>حفيظه الخطيب</t>
  </si>
  <si>
    <t>المراح</t>
  </si>
  <si>
    <t>حمزه هواش</t>
  </si>
  <si>
    <t>سامي بلال</t>
  </si>
  <si>
    <t>عبد الرحمن العبد</t>
  </si>
  <si>
    <t xml:space="preserve">منور </t>
  </si>
  <si>
    <t>علي جمعه</t>
  </si>
  <si>
    <t>غسان سلامه</t>
  </si>
  <si>
    <t>نسيبة</t>
  </si>
  <si>
    <t>غيدا مدني</t>
  </si>
  <si>
    <t>يزن هلال</t>
  </si>
  <si>
    <t>مروه شيخ ابراهيم</t>
  </si>
  <si>
    <t xml:space="preserve">سحر </t>
  </si>
  <si>
    <t>ايمن صمادي</t>
  </si>
  <si>
    <t>حسام حيدر</t>
  </si>
  <si>
    <t>سلامي</t>
  </si>
  <si>
    <t>صميد</t>
  </si>
  <si>
    <t>رشا حميد</t>
  </si>
  <si>
    <t>جمالية</t>
  </si>
  <si>
    <t>لينا حميدان</t>
  </si>
  <si>
    <t>مروة حاج قدور</t>
  </si>
  <si>
    <t>عبدالقدوس</t>
  </si>
  <si>
    <t>هناء جمال</t>
  </si>
  <si>
    <t>ليبيا زواره</t>
  </si>
  <si>
    <t>محمد العلي الكاطع</t>
  </si>
  <si>
    <t>لدين</t>
  </si>
  <si>
    <t>اكرام محمد</t>
  </si>
  <si>
    <t>بيان الحسن</t>
  </si>
  <si>
    <t>بسقلا</t>
  </si>
  <si>
    <t>ثناء مكنا</t>
  </si>
  <si>
    <t>لين الجرادي</t>
  </si>
  <si>
    <t>مرح سلوم</t>
  </si>
  <si>
    <t>مروان المصري</t>
  </si>
  <si>
    <t>نرفه خضر</t>
  </si>
  <si>
    <t>روسيا</t>
  </si>
  <si>
    <t>شلوح</t>
  </si>
  <si>
    <t>نيرمين البالوع</t>
  </si>
  <si>
    <t>المسميه</t>
  </si>
  <si>
    <t>هناء مزهر</t>
  </si>
  <si>
    <t>يسرى عرعور</t>
  </si>
  <si>
    <t>زانه</t>
  </si>
  <si>
    <t>اسراء صديق</t>
  </si>
  <si>
    <t>مريم صديق</t>
  </si>
  <si>
    <t>خالد غنيم</t>
  </si>
  <si>
    <t>لارا بركسيه</t>
  </si>
  <si>
    <t>عبد العلي</t>
  </si>
  <si>
    <t>عدبه</t>
  </si>
  <si>
    <t>هبه الزلزله</t>
  </si>
  <si>
    <t>يزن عوده</t>
  </si>
  <si>
    <t>وفاء عوده</t>
  </si>
  <si>
    <t>مروه شيخاني</t>
  </si>
  <si>
    <t>مهند البطحيش</t>
  </si>
  <si>
    <t xml:space="preserve">محمد ابو سمرة </t>
  </si>
  <si>
    <t xml:space="preserve">فوزي </t>
  </si>
  <si>
    <t>رغد العلي</t>
  </si>
  <si>
    <t>الصياده</t>
  </si>
  <si>
    <t>اللاذقيه</t>
  </si>
  <si>
    <t>جعفر ميهوب</t>
  </si>
  <si>
    <t>ياسمين الحمد</t>
  </si>
  <si>
    <t xml:space="preserve">الجيزة </t>
  </si>
  <si>
    <t>احلام المصطفى</t>
  </si>
  <si>
    <t>محمد عنيز</t>
  </si>
  <si>
    <t>لميس احدب</t>
  </si>
  <si>
    <t>ريم العلان</t>
  </si>
  <si>
    <t>الاء عترو</t>
  </si>
  <si>
    <t>فرح الاحمد</t>
  </si>
  <si>
    <t>اشتيوي</t>
  </si>
  <si>
    <t>هاني كناكري</t>
  </si>
  <si>
    <t xml:space="preserve">الرقه </t>
  </si>
  <si>
    <t>فاتن ديك</t>
  </si>
  <si>
    <t>رادا ناصيف</t>
  </si>
  <si>
    <t>علي متيني</t>
  </si>
  <si>
    <t>فياض الحسن</t>
  </si>
  <si>
    <t>لقمان سعود</t>
  </si>
  <si>
    <t>لماس</t>
  </si>
  <si>
    <t>مرح ثمينه</t>
  </si>
  <si>
    <t>علاء الحاج خالد</t>
  </si>
  <si>
    <t>ناريمان دركل</t>
  </si>
  <si>
    <t>هبه فرهود</t>
  </si>
  <si>
    <t xml:space="preserve">علي الحسين </t>
  </si>
  <si>
    <t xml:space="preserve">مهدي </t>
  </si>
  <si>
    <t>آلاء جباوي</t>
  </si>
  <si>
    <t>حسين الحلبي</t>
  </si>
  <si>
    <t>بشير شوربجي</t>
  </si>
  <si>
    <t>ليلى دليقان</t>
  </si>
  <si>
    <t>محمد ياسر الأحمر</t>
  </si>
  <si>
    <t>احمد محمد الاحدب</t>
  </si>
  <si>
    <t>كلجبرين</t>
  </si>
  <si>
    <t>اهاب النداف</t>
  </si>
  <si>
    <t>بسام الراشد</t>
  </si>
  <si>
    <t>شتيوي</t>
  </si>
  <si>
    <t>سليمان عبدالله</t>
  </si>
  <si>
    <t>قاسم دياب</t>
  </si>
  <si>
    <t>محمدعلي قويدر</t>
  </si>
  <si>
    <t>لينا تقي</t>
  </si>
  <si>
    <t>يامن سلامة</t>
  </si>
  <si>
    <t>أغيد المدني</t>
  </si>
  <si>
    <t>امنه عثمان</t>
  </si>
  <si>
    <t>قسطل</t>
  </si>
  <si>
    <t>ريم معروف</t>
  </si>
  <si>
    <t>ليليان اومري</t>
  </si>
  <si>
    <t>محمد صالح المحمد</t>
  </si>
  <si>
    <t>مرح كوكش</t>
  </si>
  <si>
    <t>راما المنير</t>
  </si>
  <si>
    <t>براءة عبدالله</t>
  </si>
  <si>
    <t>حيفا</t>
  </si>
  <si>
    <t>اسعد ملحم</t>
  </si>
  <si>
    <t>السقيلبيه</t>
  </si>
  <si>
    <t>جيني حلوم</t>
  </si>
  <si>
    <t>بيان مقدح</t>
  </si>
  <si>
    <t>رشا الصفدي</t>
  </si>
  <si>
    <t>هادي</t>
  </si>
  <si>
    <t>شادي الشحاده</t>
  </si>
  <si>
    <t>نور العلي</t>
  </si>
  <si>
    <t>واصل العباس</t>
  </si>
  <si>
    <t>سباع</t>
  </si>
  <si>
    <t>راضيه محمد علي</t>
  </si>
  <si>
    <t>محمد بوز العسل</t>
  </si>
  <si>
    <t>محمد ناعوره</t>
  </si>
  <si>
    <t>ياسمين المصري</t>
  </si>
  <si>
    <t>تماضر نتوف</t>
  </si>
  <si>
    <t>رشا خليفتي</t>
  </si>
  <si>
    <t>محمدمخلص</t>
  </si>
  <si>
    <t>ميادة الديري</t>
  </si>
  <si>
    <t>والدتهااميرة</t>
  </si>
  <si>
    <t>صباح رباح</t>
  </si>
  <si>
    <t>محمد عامر الأسد</t>
  </si>
  <si>
    <t xml:space="preserve">محمد طالب </t>
  </si>
  <si>
    <t>خلود زينو</t>
  </si>
  <si>
    <t>كفربطنا</t>
  </si>
  <si>
    <t>شيراز المصري</t>
  </si>
  <si>
    <t>تهاني سمره</t>
  </si>
  <si>
    <t>الاء عرنوس</t>
  </si>
  <si>
    <t>هنادي حوا</t>
  </si>
  <si>
    <t>اسماء المصري</t>
  </si>
  <si>
    <t>هبا عوض</t>
  </si>
  <si>
    <t>شروق مرعي</t>
  </si>
  <si>
    <t>حسكة</t>
  </si>
  <si>
    <t>فاتن برغله</t>
  </si>
  <si>
    <t>نرمين داؤد</t>
  </si>
  <si>
    <t>عماد الاحمد العبد العزيز</t>
  </si>
  <si>
    <t>اليس علان</t>
  </si>
  <si>
    <t>مزدانه</t>
  </si>
  <si>
    <t>محمد ميهوب</t>
  </si>
  <si>
    <t>حمص 1988</t>
  </si>
  <si>
    <t>لورانس سحيم</t>
  </si>
  <si>
    <t>غصون نجيب</t>
  </si>
  <si>
    <t>عبد الله طحيني</t>
  </si>
  <si>
    <t>باتبو</t>
  </si>
  <si>
    <t>كرم محمد</t>
  </si>
  <si>
    <t>فادي العبد الله</t>
  </si>
  <si>
    <t>عائشه محمود</t>
  </si>
  <si>
    <t>اسامه محمد</t>
  </si>
  <si>
    <t>بيان ابو دقن</t>
  </si>
  <si>
    <t>ديانا النجم</t>
  </si>
  <si>
    <t>غزلان القادر</t>
  </si>
  <si>
    <t>محمود الحسن الربيع</t>
  </si>
  <si>
    <t>انس الفيومي</t>
  </si>
  <si>
    <t>رغد الشبعان</t>
  </si>
  <si>
    <t>سجى فرحان</t>
  </si>
  <si>
    <t>الكرك</t>
  </si>
  <si>
    <t>ماسه هاشم</t>
  </si>
  <si>
    <t>محمود حبيب</t>
  </si>
  <si>
    <t>منال المهرجي</t>
  </si>
  <si>
    <t>نور يزبك</t>
  </si>
  <si>
    <t>خالد شهابي</t>
  </si>
  <si>
    <t>رهام الجندلي</t>
  </si>
  <si>
    <t>لبانه رفاعه</t>
  </si>
  <si>
    <t>إبراهيم محمود</t>
  </si>
  <si>
    <t>وحيدا</t>
  </si>
  <si>
    <t xml:space="preserve">بانياس </t>
  </si>
  <si>
    <t>ريام اللحام</t>
  </si>
  <si>
    <t>عتاب عليوي</t>
  </si>
  <si>
    <t xml:space="preserve">باب الخير </t>
  </si>
  <si>
    <t>غيث كوجك</t>
  </si>
  <si>
    <t>مجد اسديه</t>
  </si>
  <si>
    <t>محمدفريز</t>
  </si>
  <si>
    <t>مريم فارس</t>
  </si>
  <si>
    <t>معتز صالح</t>
  </si>
  <si>
    <t>هديل عرابي</t>
  </si>
  <si>
    <t>علي الوف</t>
  </si>
  <si>
    <t>حسان رجب</t>
  </si>
  <si>
    <t>رحمه الصطوف</t>
  </si>
  <si>
    <t>جقل صغير</t>
  </si>
  <si>
    <t>سهام طه</t>
  </si>
  <si>
    <t>عزات</t>
  </si>
  <si>
    <t>عبود الموسى</t>
  </si>
  <si>
    <t>جوهرة</t>
  </si>
  <si>
    <t>فراس الشاطر</t>
  </si>
  <si>
    <t>وعد بكور</t>
  </si>
  <si>
    <t>ايمان عبد الله</t>
  </si>
  <si>
    <t>هتديه</t>
  </si>
  <si>
    <t>نغم عرجاوي</t>
  </si>
  <si>
    <t>معتصم خوالدي</t>
  </si>
  <si>
    <t>يوسف معيري</t>
  </si>
  <si>
    <t>مريم البرجس</t>
  </si>
  <si>
    <t>نفين</t>
  </si>
  <si>
    <t>امير سواح</t>
  </si>
  <si>
    <t xml:space="preserve">معتز </t>
  </si>
  <si>
    <t xml:space="preserve">اناس </t>
  </si>
  <si>
    <t>اياد  سالم</t>
  </si>
  <si>
    <t>هنى</t>
  </si>
  <si>
    <t>ريم محمود</t>
  </si>
  <si>
    <t>فاطمة محي الدين</t>
  </si>
  <si>
    <t>قمر سماق</t>
  </si>
  <si>
    <t>جنيه</t>
  </si>
  <si>
    <t>زهره حسن</t>
  </si>
  <si>
    <t>حسين علي</t>
  </si>
  <si>
    <t>سلمان شيحه</t>
  </si>
  <si>
    <t>محمد نور الصياد</t>
  </si>
  <si>
    <t>داليه حربي</t>
  </si>
  <si>
    <t xml:space="preserve">قاسميه </t>
  </si>
  <si>
    <t>عبد الله الغزاوي</t>
  </si>
  <si>
    <t>الحسن صالح</t>
  </si>
  <si>
    <t>ناصرالدين</t>
  </si>
  <si>
    <t>براء كحلوس</t>
  </si>
  <si>
    <t>رقيه الرفاعي</t>
  </si>
  <si>
    <t>زهراء بلبل</t>
  </si>
  <si>
    <t>صفاء دياب</t>
  </si>
  <si>
    <t>عبدالباسط حيدر</t>
  </si>
  <si>
    <t>اسمى الصحناوى</t>
  </si>
  <si>
    <t>زواره</t>
  </si>
  <si>
    <t>تميم السعيد</t>
  </si>
  <si>
    <t>حسن صالحه</t>
  </si>
  <si>
    <t>غصنه</t>
  </si>
  <si>
    <t>حواس الحساني</t>
  </si>
  <si>
    <t>ديما داغر</t>
  </si>
  <si>
    <t>أونان</t>
  </si>
  <si>
    <t>رانية سعود</t>
  </si>
  <si>
    <t>دركوش</t>
  </si>
  <si>
    <t>رائد حرب</t>
  </si>
  <si>
    <t>رشا الحلو</t>
  </si>
  <si>
    <t>ساندريلا محمد الفارس</t>
  </si>
  <si>
    <t>مشتى الحلو</t>
  </si>
  <si>
    <t>سراب عباس</t>
  </si>
  <si>
    <t>سيف الدين الاحمد</t>
  </si>
  <si>
    <t>معارة</t>
  </si>
  <si>
    <t>عدنان رسلان</t>
  </si>
  <si>
    <t>غاليه نصري</t>
  </si>
  <si>
    <t>فاتن سرحان</t>
  </si>
  <si>
    <t>فيصل العابد</t>
  </si>
  <si>
    <t>نرمين عيسى</t>
  </si>
  <si>
    <t>حوراء الحلو</t>
  </si>
  <si>
    <t>بتول</t>
  </si>
  <si>
    <t>راما اجرودي</t>
  </si>
  <si>
    <t>فايز رشق</t>
  </si>
  <si>
    <t>رشق</t>
  </si>
  <si>
    <t xml:space="preserve">نبك </t>
  </si>
  <si>
    <t>مزيريت</t>
  </si>
  <si>
    <t>مهند قيصر</t>
  </si>
  <si>
    <t>اروى بلول</t>
  </si>
  <si>
    <t>امينه الشلبي</t>
  </si>
  <si>
    <t>حازم الهايس</t>
  </si>
  <si>
    <t>قطعه</t>
  </si>
  <si>
    <t>حياة داؤد</t>
  </si>
  <si>
    <t xml:space="preserve">القصيبية </t>
  </si>
  <si>
    <t>رولا العلبي</t>
  </si>
  <si>
    <t>ريم هلال</t>
  </si>
  <si>
    <t>زهور المحيمد الحسن</t>
  </si>
  <si>
    <t xml:space="preserve">سويدان جزيرة </t>
  </si>
  <si>
    <t>سارة عبد الله</t>
  </si>
  <si>
    <t>سهى احمد</t>
  </si>
  <si>
    <t>هيفا</t>
  </si>
  <si>
    <t>عبير ابو رشيد</t>
  </si>
  <si>
    <t>عبير عمران</t>
  </si>
  <si>
    <t>علي تجور</t>
  </si>
  <si>
    <t>علي سرور</t>
  </si>
  <si>
    <t>هدول</t>
  </si>
  <si>
    <t>لينا طيفور</t>
  </si>
  <si>
    <t>مجدولين السبسبي</t>
  </si>
  <si>
    <t>محمد امين العودة الله</t>
  </si>
  <si>
    <t>محمد خازم</t>
  </si>
  <si>
    <t xml:space="preserve">طلال </t>
  </si>
  <si>
    <t xml:space="preserve">وادي العيون </t>
  </si>
  <si>
    <t>كرجيه</t>
  </si>
  <si>
    <t>مرام ميا</t>
  </si>
  <si>
    <t xml:space="preserve">قطيلبية </t>
  </si>
  <si>
    <t>مرهف رباح</t>
  </si>
  <si>
    <t>ميساء كشورة</t>
  </si>
  <si>
    <t>زبدين</t>
  </si>
  <si>
    <t>ناريمان عبد الهادي</t>
  </si>
  <si>
    <t>فرجه</t>
  </si>
  <si>
    <t>نجاة ناصر</t>
  </si>
  <si>
    <t>المزيرعة</t>
  </si>
  <si>
    <t>نجم الدين احمد</t>
  </si>
  <si>
    <t>هدى غرز الدين</t>
  </si>
  <si>
    <t>الزاويه</t>
  </si>
  <si>
    <t>احمد جمعه</t>
  </si>
  <si>
    <t>ربا مهنا</t>
  </si>
  <si>
    <t>شادي مظلوم</t>
  </si>
  <si>
    <t>قبلان</t>
  </si>
  <si>
    <t>عزة عيسى</t>
  </si>
  <si>
    <t>كارينا حربا</t>
  </si>
  <si>
    <t>نجينا</t>
  </si>
  <si>
    <t>لارا حمود</t>
  </si>
  <si>
    <t>بيت عانا</t>
  </si>
  <si>
    <t>محاسن شاهين</t>
  </si>
  <si>
    <t>نجوى الطويل</t>
  </si>
  <si>
    <t>نبره</t>
  </si>
  <si>
    <t>يوسف شحادة</t>
  </si>
  <si>
    <t>فايز حسين</t>
  </si>
  <si>
    <t>سلمى جحجاح</t>
  </si>
  <si>
    <t xml:space="preserve">كفريا </t>
  </si>
  <si>
    <t>رغد قنوص</t>
  </si>
  <si>
    <t>منى الاحمد</t>
  </si>
  <si>
    <t xml:space="preserve">ذهيبه </t>
  </si>
  <si>
    <t xml:space="preserve">الهيشة </t>
  </si>
  <si>
    <t>مياسي جابر</t>
  </si>
  <si>
    <t>استهام</t>
  </si>
  <si>
    <t xml:space="preserve">لاهثه </t>
  </si>
  <si>
    <t>نورة أبو ماضي</t>
  </si>
  <si>
    <t>ايمان بغجاتي</t>
  </si>
  <si>
    <t>موسى صبح</t>
  </si>
  <si>
    <t>عشيرة</t>
  </si>
  <si>
    <t>القصيبة</t>
  </si>
  <si>
    <t>هيام العيسى الصالح</t>
  </si>
  <si>
    <t xml:space="preserve">زباري </t>
  </si>
  <si>
    <t>مي يوسف</t>
  </si>
  <si>
    <t>حياه كرم</t>
  </si>
  <si>
    <t>تل التتن</t>
  </si>
  <si>
    <t>مؤيد الصالح</t>
  </si>
  <si>
    <t>عمار نادر</t>
  </si>
  <si>
    <t>الغارية</t>
  </si>
  <si>
    <t>ناهده البربور</t>
  </si>
  <si>
    <t>مرهف ابو شقره</t>
  </si>
  <si>
    <t>مريم سلامه</t>
  </si>
  <si>
    <t>اسراء دندوش</t>
  </si>
  <si>
    <t>حسين الحسين</t>
  </si>
  <si>
    <t>ابتسام بدر</t>
  </si>
  <si>
    <t>رفعت فياض</t>
  </si>
  <si>
    <t>علا الاسعد</t>
  </si>
  <si>
    <t>مندرة</t>
  </si>
  <si>
    <t>باسل الرشيد</t>
  </si>
  <si>
    <t>عامر عبد العال</t>
  </si>
  <si>
    <t>عائشه تركي</t>
  </si>
  <si>
    <t>صالحية</t>
  </si>
  <si>
    <t>منال سليمان</t>
  </si>
  <si>
    <t>بيان الواوي</t>
  </si>
  <si>
    <t>جورج البابا</t>
  </si>
  <si>
    <t>رضوان زيدان</t>
  </si>
  <si>
    <t>رهام سليمان</t>
  </si>
  <si>
    <t>عبد الرحمن مراد</t>
  </si>
  <si>
    <t>قيس البوش</t>
  </si>
  <si>
    <t>محمد اياد حجازي</t>
  </si>
  <si>
    <t>بسمه القاضي</t>
  </si>
  <si>
    <t>جمانه حيدر</t>
  </si>
  <si>
    <t>دعاء الرحيباني</t>
  </si>
  <si>
    <t>سجى دلي</t>
  </si>
  <si>
    <t>صلاح خير</t>
  </si>
  <si>
    <t>لينه ابومغضب</t>
  </si>
  <si>
    <t>ضحى ملا انت</t>
  </si>
  <si>
    <t>فضيله يزبك</t>
  </si>
  <si>
    <t>نبيله فتاش</t>
  </si>
  <si>
    <t>اسامه المحمد</t>
  </si>
  <si>
    <t>محمد زهير محبوب الحارة</t>
  </si>
  <si>
    <t>نورهان كوكش</t>
  </si>
  <si>
    <t>رغد نويدر</t>
  </si>
  <si>
    <t>ميثه</t>
  </si>
  <si>
    <t>بشار ادريس</t>
  </si>
  <si>
    <t>دعيبس</t>
  </si>
  <si>
    <t>امنة علي</t>
  </si>
  <si>
    <t>اميره آغا</t>
  </si>
  <si>
    <t>الطبقة</t>
  </si>
  <si>
    <t>حلا الهزاع</t>
  </si>
  <si>
    <t>علاء جمال</t>
  </si>
  <si>
    <t>لينده</t>
  </si>
  <si>
    <t>المنفوله</t>
  </si>
  <si>
    <t>علي الونوس</t>
  </si>
  <si>
    <t>دليله</t>
  </si>
  <si>
    <t>كوثر الهيبي</t>
  </si>
  <si>
    <t>سلوى ويس</t>
  </si>
  <si>
    <t>انتصار اليوسف</t>
  </si>
  <si>
    <t>نوفه فندي</t>
  </si>
  <si>
    <t>مزيريب</t>
  </si>
  <si>
    <t>ردين حيدر</t>
  </si>
  <si>
    <t>الطاف</t>
  </si>
  <si>
    <t>الاء الهزار</t>
  </si>
  <si>
    <t>باسمه اسماعيل</t>
  </si>
  <si>
    <t>شعبان رمضان</t>
  </si>
  <si>
    <t>دروشا</t>
  </si>
  <si>
    <t>عدنان زيدان</t>
  </si>
  <si>
    <t>محمد رامي عياش</t>
  </si>
  <si>
    <t>هيام حماده</t>
  </si>
  <si>
    <t>علي كمال الدين</t>
  </si>
  <si>
    <t>سدره بكاري</t>
  </si>
  <si>
    <t xml:space="preserve">ماحده الدرويش الخطيب </t>
  </si>
  <si>
    <t>ميسم شويحنه</t>
  </si>
  <si>
    <t>آية العظمة</t>
  </si>
  <si>
    <t>مياده البللول</t>
  </si>
  <si>
    <t>ياسر لا لا</t>
  </si>
  <si>
    <t>دعاء سليمان اغا</t>
  </si>
  <si>
    <t>مجد غزال</t>
  </si>
  <si>
    <t>شقراء</t>
  </si>
  <si>
    <t>صبا رستم</t>
  </si>
  <si>
    <t>وليد يوسف</t>
  </si>
  <si>
    <t>حيدره حمود</t>
  </si>
  <si>
    <t>عبد الله هابيل</t>
  </si>
  <si>
    <t>فاطمه عمرصالح</t>
  </si>
  <si>
    <t>محمد الجبه جي</t>
  </si>
  <si>
    <t>نغم اسبر</t>
  </si>
  <si>
    <t>علمه</t>
  </si>
  <si>
    <t>داليا جعفر</t>
  </si>
  <si>
    <t>ربى الحمش</t>
  </si>
  <si>
    <t>بحريه عساف</t>
  </si>
  <si>
    <t>علا النبكي</t>
  </si>
  <si>
    <t>علي عيسى</t>
  </si>
  <si>
    <t>رجاء الحفيري</t>
  </si>
  <si>
    <t>علي ليلى</t>
  </si>
  <si>
    <t>فاطمه بكران</t>
  </si>
  <si>
    <t>نوريه</t>
  </si>
  <si>
    <t>مجد السقر</t>
  </si>
  <si>
    <t>محمود الصالح</t>
  </si>
  <si>
    <t>مشيره عثمان</t>
  </si>
  <si>
    <t>نور الكنا</t>
  </si>
  <si>
    <t>وسام خضور</t>
  </si>
  <si>
    <t>وئام عبدو</t>
  </si>
  <si>
    <t>رامي عبود</t>
  </si>
  <si>
    <t>شامل النوفل</t>
  </si>
  <si>
    <t>قمر تلو نشواتي</t>
  </si>
  <si>
    <t>ماهر جدور</t>
  </si>
  <si>
    <t>بروق العلي</t>
  </si>
  <si>
    <t>أبو عيسى</t>
  </si>
  <si>
    <t>جمال محمد</t>
  </si>
  <si>
    <t>بشيلي</t>
  </si>
  <si>
    <t>جهان قسام</t>
  </si>
  <si>
    <t>حسام كور</t>
  </si>
  <si>
    <t>موريتانيا</t>
  </si>
  <si>
    <t xml:space="preserve">حسن البراقي </t>
  </si>
  <si>
    <t xml:space="preserve">انور </t>
  </si>
  <si>
    <t xml:space="preserve">حوريه </t>
  </si>
  <si>
    <t xml:space="preserve">حوش عرب </t>
  </si>
  <si>
    <t>ساره سوسي</t>
  </si>
  <si>
    <t>عميرة العرسالي</t>
  </si>
  <si>
    <t>غسان عثمان</t>
  </si>
  <si>
    <t>طرطوس دريكيش</t>
  </si>
  <si>
    <t>مريم حسن</t>
  </si>
  <si>
    <t>نافله</t>
  </si>
  <si>
    <t xml:space="preserve">منى ابريق </t>
  </si>
  <si>
    <t>ميسون بدران</t>
  </si>
  <si>
    <t>ياسمين ناصر</t>
  </si>
  <si>
    <t>أمينة ناصر</t>
  </si>
  <si>
    <t xml:space="preserve">صبا المصطفى </t>
  </si>
  <si>
    <t>غزيله</t>
  </si>
  <si>
    <t>رشا بوز الجدي</t>
  </si>
  <si>
    <t>محمد عربي</t>
  </si>
  <si>
    <t>سميرا</t>
  </si>
  <si>
    <t>امل شله</t>
  </si>
  <si>
    <t>أميمة العتاوي</t>
  </si>
  <si>
    <t>الاء العبد الرحمن المفتي</t>
  </si>
  <si>
    <t>آلاء خريطه</t>
  </si>
  <si>
    <t>بتول جحا</t>
  </si>
  <si>
    <t>سوق</t>
  </si>
  <si>
    <t>تغريد شنان</t>
  </si>
  <si>
    <t>منوي</t>
  </si>
  <si>
    <t>ثائر ابودقه</t>
  </si>
  <si>
    <t>جولي ابراهيم</t>
  </si>
  <si>
    <t>حسان اسماعيل</t>
  </si>
  <si>
    <t>حسان عيساوي</t>
  </si>
  <si>
    <t>الركايا</t>
  </si>
  <si>
    <t>حسن انضج</t>
  </si>
  <si>
    <t>الرياض القريات</t>
  </si>
  <si>
    <t>دارين ابراهيم</t>
  </si>
  <si>
    <t>المران</t>
  </si>
  <si>
    <t>دعاء دادا</t>
  </si>
  <si>
    <t xml:space="preserve">محمد سعيد </t>
  </si>
  <si>
    <t>ربا ابوعمار</t>
  </si>
  <si>
    <t>ورديه</t>
  </si>
  <si>
    <t>رشا سرديني</t>
  </si>
  <si>
    <t>روعه سلوم محمد</t>
  </si>
  <si>
    <t>حمص باب السباع</t>
  </si>
  <si>
    <t>سامي حوراني عجاج</t>
  </si>
  <si>
    <t>سعاد حمود</t>
  </si>
  <si>
    <t>صابرين زياده</t>
  </si>
  <si>
    <t>صفاء صباغ</t>
  </si>
  <si>
    <t>باسمة المصري</t>
  </si>
  <si>
    <t>صفاء مريم</t>
  </si>
  <si>
    <t>صافيه</t>
  </si>
  <si>
    <t xml:space="preserve">هريرة </t>
  </si>
  <si>
    <t>طارق غره</t>
  </si>
  <si>
    <t>ديرونه</t>
  </si>
  <si>
    <t>عبدالفتاح الجيوسي</t>
  </si>
  <si>
    <t>عبير داود</t>
  </si>
  <si>
    <t>عزمت اسد</t>
  </si>
  <si>
    <t>السقيلبية</t>
  </si>
  <si>
    <t>علا حسن</t>
  </si>
  <si>
    <t>علي الجابر</t>
  </si>
  <si>
    <t>علي حماده</t>
  </si>
  <si>
    <t>عين الحمرا</t>
  </si>
  <si>
    <t>عماد الحافظ</t>
  </si>
  <si>
    <t>غيثاء سليطين</t>
  </si>
  <si>
    <t>فراس الحايك</t>
  </si>
  <si>
    <t>لوريس شعبان</t>
  </si>
  <si>
    <t>رامه</t>
  </si>
  <si>
    <t>لورين ديبو</t>
  </si>
  <si>
    <t>حمام قنيه</t>
  </si>
  <si>
    <t>ليندا عبدو</t>
  </si>
  <si>
    <t>مازن سليمان</t>
  </si>
  <si>
    <t>محمد صلاح بستوني</t>
  </si>
  <si>
    <t>مرام حمشو</t>
  </si>
  <si>
    <t>مرح المحمد المبارك</t>
  </si>
  <si>
    <t>منال احمد</t>
  </si>
  <si>
    <t>منال حيدر</t>
  </si>
  <si>
    <t>ميساء الكريان</t>
  </si>
  <si>
    <t xml:space="preserve">سويسه </t>
  </si>
  <si>
    <t>ميسم سلوم</t>
  </si>
  <si>
    <t xml:space="preserve">الدليبة </t>
  </si>
  <si>
    <t>ناديا صرصر</t>
  </si>
  <si>
    <t>نسرين مرعي</t>
  </si>
  <si>
    <t>نغم العفلق</t>
  </si>
  <si>
    <t>نهله الحساني</t>
  </si>
  <si>
    <t>نهى السلمان</t>
  </si>
  <si>
    <t>نيفين العريان</t>
  </si>
  <si>
    <t>لبنان</t>
  </si>
  <si>
    <t>هبا نيوف</t>
  </si>
  <si>
    <t>هبه عبدالحفيظ</t>
  </si>
  <si>
    <t>هدى بلبل</t>
  </si>
  <si>
    <t>هديل كوكجه</t>
  </si>
  <si>
    <t>هيفاء سلطان</t>
  </si>
  <si>
    <t>ياسمين الديب</t>
  </si>
  <si>
    <t>يامن عبدالرحيم</t>
  </si>
  <si>
    <t>عيشة</t>
  </si>
  <si>
    <t>يحيى السيد</t>
  </si>
  <si>
    <t>معن الاعور</t>
  </si>
  <si>
    <t xml:space="preserve">كريم </t>
  </si>
  <si>
    <t>ميساء النوري</t>
  </si>
  <si>
    <t>روان مظلوم</t>
  </si>
  <si>
    <t>رهف امين</t>
  </si>
  <si>
    <t>دارة عزة</t>
  </si>
  <si>
    <t>ديانا عبد الحق</t>
  </si>
  <si>
    <t xml:space="preserve">محمد نهاد </t>
  </si>
  <si>
    <t>رشا رفاعي</t>
  </si>
  <si>
    <t>مايا اسود</t>
  </si>
  <si>
    <t>دجينه</t>
  </si>
  <si>
    <t>منى الشايب</t>
  </si>
  <si>
    <t>آلاء الريس</t>
  </si>
  <si>
    <t>آيات الفندي</t>
  </si>
  <si>
    <t>الزويتيني</t>
  </si>
  <si>
    <t>حسام الدين فاسي</t>
  </si>
  <si>
    <t>جعفر بدران</t>
  </si>
  <si>
    <t>حسين المعلم</t>
  </si>
  <si>
    <t>حيدر الرحل</t>
  </si>
  <si>
    <t>رهام حاج عدنان</t>
  </si>
  <si>
    <t>زين الصباغ</t>
  </si>
  <si>
    <t>عبد العزيز الضميري</t>
  </si>
  <si>
    <t>حفير تحتا</t>
  </si>
  <si>
    <t>عبد الكريم حاج حسن</t>
  </si>
  <si>
    <t xml:space="preserve">الفوعة </t>
  </si>
  <si>
    <t>علي عباس</t>
  </si>
  <si>
    <t xml:space="preserve">عين  حور </t>
  </si>
  <si>
    <t>فرح القاسم</t>
  </si>
  <si>
    <t>مريم الذياب</t>
  </si>
  <si>
    <t>مي دياب</t>
  </si>
  <si>
    <t>محمد فاروق</t>
  </si>
  <si>
    <t>ميار خضر</t>
  </si>
  <si>
    <t>هديل بصو</t>
  </si>
  <si>
    <t>عمار طرفة</t>
  </si>
  <si>
    <t>ايات شهاب</t>
  </si>
  <si>
    <t>بتول السعدي</t>
  </si>
  <si>
    <t>روان حسن</t>
  </si>
  <si>
    <t>علي جلول</t>
  </si>
  <si>
    <t>همام</t>
  </si>
  <si>
    <t>لبنى</t>
  </si>
  <si>
    <t>محمد ربيع قويدر</t>
  </si>
  <si>
    <t>محمد  ياسين</t>
  </si>
  <si>
    <t>هاني عبد الحميد</t>
  </si>
  <si>
    <t xml:space="preserve">بيت الشيخ يونس </t>
  </si>
  <si>
    <t>عمر شريف سوار</t>
  </si>
  <si>
    <t>علاء الخطيب</t>
  </si>
  <si>
    <t>طيبة لامام</t>
  </si>
  <si>
    <t>باسل الفياض حرفوش</t>
  </si>
  <si>
    <t>حسين العلي</t>
  </si>
  <si>
    <t>معيوفه</t>
  </si>
  <si>
    <t>عمار مصطفى</t>
  </si>
  <si>
    <t>نانسي مرتضى</t>
  </si>
  <si>
    <t>وائل الشمالي</t>
  </si>
  <si>
    <t>ادهم عدرة</t>
  </si>
  <si>
    <t xml:space="preserve">أدبي </t>
  </si>
  <si>
    <t xml:space="preserve">علي نعمو الكردي </t>
  </si>
  <si>
    <t>روان غازي</t>
  </si>
  <si>
    <t xml:space="preserve">وفاء العلو </t>
  </si>
  <si>
    <t>رانيا الحميدي</t>
  </si>
  <si>
    <t>روضه الخن</t>
  </si>
  <si>
    <t>هدى البيضه</t>
  </si>
  <si>
    <t>عبد الله جمعه</t>
  </si>
  <si>
    <t>منار المحمد</t>
  </si>
  <si>
    <t>نهال نور الدين</t>
  </si>
  <si>
    <t>محمد الحميد</t>
  </si>
  <si>
    <t>شفيق المشوح</t>
  </si>
  <si>
    <t>صفاء صوان</t>
  </si>
  <si>
    <t>م</t>
  </si>
  <si>
    <t>فصل ثاني 2021-2022</t>
  </si>
  <si>
    <t>فصل أول 2022-2023</t>
  </si>
  <si>
    <t>فصل ثاني 2022-2023</t>
  </si>
  <si>
    <t>DAMASCUS</t>
  </si>
  <si>
    <t>Damascus</t>
  </si>
  <si>
    <t>damas</t>
  </si>
  <si>
    <t>REF DAMASCUS</t>
  </si>
  <si>
    <t>HAMA</t>
  </si>
  <si>
    <t>Hama</t>
  </si>
  <si>
    <t>HASAKA</t>
  </si>
  <si>
    <t>deer alzour</t>
  </si>
  <si>
    <t>jisr alshgour</t>
  </si>
  <si>
    <t>maraba</t>
  </si>
  <si>
    <t>nabe al taib</t>
  </si>
  <si>
    <t>reef damascos</t>
  </si>
  <si>
    <t>في حال وجود أي خطأ البيانات يمكنك التعديل من هنا</t>
  </si>
  <si>
    <t>شريعة</t>
  </si>
  <si>
    <t>الفصل الأول 2022-2023</t>
  </si>
  <si>
    <t>الفصل الثاني 2022-2023</t>
  </si>
  <si>
    <t>الفصل الثاني 2021-2022</t>
  </si>
  <si>
    <t>مستنفذ بنتيجة امتحانات الفصل الثاني للعام 2022-2023</t>
  </si>
  <si>
    <t>اعادة ارتباط ف2 2021-2022</t>
  </si>
  <si>
    <t xml:space="preserve">ضعف الرسوم </t>
  </si>
  <si>
    <t>ضعف الرسوم</t>
  </si>
  <si>
    <t>اعادة ارتباط من ف1 2023</t>
  </si>
  <si>
    <t>اعادة ارتباط من ف1 2022-2023</t>
  </si>
  <si>
    <t>اعادة ارتباط ف1 2021-2022</t>
  </si>
  <si>
    <t>اعادة تسجيل ف1 2023</t>
  </si>
  <si>
    <t>مستنفذ بنتيجة امتحانات الفصل الثاني 2022-2023</t>
  </si>
  <si>
    <t>اعادة قيد من ف1 2023</t>
  </si>
  <si>
    <t>مستنفذ بنتيجة الفصل الثاني للعام 2020-2021</t>
  </si>
  <si>
    <t>مستنفذ بنتيجة الفصل الأول للعام 2021-2022</t>
  </si>
  <si>
    <t>مستنفذ بنتيجة الفصل الأول للعام 2022-2023</t>
  </si>
  <si>
    <t>مستنفذ بنتيجة الفصل الثاني للعام 2021-2022</t>
  </si>
  <si>
    <t>اعادة ارتباط الفصل الأول 2023-2024</t>
  </si>
  <si>
    <t>إعادة ارتباط فصل أول 2023-2024</t>
  </si>
  <si>
    <t>مستنفذ بنتيجة الفصل الأول للعام 2023-2024</t>
  </si>
  <si>
    <t>رنا غريب</t>
  </si>
  <si>
    <t>دلعونه</t>
  </si>
  <si>
    <t>مرح مرعي</t>
  </si>
  <si>
    <t>يارا علي</t>
  </si>
  <si>
    <t>انيسه الحاج عطوان</t>
  </si>
  <si>
    <t>فاطمه جولاق</t>
  </si>
  <si>
    <t>صبا حمدان</t>
  </si>
  <si>
    <t>جهاده</t>
  </si>
  <si>
    <t>تهاني العسكر</t>
  </si>
  <si>
    <t>بهاء المقداد</t>
  </si>
  <si>
    <t>عبد المولى</t>
  </si>
  <si>
    <t>أمل نصر</t>
  </si>
  <si>
    <t>ايهاب احمديه</t>
  </si>
  <si>
    <t>مجد محمد</t>
  </si>
  <si>
    <t>ايمن العبد الله</t>
  </si>
  <si>
    <t>فادي ديوب</t>
  </si>
  <si>
    <t>غفران أبو عباس</t>
  </si>
  <si>
    <t>محمد ماهر الخباز</t>
  </si>
  <si>
    <t>فرحان عيسى</t>
  </si>
  <si>
    <t>مطانس</t>
  </si>
  <si>
    <t>عبد الرحمن السمكري</t>
  </si>
  <si>
    <t>حلا المعجل</t>
  </si>
  <si>
    <t>وسيم عاصي</t>
  </si>
  <si>
    <t>نور العرموش</t>
  </si>
  <si>
    <t>نهال الشحمه</t>
  </si>
  <si>
    <t>محمد السبسبي</t>
  </si>
  <si>
    <t>ملهم علي</t>
  </si>
  <si>
    <t>محمود الجدا</t>
  </si>
  <si>
    <t>وسيم العلي</t>
  </si>
  <si>
    <t>جاد</t>
  </si>
  <si>
    <t>محمد الزعوري</t>
  </si>
  <si>
    <t>هبه النجار</t>
  </si>
  <si>
    <t>رشا أو جيب</t>
  </si>
  <si>
    <t>هله</t>
  </si>
  <si>
    <t>مجدي شقير</t>
  </si>
  <si>
    <t>دارين حمدان</t>
  </si>
  <si>
    <t>نضال الرماوي</t>
  </si>
  <si>
    <t>مسعود الفلاح</t>
  </si>
  <si>
    <t>رحاب الفلاح</t>
  </si>
  <si>
    <t>غفران غازي الوقاف</t>
  </si>
  <si>
    <t>راما فوزي</t>
  </si>
  <si>
    <t>هشام فاتح</t>
  </si>
  <si>
    <t>ولاء خواشقي</t>
  </si>
  <si>
    <t>محمد غصة</t>
  </si>
  <si>
    <t>شفيق حجازي</t>
  </si>
  <si>
    <t>رزان حوريه</t>
  </si>
  <si>
    <t>جرناس الشوفي</t>
  </si>
  <si>
    <t>أحمد الكناوي</t>
  </si>
  <si>
    <t>ابراهيم سلطان</t>
  </si>
  <si>
    <t>فاطمة باكير</t>
  </si>
  <si>
    <t>علاء الدين الحسين</t>
  </si>
  <si>
    <t>سهى علي</t>
  </si>
  <si>
    <t>اميرة نمر</t>
  </si>
  <si>
    <t>يامن الفاعوري</t>
  </si>
  <si>
    <t>ياسر الشواف</t>
  </si>
  <si>
    <t>غيث الموصللي</t>
  </si>
  <si>
    <t>علياء مظلوم</t>
  </si>
  <si>
    <t>غزاله خيزران</t>
  </si>
  <si>
    <t>زينه الحوراني</t>
  </si>
  <si>
    <t>دمعه الحمود</t>
  </si>
  <si>
    <t>امجد الجردي</t>
  </si>
  <si>
    <t xml:space="preserve">نظيره </t>
  </si>
  <si>
    <t>هنادي مكارم</t>
  </si>
  <si>
    <t>مونس</t>
  </si>
  <si>
    <t>نورا عيد</t>
  </si>
  <si>
    <t>همام الرملي</t>
  </si>
  <si>
    <t>خلدون اسماعيل</t>
  </si>
  <si>
    <t>فراس السعيد</t>
  </si>
  <si>
    <t>محمد عبد اللطيف</t>
  </si>
  <si>
    <t>علي المياح</t>
  </si>
  <si>
    <t>خلفه سليم</t>
  </si>
  <si>
    <t>عبد الله حسين الكرب</t>
  </si>
  <si>
    <t>عدره حامد</t>
  </si>
  <si>
    <t>دارلين دارب نصر</t>
  </si>
  <si>
    <t>أيمن تامر</t>
  </si>
  <si>
    <t>زياد محمد</t>
  </si>
  <si>
    <t>اسمهان حماده</t>
  </si>
  <si>
    <t>وليعه ابو الريش</t>
  </si>
  <si>
    <t>هلال معروف</t>
  </si>
  <si>
    <t xml:space="preserve">هادي نصور </t>
  </si>
  <si>
    <t>نهله الخلف</t>
  </si>
  <si>
    <t>سعديه الشريده</t>
  </si>
  <si>
    <t>نسرين شاهين</t>
  </si>
  <si>
    <t>ميلاد حداد</t>
  </si>
  <si>
    <t>ميس احمد</t>
  </si>
  <si>
    <t>ميرفت الجمال</t>
  </si>
  <si>
    <t>منال البقاعي</t>
  </si>
  <si>
    <t>معتصم جمال</t>
  </si>
  <si>
    <t>ثنيه جمال</t>
  </si>
  <si>
    <t>محمد وليد ابو قش</t>
  </si>
  <si>
    <t>محمد شيخ محمد علي</t>
  </si>
  <si>
    <t>جمول</t>
  </si>
  <si>
    <t>مأمون الجابر</t>
  </si>
  <si>
    <t>لينا الخلف</t>
  </si>
  <si>
    <t>قناه حسن الحمود</t>
  </si>
  <si>
    <t>رحيمة</t>
  </si>
  <si>
    <t>علي السلامة</t>
  </si>
  <si>
    <t>نجو</t>
  </si>
  <si>
    <t>طارق يوسف</t>
  </si>
  <si>
    <t>شادي الخطيب</t>
  </si>
  <si>
    <t>سومر الاسعد</t>
  </si>
  <si>
    <t>سمر عثمان</t>
  </si>
  <si>
    <t>سليم اسبر</t>
  </si>
  <si>
    <t>رامي حمدان</t>
  </si>
  <si>
    <t>رامي جوهر</t>
  </si>
  <si>
    <t>حلا عيد</t>
  </si>
  <si>
    <t>منوخ</t>
  </si>
  <si>
    <t>رشده الغزالي</t>
  </si>
  <si>
    <t>تامر حيدر</t>
  </si>
  <si>
    <t>امجد كرديه</t>
  </si>
  <si>
    <t>أحمد الحمصي</t>
  </si>
  <si>
    <t>ابراهيم النجار</t>
  </si>
  <si>
    <t>عصام إبراهيم</t>
  </si>
  <si>
    <t>فصل أول 2023-2024</t>
  </si>
  <si>
    <t>الفصل الأول 2023-2024</t>
  </si>
  <si>
    <t>مستنفذ بنتيجة امتحانات الفصل الأول 2023-2024</t>
  </si>
  <si>
    <t>مستنفذ بنتيجة امتحانات الفصل الأول من العام الدراسي 2022-2023</t>
  </si>
  <si>
    <t>مستنفذ بنتيجة امتحانات الفصل الأول من العام الدراسي 2023-2024</t>
  </si>
  <si>
    <t>الاستمارة الخاصة بتسجيل طلاب برنامج الدراسات القانونية في الفصل الثاني للعام الدراسي 2024/2023</t>
  </si>
  <si>
    <t>حرمان أربع دورات امتحانية عقوبة مضاعفة للمرة الثانية - تبادل ورقة الأسئلة مع زميله محمد الصفتي</t>
  </si>
  <si>
    <t>حرمان ثلاث دورات امتحانية - ف1 -22-23</t>
  </si>
  <si>
    <t>حرمان دورة واحدة - بسبب الشغب والإساءة لأمين المركز</t>
  </si>
  <si>
    <t>حرمان دورتيتن امتحانيتين - تبادل ورقة الأسئلة مع زميله مهند المنقل</t>
  </si>
  <si>
    <t>حرمان دورتين امتحانيتين - تبادل ورقة الامتحان مع زميلته وعد بكور</t>
  </si>
  <si>
    <t>حرمان دورتين امتحانيتين - تبادل ورقة الامتحان مع زميلها حكمت سف</t>
  </si>
  <si>
    <t>حرمان دورتين امتحانيتين - ضبط وسيلة غش في متناول اليد</t>
  </si>
  <si>
    <t>حرمان دورتين امتحانيتين - ف1 -22-23</t>
  </si>
  <si>
    <t>حرمان دورتين امتحانيتين - كتابة على اليد</t>
  </si>
  <si>
    <t>حرمان دورتين امتحانيتين  - وسيلة غش في متناول اليد</t>
  </si>
  <si>
    <t>فصل نهائي - جهاز موبايل رفض تسليمه</t>
  </si>
  <si>
    <t>محال إلى الانضباط</t>
  </si>
  <si>
    <t>إرسال ملف الإستمارة (Excel ) عبر البريد الإلكتروني إلى العنوان التالي :
legopenlearning115@hotmail.com 
ويجب أن يكون موضوع الإيميل هو الرقم الامتحاني للطالب</t>
  </si>
  <si>
    <r>
      <t xml:space="preserve">ثم تسليم استمارة التسجيل مع إيصال المصرف إلى شؤون طلاب الدراسات القانونية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</si>
</sst>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yyyy/mm/dd;@"/>
    <numFmt numFmtId="165" formatCode="#,##0\ &quot;ل.س.‏&quot;"/>
  </numFmts>
  <fonts count="8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Arial"/>
      <family val="2"/>
    </font>
    <font>
      <b/>
      <sz val="12"/>
      <name val="Sakkal Majalla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sz val="11"/>
      <color theme="0"/>
      <name val="Arial"/>
      <family val="2"/>
      <scheme val="minor"/>
    </font>
    <font>
      <u/>
      <sz val="10"/>
      <color theme="10"/>
      <name val="Arial"/>
      <family val="2"/>
    </font>
    <font>
      <sz val="11"/>
      <color rgb="FFFF0000"/>
      <name val="Arial"/>
      <family val="2"/>
      <scheme val="minor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8" tint="-0.249977111117893"/>
      <name val="Arial"/>
      <family val="2"/>
      <scheme val="minor"/>
    </font>
    <font>
      <b/>
      <sz val="14"/>
      <name val="Arial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Arial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b/>
      <sz val="16"/>
      <color rgb="FF0070C0"/>
      <name val="Sakkal Majalla"/>
    </font>
    <font>
      <b/>
      <u/>
      <sz val="12"/>
      <name val="Arial"/>
      <family val="2"/>
    </font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u/>
      <sz val="12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0"/>
      <name val="Arial"/>
      <family val="2"/>
    </font>
    <font>
      <sz val="11"/>
      <color theme="0"/>
      <name val="Arial"/>
      <family val="2"/>
    </font>
    <font>
      <b/>
      <sz val="8"/>
      <color theme="0"/>
      <name val="Arial"/>
      <family val="2"/>
    </font>
    <font>
      <sz val="14"/>
      <color rgb="FF002060"/>
      <name val="Arial"/>
      <family val="2"/>
    </font>
    <font>
      <sz val="11"/>
      <name val="Arial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theme="0"/>
      <name val="Arial"/>
      <family val="2"/>
    </font>
    <font>
      <sz val="11"/>
      <name val="Arial"/>
      <family val="2"/>
    </font>
    <font>
      <sz val="8"/>
      <color theme="0"/>
      <name val="Arial"/>
      <family val="2"/>
    </font>
    <font>
      <b/>
      <sz val="12"/>
      <color rgb="FF002060"/>
      <name val="Arial"/>
      <family val="2"/>
    </font>
    <font>
      <sz val="10"/>
      <color theme="0"/>
      <name val="Arial"/>
      <family val="2"/>
    </font>
    <font>
      <sz val="12"/>
      <color rgb="FF002060"/>
      <name val="Arial"/>
      <family val="2"/>
    </font>
    <font>
      <b/>
      <sz val="18"/>
      <color rgb="FFFF0000"/>
      <name val="Arial"/>
      <family val="2"/>
    </font>
    <font>
      <b/>
      <sz val="14"/>
      <color theme="7" tint="0.79998168889431442"/>
      <name val="Arial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4"/>
      <color rgb="FFFF0000"/>
      <name val="Sakkal Majalla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206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1"/>
      <color rgb="FFFF0000"/>
      <name val="Arial"/>
      <family val="2"/>
      <scheme val="minor"/>
    </font>
    <font>
      <b/>
      <sz val="11"/>
      <color theme="0"/>
      <name val="Sakkal Majalla"/>
    </font>
    <font>
      <sz val="12"/>
      <color rgb="FFFF0000"/>
      <name val="Arial"/>
      <family val="2"/>
      <scheme val="minor"/>
    </font>
    <font>
      <sz val="16"/>
      <color theme="1"/>
      <name val="Sakkal Majalla"/>
    </font>
    <font>
      <sz val="11"/>
      <name val="Sakkal Majalla"/>
    </font>
    <font>
      <sz val="11"/>
      <color rgb="FF0070C0"/>
      <name val="Sakkal Majalla"/>
    </font>
    <font>
      <b/>
      <sz val="16"/>
      <name val="Sakkal Majalla"/>
    </font>
    <font>
      <b/>
      <sz val="11"/>
      <color theme="0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theme="0"/>
      </bottom>
      <diagonal/>
    </border>
    <border>
      <left/>
      <right/>
      <top style="double">
        <color auto="1"/>
      </top>
      <bottom style="thin">
        <color theme="0"/>
      </bottom>
      <diagonal/>
    </border>
    <border>
      <left/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/>
      <top style="double">
        <color auto="1"/>
      </top>
      <bottom style="thin">
        <color theme="0"/>
      </bottom>
      <diagonal/>
    </border>
    <border>
      <left/>
      <right style="double">
        <color auto="1"/>
      </right>
      <top style="double">
        <color auto="1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indexed="64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auto="1"/>
      </left>
      <right/>
      <top style="thin">
        <color theme="0"/>
      </top>
      <bottom style="thin">
        <color theme="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3855A6"/>
      </left>
      <right/>
      <top style="thick">
        <color rgb="FF3855A6"/>
      </top>
      <bottom/>
      <diagonal/>
    </border>
    <border>
      <left/>
      <right/>
      <top style="thick">
        <color rgb="FF3855A6"/>
      </top>
      <bottom/>
      <diagonal/>
    </border>
    <border>
      <left/>
      <right style="thick">
        <color rgb="FF3855A6"/>
      </right>
      <top style="thick">
        <color rgb="FF3855A6"/>
      </top>
      <bottom/>
      <diagonal/>
    </border>
    <border>
      <left style="thick">
        <color rgb="FF3855A6"/>
      </left>
      <right/>
      <top/>
      <bottom style="thick">
        <color rgb="FF3855A6"/>
      </bottom>
      <diagonal/>
    </border>
    <border>
      <left/>
      <right/>
      <top/>
      <bottom style="thick">
        <color rgb="FF3855A6"/>
      </bottom>
      <diagonal/>
    </border>
    <border>
      <left/>
      <right style="thick">
        <color rgb="FF3855A6"/>
      </right>
      <top/>
      <bottom style="thick">
        <color rgb="FF3855A6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theme="0"/>
      </top>
      <bottom style="thin">
        <color theme="0"/>
      </bottom>
      <diagonal/>
    </border>
    <border>
      <left/>
      <right/>
      <top style="double">
        <color theme="0"/>
      </top>
      <bottom style="thin">
        <color theme="0"/>
      </bottom>
      <diagonal/>
    </border>
    <border>
      <left/>
      <right style="double">
        <color auto="1"/>
      </right>
      <top style="double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auto="1"/>
      </right>
      <top style="thin">
        <color theme="0"/>
      </top>
      <bottom style="thin">
        <color indexed="64"/>
      </bottom>
      <diagonal/>
    </border>
    <border>
      <left/>
      <right style="double">
        <color auto="1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41" fillId="0" borderId="0"/>
    <xf numFmtId="0" fontId="1" fillId="0" borderId="0"/>
  </cellStyleXfs>
  <cellXfs count="511">
    <xf numFmtId="0" fontId="0" fillId="0" borderId="0" xfId="0"/>
    <xf numFmtId="0" fontId="0" fillId="0" borderId="0" xfId="0" applyProtection="1">
      <protection hidden="1"/>
    </xf>
    <xf numFmtId="0" fontId="12" fillId="0" borderId="0" xfId="0" applyFont="1" applyAlignment="1" applyProtection="1">
      <alignment vertical="center"/>
      <protection hidden="1"/>
    </xf>
    <xf numFmtId="0" fontId="9" fillId="0" borderId="0" xfId="0" applyFont="1"/>
    <xf numFmtId="49" fontId="0" fillId="0" borderId="0" xfId="0" applyNumberFormat="1"/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0" fillId="0" borderId="0" xfId="0" applyAlignment="1" applyProtection="1">
      <alignment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21" fillId="9" borderId="21" xfId="0" applyFont="1" applyFill="1" applyBorder="1" applyAlignment="1" applyProtection="1">
      <alignment horizontal="center" vertical="center"/>
      <protection hidden="1"/>
    </xf>
    <xf numFmtId="0" fontId="21" fillId="9" borderId="22" xfId="0" applyFont="1" applyFill="1" applyBorder="1" applyAlignment="1" applyProtection="1">
      <alignment horizontal="center" vertical="center"/>
      <protection hidden="1"/>
    </xf>
    <xf numFmtId="14" fontId="21" fillId="9" borderId="22" xfId="0" applyNumberFormat="1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protection hidden="1"/>
    </xf>
    <xf numFmtId="0" fontId="0" fillId="0" borderId="0" xfId="0" applyAlignment="1">
      <alignment wrapText="1"/>
    </xf>
    <xf numFmtId="0" fontId="27" fillId="0" borderId="0" xfId="0" applyFont="1"/>
    <xf numFmtId="0" fontId="26" fillId="0" borderId="0" xfId="0" applyFont="1" applyAlignment="1">
      <alignment horizontal="center"/>
    </xf>
    <xf numFmtId="0" fontId="26" fillId="0" borderId="0" xfId="0" applyFont="1"/>
    <xf numFmtId="0" fontId="32" fillId="9" borderId="59" xfId="1" applyFont="1" applyFill="1" applyBorder="1"/>
    <xf numFmtId="0" fontId="35" fillId="0" borderId="0" xfId="0" applyFont="1"/>
    <xf numFmtId="0" fontId="35" fillId="0" borderId="0" xfId="0" applyFont="1" applyAlignment="1">
      <alignment horizontal="center"/>
    </xf>
    <xf numFmtId="0" fontId="38" fillId="0" borderId="0" xfId="1" applyFont="1" applyFill="1" applyBorder="1" applyAlignment="1">
      <alignment vertical="center" wrapText="1"/>
    </xf>
    <xf numFmtId="0" fontId="38" fillId="0" borderId="0" xfId="1" applyFont="1" applyFill="1" applyAlignment="1"/>
    <xf numFmtId="0" fontId="18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top" wrapText="1"/>
      <protection hidden="1"/>
    </xf>
    <xf numFmtId="0" fontId="23" fillId="0" borderId="0" xfId="0" applyFont="1" applyAlignment="1" applyProtection="1">
      <alignment vertical="center" shrinkToFit="1"/>
      <protection hidden="1"/>
    </xf>
    <xf numFmtId="0" fontId="23" fillId="0" borderId="0" xfId="0" applyFont="1" applyProtection="1">
      <protection hidden="1"/>
    </xf>
    <xf numFmtId="0" fontId="47" fillId="0" borderId="0" xfId="0" applyFont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/>
      <protection hidden="1"/>
    </xf>
    <xf numFmtId="0" fontId="43" fillId="0" borderId="0" xfId="1" applyFont="1" applyFill="1" applyBorder="1" applyAlignment="1" applyProtection="1">
      <alignment vertical="center" wrapText="1"/>
      <protection hidden="1"/>
    </xf>
    <xf numFmtId="0" fontId="44" fillId="0" borderId="0" xfId="1" applyFont="1" applyFill="1" applyBorder="1" applyAlignment="1" applyProtection="1">
      <alignment vertical="center" wrapText="1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3" fillId="0" borderId="0" xfId="0" applyFont="1" applyAlignment="1" applyProtection="1">
      <alignment vertical="center" textRotation="90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right" vertical="center"/>
      <protection hidden="1"/>
    </xf>
    <xf numFmtId="0" fontId="49" fillId="0" borderId="0" xfId="1" applyFont="1" applyFill="1" applyBorder="1" applyProtection="1">
      <protection hidden="1"/>
    </xf>
    <xf numFmtId="0" fontId="25" fillId="0" borderId="0" xfId="0" applyFont="1" applyAlignment="1" applyProtection="1">
      <alignment horizontal="center" vertical="center" wrapText="1"/>
      <protection hidden="1"/>
    </xf>
    <xf numFmtId="0" fontId="45" fillId="0" borderId="0" xfId="0" applyFont="1" applyAlignment="1" applyProtection="1">
      <alignment shrinkToFit="1"/>
      <protection hidden="1"/>
    </xf>
    <xf numFmtId="0" fontId="50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shrinkToFit="1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8" fillId="0" borderId="0" xfId="0" applyFo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18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right"/>
      <protection hidden="1"/>
    </xf>
    <xf numFmtId="0" fontId="52" fillId="0" borderId="0" xfId="1" applyFont="1" applyFill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4" fillId="0" borderId="0" xfId="0" applyFont="1" applyProtection="1">
      <protection hidden="1"/>
    </xf>
    <xf numFmtId="0" fontId="55" fillId="0" borderId="0" xfId="0" applyFont="1" applyProtection="1">
      <protection hidden="1"/>
    </xf>
    <xf numFmtId="0" fontId="13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vertical="center"/>
      <protection hidden="1"/>
    </xf>
    <xf numFmtId="0" fontId="56" fillId="0" borderId="0" xfId="0" applyFont="1" applyAlignment="1" applyProtection="1">
      <alignment horizontal="right" vertical="center"/>
      <protection hidden="1"/>
    </xf>
    <xf numFmtId="0" fontId="57" fillId="0" borderId="0" xfId="0" applyFont="1" applyAlignment="1" applyProtection="1">
      <alignment vertical="center"/>
      <protection hidden="1"/>
    </xf>
    <xf numFmtId="0" fontId="58" fillId="0" borderId="0" xfId="0" applyFont="1" applyAlignment="1" applyProtection="1">
      <alignment shrinkToFit="1"/>
      <protection hidden="1"/>
    </xf>
    <xf numFmtId="0" fontId="59" fillId="0" borderId="0" xfId="0" applyFont="1" applyAlignment="1" applyProtection="1">
      <alignment vertical="center"/>
      <protection hidden="1"/>
    </xf>
    <xf numFmtId="0" fontId="60" fillId="0" borderId="0" xfId="0" applyFont="1" applyAlignment="1" applyProtection="1">
      <alignment vertical="center"/>
      <protection hidden="1"/>
    </xf>
    <xf numFmtId="0" fontId="23" fillId="0" borderId="20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 vertical="center"/>
      <protection hidden="1"/>
    </xf>
    <xf numFmtId="0" fontId="59" fillId="0" borderId="0" xfId="0" applyFont="1" applyProtection="1">
      <protection hidden="1"/>
    </xf>
    <xf numFmtId="0" fontId="50" fillId="0" borderId="0" xfId="0" applyFont="1" applyProtection="1">
      <protection hidden="1"/>
    </xf>
    <xf numFmtId="0" fontId="62" fillId="0" borderId="0" xfId="0" applyFont="1" applyProtection="1">
      <protection hidden="1"/>
    </xf>
    <xf numFmtId="0" fontId="64" fillId="0" borderId="0" xfId="0" applyFont="1" applyProtection="1">
      <protection hidden="1"/>
    </xf>
    <xf numFmtId="0" fontId="63" fillId="0" borderId="0" xfId="0" applyFont="1" applyProtection="1">
      <protection hidden="1"/>
    </xf>
    <xf numFmtId="0" fontId="63" fillId="0" borderId="0" xfId="0" applyFont="1" applyAlignment="1" applyProtection="1">
      <alignment shrinkToFit="1"/>
      <protection hidden="1"/>
    </xf>
    <xf numFmtId="0" fontId="65" fillId="0" borderId="0" xfId="0" applyFont="1" applyProtection="1"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0" fillId="15" borderId="0" xfId="0" applyFill="1" applyProtection="1"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0" fillId="15" borderId="0" xfId="0" applyFill="1" applyAlignment="1" applyProtection="1">
      <alignment horizontal="center" vertical="center" wrapText="1"/>
      <protection hidden="1"/>
    </xf>
    <xf numFmtId="0" fontId="75" fillId="0" borderId="0" xfId="0" applyFont="1" applyAlignment="1" applyProtection="1">
      <alignment horizontal="center" vertical="center" shrinkToFit="1"/>
      <protection hidden="1"/>
    </xf>
    <xf numFmtId="0" fontId="74" fillId="0" borderId="78" xfId="0" applyFont="1" applyBorder="1" applyAlignment="1" applyProtection="1">
      <alignment horizontal="center" vertical="center" shrinkToFit="1"/>
      <protection hidden="1"/>
    </xf>
    <xf numFmtId="0" fontId="74" fillId="2" borderId="0" xfId="0" applyFont="1" applyFill="1" applyAlignment="1" applyProtection="1">
      <alignment horizontal="center" vertical="center" shrinkToFit="1"/>
      <protection hidden="1"/>
    </xf>
    <xf numFmtId="0" fontId="65" fillId="0" borderId="0" xfId="0" applyFont="1" applyAlignment="1" applyProtection="1">
      <alignment horizontal="center" vertical="center" shrinkToFit="1"/>
      <protection hidden="1"/>
    </xf>
    <xf numFmtId="0" fontId="74" fillId="0" borderId="75" xfId="0" applyFont="1" applyBorder="1" applyAlignment="1" applyProtection="1">
      <alignment horizontal="center" vertical="center" shrinkToFit="1"/>
      <protection hidden="1"/>
    </xf>
    <xf numFmtId="0" fontId="75" fillId="0" borderId="14" xfId="0" applyFont="1" applyBorder="1" applyAlignment="1" applyProtection="1">
      <alignment horizontal="center" vertical="center" shrinkToFit="1"/>
      <protection hidden="1"/>
    </xf>
    <xf numFmtId="0" fontId="75" fillId="0" borderId="77" xfId="0" applyFont="1" applyBorder="1" applyAlignment="1" applyProtection="1">
      <alignment horizontal="center" vertical="center" shrinkToFit="1"/>
      <protection hidden="1"/>
    </xf>
    <xf numFmtId="0" fontId="75" fillId="0" borderId="76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vertical="center" shrinkToFit="1"/>
      <protection hidden="1"/>
    </xf>
    <xf numFmtId="0" fontId="75" fillId="0" borderId="0" xfId="0" applyFont="1" applyAlignment="1" applyProtection="1">
      <alignment shrinkToFit="1"/>
      <protection hidden="1"/>
    </xf>
    <xf numFmtId="0" fontId="75" fillId="3" borderId="7" xfId="0" applyFont="1" applyFill="1" applyBorder="1" applyAlignment="1" applyProtection="1">
      <alignment vertical="center" shrinkToFit="1"/>
      <protection hidden="1"/>
    </xf>
    <xf numFmtId="0" fontId="75" fillId="3" borderId="101" xfId="0" applyFont="1" applyFill="1" applyBorder="1" applyAlignment="1" applyProtection="1">
      <alignment vertical="center" shrinkToFit="1"/>
      <protection hidden="1"/>
    </xf>
    <xf numFmtId="0" fontId="73" fillId="16" borderId="0" xfId="0" applyFont="1" applyFill="1" applyAlignment="1" applyProtection="1">
      <alignment horizontal="center" vertical="center" shrinkToFit="1"/>
      <protection hidden="1"/>
    </xf>
    <xf numFmtId="165" fontId="73" fillId="16" borderId="0" xfId="0" applyNumberFormat="1" applyFont="1" applyFill="1" applyAlignment="1" applyProtection="1">
      <alignment horizontal="center" vertical="center" shrinkToFit="1"/>
      <protection hidden="1"/>
    </xf>
    <xf numFmtId="165" fontId="73" fillId="16" borderId="103" xfId="0" applyNumberFormat="1" applyFont="1" applyFill="1" applyBorder="1" applyAlignment="1" applyProtection="1">
      <alignment horizontal="center" vertical="center" shrinkToFit="1"/>
      <protection hidden="1"/>
    </xf>
    <xf numFmtId="0" fontId="76" fillId="6" borderId="104" xfId="0" applyFont="1" applyFill="1" applyBorder="1" applyAlignment="1" applyProtection="1">
      <alignment horizontal="center" vertical="center" shrinkToFit="1"/>
      <protection hidden="1"/>
    </xf>
    <xf numFmtId="0" fontId="74" fillId="0" borderId="41" xfId="0" applyFont="1" applyBorder="1" applyAlignment="1" applyProtection="1">
      <alignment vertical="center" textRotation="90" shrinkToFit="1"/>
      <protection hidden="1"/>
    </xf>
    <xf numFmtId="0" fontId="75" fillId="0" borderId="41" xfId="0" applyFont="1" applyBorder="1" applyAlignment="1" applyProtection="1">
      <alignment horizontal="center" vertical="center" shrinkToFit="1"/>
      <protection hidden="1"/>
    </xf>
    <xf numFmtId="0" fontId="74" fillId="0" borderId="42" xfId="0" applyFont="1" applyBorder="1" applyAlignment="1" applyProtection="1">
      <alignment vertical="center" textRotation="90" shrinkToFit="1"/>
      <protection hidden="1"/>
    </xf>
    <xf numFmtId="0" fontId="75" fillId="0" borderId="42" xfId="0" applyFont="1" applyBorder="1" applyAlignment="1" applyProtection="1">
      <alignment horizontal="center" vertical="center" shrinkToFit="1"/>
      <protection hidden="1"/>
    </xf>
    <xf numFmtId="0" fontId="75" fillId="0" borderId="0" xfId="0" applyFont="1" applyProtection="1">
      <protection hidden="1"/>
    </xf>
    <xf numFmtId="0" fontId="75" fillId="0" borderId="108" xfId="0" applyFont="1" applyBorder="1" applyProtection="1">
      <protection hidden="1"/>
    </xf>
    <xf numFmtId="0" fontId="78" fillId="0" borderId="45" xfId="0" applyFont="1" applyBorder="1" applyAlignment="1">
      <alignment horizontal="center" vertical="center"/>
    </xf>
    <xf numFmtId="0" fontId="76" fillId="6" borderId="6" xfId="0" applyFont="1" applyFill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5" fillId="0" borderId="7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74" fillId="0" borderId="41" xfId="0" applyFont="1" applyBorder="1" applyAlignment="1" applyProtection="1">
      <alignment horizontal="center" vertical="top" shrinkToFit="1"/>
      <protection hidden="1"/>
    </xf>
    <xf numFmtId="0" fontId="74" fillId="0" borderId="42" xfId="0" applyFont="1" applyBorder="1" applyAlignment="1" applyProtection="1">
      <alignment horizontal="center" vertical="top" shrinkToFit="1"/>
      <protection hidden="1"/>
    </xf>
    <xf numFmtId="0" fontId="78" fillId="5" borderId="13" xfId="0" applyFont="1" applyFill="1" applyBorder="1" applyAlignment="1" applyProtection="1">
      <alignment horizontal="center" vertical="center" wrapText="1"/>
      <protection locked="0"/>
    </xf>
    <xf numFmtId="0" fontId="72" fillId="0" borderId="0" xfId="0" applyFont="1" applyAlignment="1">
      <alignment shrinkToFit="1"/>
    </xf>
    <xf numFmtId="49" fontId="72" fillId="0" borderId="0" xfId="0" applyNumberFormat="1" applyFont="1" applyAlignment="1">
      <alignment shrinkToFit="1"/>
    </xf>
    <xf numFmtId="0" fontId="16" fillId="0" borderId="0" xfId="0" applyFont="1" applyAlignment="1">
      <alignment vertical="center"/>
    </xf>
    <xf numFmtId="0" fontId="20" fillId="9" borderId="21" xfId="0" applyFont="1" applyFill="1" applyBorder="1" applyAlignment="1">
      <alignment horizontal="center" vertical="center"/>
    </xf>
    <xf numFmtId="0" fontId="20" fillId="9" borderId="22" xfId="0" applyFont="1" applyFill="1" applyBorder="1" applyAlignment="1">
      <alignment horizontal="center" vertical="center"/>
    </xf>
    <xf numFmtId="14" fontId="20" fillId="9" borderId="22" xfId="0" applyNumberFormat="1" applyFont="1" applyFill="1" applyBorder="1" applyAlignment="1">
      <alignment horizontal="center" vertical="center"/>
    </xf>
    <xf numFmtId="49" fontId="20" fillId="9" borderId="22" xfId="0" applyNumberFormat="1" applyFont="1" applyFill="1" applyBorder="1" applyAlignment="1">
      <alignment horizontal="center" vertical="center"/>
    </xf>
    <xf numFmtId="0" fontId="70" fillId="16" borderId="23" xfId="0" applyFont="1" applyFill="1" applyBorder="1" applyAlignment="1">
      <alignment horizontal="center"/>
    </xf>
    <xf numFmtId="164" fontId="70" fillId="16" borderId="23" xfId="0" applyNumberFormat="1" applyFont="1" applyFill="1" applyBorder="1" applyAlignment="1">
      <alignment horizontal="center"/>
    </xf>
    <xf numFmtId="49" fontId="70" fillId="16" borderId="23" xfId="0" applyNumberFormat="1" applyFont="1" applyFill="1" applyBorder="1" applyAlignment="1">
      <alignment horizontal="center"/>
    </xf>
    <xf numFmtId="0" fontId="70" fillId="16" borderId="24" xfId="0" applyFont="1" applyFill="1" applyBorder="1" applyAlignment="1">
      <alignment horizontal="center"/>
    </xf>
    <xf numFmtId="0" fontId="70" fillId="16" borderId="30" xfId="0" applyFont="1" applyFill="1" applyBorder="1" applyAlignment="1">
      <alignment horizontal="center"/>
    </xf>
    <xf numFmtId="0" fontId="70" fillId="16" borderId="25" xfId="0" applyFont="1" applyFill="1" applyBorder="1" applyAlignment="1">
      <alignment horizontal="center"/>
    </xf>
    <xf numFmtId="0" fontId="70" fillId="16" borderId="118" xfId="0" applyFont="1" applyFill="1" applyBorder="1" applyAlignment="1">
      <alignment horizontal="center"/>
    </xf>
    <xf numFmtId="0" fontId="53" fillId="0" borderId="0" xfId="0" applyFont="1"/>
    <xf numFmtId="0" fontId="70" fillId="3" borderId="114" xfId="0" applyFont="1" applyFill="1" applyBorder="1" applyAlignment="1">
      <alignment horizontal="center" vertical="center"/>
    </xf>
    <xf numFmtId="0" fontId="70" fillId="3" borderId="13" xfId="0" applyFont="1" applyFill="1" applyBorder="1" applyAlignment="1">
      <alignment horizontal="center" vertical="center"/>
    </xf>
    <xf numFmtId="1" fontId="70" fillId="3" borderId="115" xfId="0" applyNumberFormat="1" applyFont="1" applyFill="1" applyBorder="1" applyAlignment="1">
      <alignment horizontal="center"/>
    </xf>
    <xf numFmtId="0" fontId="70" fillId="3" borderId="115" xfId="0" applyFont="1" applyFill="1" applyBorder="1" applyAlignment="1">
      <alignment horizontal="center"/>
    </xf>
    <xf numFmtId="0" fontId="70" fillId="3" borderId="114" xfId="0" applyFont="1" applyFill="1" applyBorder="1" applyAlignment="1">
      <alignment horizontal="center"/>
    </xf>
    <xf numFmtId="0" fontId="70" fillId="3" borderId="13" xfId="0" applyFont="1" applyFill="1" applyBorder="1" applyAlignment="1">
      <alignment horizontal="center"/>
    </xf>
    <xf numFmtId="0" fontId="71" fillId="3" borderId="13" xfId="0" applyFont="1" applyFill="1" applyBorder="1" applyAlignment="1">
      <alignment horizontal="center"/>
    </xf>
    <xf numFmtId="0" fontId="70" fillId="3" borderId="13" xfId="0" applyFont="1" applyFill="1" applyBorder="1"/>
    <xf numFmtId="0" fontId="70" fillId="3" borderId="115" xfId="0" applyFont="1" applyFill="1" applyBorder="1" applyAlignment="1">
      <alignment horizontal="center" vertical="center"/>
    </xf>
    <xf numFmtId="0" fontId="11" fillId="0" borderId="0" xfId="0" applyFont="1"/>
    <xf numFmtId="14" fontId="0" fillId="0" borderId="0" xfId="0" applyNumberFormat="1"/>
    <xf numFmtId="0" fontId="0" fillId="15" borderId="121" xfId="0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" fillId="22" borderId="0" xfId="0" applyFont="1" applyFill="1" applyAlignment="1" applyProtection="1">
      <alignment horizontal="center" vertical="center"/>
      <protection hidden="1"/>
    </xf>
    <xf numFmtId="0" fontId="4" fillId="22" borderId="0" xfId="0" applyFont="1" applyFill="1" applyAlignment="1" applyProtection="1">
      <alignment horizontal="center" vertical="center"/>
      <protection hidden="1"/>
    </xf>
    <xf numFmtId="0" fontId="62" fillId="22" borderId="0" xfId="0" applyFont="1" applyFill="1" applyProtection="1">
      <protection hidden="1"/>
    </xf>
    <xf numFmtId="0" fontId="13" fillId="0" borderId="20" xfId="0" applyFont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0" fontId="79" fillId="0" borderId="0" xfId="0" applyFont="1" applyAlignment="1" applyProtection="1">
      <alignment vertical="center"/>
      <protection hidden="1"/>
    </xf>
    <xf numFmtId="0" fontId="79" fillId="0" borderId="0" xfId="0" applyFont="1" applyAlignment="1" applyProtection="1">
      <alignment vertical="center" shrinkToFit="1"/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3" fillId="0" borderId="0" xfId="0" applyFont="1" applyAlignment="1" applyProtection="1">
      <alignment vertical="center" textRotation="90" shrinkToFit="1"/>
      <protection hidden="1"/>
    </xf>
    <xf numFmtId="0" fontId="50" fillId="0" borderId="0" xfId="0" applyFont="1" applyAlignment="1" applyProtection="1">
      <alignment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25" fillId="0" borderId="0" xfId="0" applyFont="1" applyAlignment="1" applyProtection="1">
      <alignment shrinkToFit="1"/>
      <protection hidden="1"/>
    </xf>
    <xf numFmtId="0" fontId="23" fillId="0" borderId="0" xfId="0" applyFont="1" applyAlignment="1" applyProtection="1">
      <alignment shrinkToFit="1"/>
      <protection hidden="1"/>
    </xf>
    <xf numFmtId="0" fontId="11" fillId="15" borderId="0" xfId="0" applyFont="1" applyFill="1" applyAlignment="1" applyProtection="1">
      <alignment horizontal="center" vertical="center"/>
      <protection hidden="1"/>
    </xf>
    <xf numFmtId="0" fontId="11" fillId="15" borderId="0" xfId="0" applyFont="1" applyFill="1" applyProtection="1">
      <protection hidden="1"/>
    </xf>
    <xf numFmtId="0" fontId="29" fillId="21" borderId="119" xfId="0" applyFont="1" applyFill="1" applyBorder="1" applyAlignment="1">
      <alignment horizontal="center" vertical="center" shrinkToFit="1"/>
    </xf>
    <xf numFmtId="0" fontId="70" fillId="7" borderId="13" xfId="0" applyFont="1" applyFill="1" applyBorder="1" applyAlignment="1">
      <alignment horizontal="center" vertical="center" shrinkToFit="1"/>
    </xf>
    <xf numFmtId="0" fontId="66" fillId="14" borderId="72" xfId="0" applyFont="1" applyFill="1" applyBorder="1" applyAlignment="1" applyProtection="1">
      <alignment horizontal="center" vertical="center" shrinkToFit="1"/>
      <protection hidden="1"/>
    </xf>
    <xf numFmtId="0" fontId="66" fillId="14" borderId="70" xfId="0" applyFont="1" applyFill="1" applyBorder="1" applyAlignment="1" applyProtection="1">
      <alignment horizontal="center" vertical="center" shrinkToFit="1"/>
      <protection hidden="1"/>
    </xf>
    <xf numFmtId="0" fontId="66" fillId="16" borderId="70" xfId="0" applyFont="1" applyFill="1" applyBorder="1" applyAlignment="1" applyProtection="1">
      <alignment horizontal="center" vertical="center" shrinkToFit="1"/>
      <protection locked="0" hidden="1"/>
    </xf>
    <xf numFmtId="0" fontId="23" fillId="19" borderId="0" xfId="0" applyFont="1" applyFill="1" applyAlignment="1" applyProtection="1">
      <alignment horizontal="center" vertical="center" shrinkToFit="1"/>
      <protection hidden="1"/>
    </xf>
    <xf numFmtId="0" fontId="64" fillId="14" borderId="72" xfId="0" applyFont="1" applyFill="1" applyBorder="1" applyAlignment="1" applyProtection="1">
      <alignment horizontal="center" vertical="center" shrinkToFit="1"/>
      <protection hidden="1"/>
    </xf>
    <xf numFmtId="0" fontId="64" fillId="14" borderId="70" xfId="0" applyFont="1" applyFill="1" applyBorder="1" applyAlignment="1" applyProtection="1">
      <alignment horizontal="center" vertical="center" shrinkToFit="1"/>
      <protection hidden="1"/>
    </xf>
    <xf numFmtId="0" fontId="64" fillId="16" borderId="70" xfId="0" applyFont="1" applyFill="1" applyBorder="1" applyAlignment="1" applyProtection="1">
      <alignment horizontal="center" vertical="center" shrinkToFit="1"/>
      <protection hidden="1"/>
    </xf>
    <xf numFmtId="0" fontId="64" fillId="16" borderId="70" xfId="0" applyFont="1" applyFill="1" applyBorder="1" applyAlignment="1" applyProtection="1">
      <alignment horizontal="center" vertical="center" shrinkToFit="1"/>
      <protection locked="0" hidden="1"/>
    </xf>
    <xf numFmtId="0" fontId="45" fillId="3" borderId="0" xfId="0" applyFont="1" applyFill="1" applyAlignment="1" applyProtection="1">
      <alignment vertical="center" shrinkToFit="1"/>
      <protection hidden="1"/>
    </xf>
    <xf numFmtId="0" fontId="23" fillId="3" borderId="0" xfId="0" applyFon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53" fillId="0" borderId="0" xfId="0" applyFont="1" applyAlignment="1" applyProtection="1">
      <alignment horizontal="center" vertical="center"/>
      <protection hidden="1"/>
    </xf>
    <xf numFmtId="0" fontId="17" fillId="7" borderId="148" xfId="0" applyFont="1" applyFill="1" applyBorder="1" applyAlignment="1" applyProtection="1">
      <alignment horizontal="center" vertical="center"/>
      <protection hidden="1"/>
    </xf>
    <xf numFmtId="49" fontId="17" fillId="7" borderId="148" xfId="0" applyNumberFormat="1" applyFont="1" applyFill="1" applyBorder="1" applyAlignment="1" applyProtection="1">
      <alignment horizontal="center" vertical="center"/>
      <protection hidden="1"/>
    </xf>
    <xf numFmtId="0" fontId="17" fillId="7" borderId="149" xfId="0" applyFont="1" applyFill="1" applyBorder="1" applyAlignment="1" applyProtection="1">
      <alignment horizontal="center" vertical="center"/>
      <protection hidden="1"/>
    </xf>
    <xf numFmtId="49" fontId="81" fillId="5" borderId="150" xfId="0" applyNumberFormat="1" applyFont="1" applyFill="1" applyBorder="1" applyAlignment="1" applyProtection="1">
      <alignment horizontal="center" vertical="center" shrinkToFit="1"/>
      <protection locked="0" hidden="1"/>
    </xf>
    <xf numFmtId="0" fontId="81" fillId="5" borderId="150" xfId="0" applyFont="1" applyFill="1" applyBorder="1" applyAlignment="1" applyProtection="1">
      <alignment horizontal="center" vertical="center" shrinkToFit="1"/>
      <protection locked="0" hidden="1"/>
    </xf>
    <xf numFmtId="0" fontId="81" fillId="5" borderId="151" xfId="0" applyFont="1" applyFill="1" applyBorder="1" applyAlignment="1" applyProtection="1">
      <alignment horizontal="center" vertical="center" shrinkToFit="1"/>
      <protection locked="0" hidden="1"/>
    </xf>
    <xf numFmtId="0" fontId="17" fillId="7" borderId="152" xfId="0" applyFont="1" applyFill="1" applyBorder="1" applyAlignment="1" applyProtection="1">
      <alignment horizontal="center" vertical="center"/>
      <protection hidden="1"/>
    </xf>
    <xf numFmtId="0" fontId="17" fillId="7" borderId="153" xfId="0" applyFont="1" applyFill="1" applyBorder="1" applyAlignment="1" applyProtection="1">
      <alignment horizontal="center" vertical="center"/>
      <protection hidden="1"/>
    </xf>
    <xf numFmtId="0" fontId="17" fillId="7" borderId="154" xfId="0" applyFont="1" applyFill="1" applyBorder="1" applyAlignment="1" applyProtection="1">
      <alignment horizontal="center" vertical="center"/>
      <protection hidden="1"/>
    </xf>
    <xf numFmtId="0" fontId="81" fillId="5" borderId="155" xfId="0" applyFont="1" applyFill="1" applyBorder="1" applyAlignment="1" applyProtection="1">
      <alignment horizontal="center" vertical="center" shrinkToFit="1"/>
      <protection hidden="1"/>
    </xf>
    <xf numFmtId="0" fontId="81" fillId="5" borderId="156" xfId="0" applyFont="1" applyFill="1" applyBorder="1" applyAlignment="1" applyProtection="1">
      <alignment horizontal="center" vertical="center" shrinkToFit="1"/>
      <protection hidden="1"/>
    </xf>
    <xf numFmtId="0" fontId="81" fillId="5" borderId="157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wrapText="1"/>
      <protection hidden="1"/>
    </xf>
    <xf numFmtId="0" fontId="81" fillId="5" borderId="158" xfId="0" applyFont="1" applyFill="1" applyBorder="1" applyAlignment="1" applyProtection="1">
      <alignment horizontal="center" vertical="center" shrinkToFit="1"/>
      <protection locked="0" hidden="1"/>
    </xf>
    <xf numFmtId="0" fontId="17" fillId="7" borderId="159" xfId="0" applyFont="1" applyFill="1" applyBorder="1" applyAlignment="1" applyProtection="1">
      <alignment horizontal="center" vertical="center"/>
      <protection hidden="1"/>
    </xf>
    <xf numFmtId="164" fontId="81" fillId="5" borderId="155" xfId="0" applyNumberFormat="1" applyFont="1" applyFill="1" applyBorder="1" applyAlignment="1" applyProtection="1">
      <alignment horizontal="center" vertical="center" shrinkToFit="1"/>
      <protection hidden="1"/>
    </xf>
    <xf numFmtId="164" fontId="81" fillId="5" borderId="158" xfId="0" applyNumberFormat="1" applyFont="1" applyFill="1" applyBorder="1" applyAlignment="1" applyProtection="1">
      <alignment horizontal="center" vertical="center" shrinkToFit="1"/>
      <protection locked="0" hidden="1"/>
    </xf>
    <xf numFmtId="0" fontId="82" fillId="0" borderId="0" xfId="0" applyFont="1" applyAlignment="1" applyProtection="1">
      <alignment vertical="center"/>
      <protection hidden="1"/>
    </xf>
    <xf numFmtId="49" fontId="70" fillId="16" borderId="3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vertical="center" shrinkToFit="1"/>
      <protection hidden="1"/>
    </xf>
    <xf numFmtId="0" fontId="50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86" fillId="0" borderId="0" xfId="0" applyFont="1" applyAlignment="1" applyProtection="1">
      <alignment vertical="center"/>
      <protection hidden="1"/>
    </xf>
    <xf numFmtId="0" fontId="86" fillId="0" borderId="0" xfId="0" applyFont="1" applyAlignment="1" applyProtection="1">
      <alignment horizontal="center" vertical="center" shrinkToFit="1"/>
      <protection hidden="1"/>
    </xf>
    <xf numFmtId="0" fontId="39" fillId="0" borderId="10" xfId="0" applyFont="1" applyBorder="1" applyAlignment="1">
      <alignment horizontal="center" wrapText="1"/>
    </xf>
    <xf numFmtId="0" fontId="39" fillId="0" borderId="3" xfId="0" applyFont="1" applyBorder="1" applyAlignment="1">
      <alignment horizontal="center" wrapText="1"/>
    </xf>
    <xf numFmtId="0" fontId="39" fillId="0" borderId="19" xfId="0" applyFont="1" applyBorder="1" applyAlignment="1">
      <alignment horizontal="center" wrapText="1"/>
    </xf>
    <xf numFmtId="0" fontId="39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wrapText="1"/>
    </xf>
    <xf numFmtId="0" fontId="39" fillId="0" borderId="15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16" xfId="0" applyFont="1" applyBorder="1" applyAlignment="1">
      <alignment horizontal="center" wrapText="1"/>
    </xf>
    <xf numFmtId="9" fontId="33" fillId="9" borderId="55" xfId="0" applyNumberFormat="1" applyFont="1" applyFill="1" applyBorder="1" applyAlignment="1">
      <alignment horizontal="right" vertical="center" wrapText="1"/>
    </xf>
    <xf numFmtId="0" fontId="33" fillId="9" borderId="63" xfId="0" applyFont="1" applyFill="1" applyBorder="1" applyAlignment="1">
      <alignment horizontal="right" vertical="center" wrapText="1"/>
    </xf>
    <xf numFmtId="0" fontId="33" fillId="9" borderId="64" xfId="0" applyFont="1" applyFill="1" applyBorder="1" applyAlignment="1">
      <alignment horizontal="right" vertical="center"/>
    </xf>
    <xf numFmtId="0" fontId="33" fillId="9" borderId="65" xfId="0" applyFont="1" applyFill="1" applyBorder="1" applyAlignment="1">
      <alignment horizontal="right" vertical="center"/>
    </xf>
    <xf numFmtId="0" fontId="33" fillId="9" borderId="66" xfId="0" applyFont="1" applyFill="1" applyBorder="1" applyAlignment="1">
      <alignment horizontal="right" vertical="center"/>
    </xf>
    <xf numFmtId="9" fontId="33" fillId="9" borderId="67" xfId="0" applyNumberFormat="1" applyFont="1" applyFill="1" applyBorder="1" applyAlignment="1">
      <alignment horizontal="right" vertical="center"/>
    </xf>
    <xf numFmtId="0" fontId="33" fillId="9" borderId="68" xfId="0" applyFont="1" applyFill="1" applyBorder="1" applyAlignment="1">
      <alignment horizontal="right" vertical="center"/>
    </xf>
    <xf numFmtId="0" fontId="33" fillId="9" borderId="58" xfId="0" applyFont="1" applyFill="1" applyBorder="1" applyAlignment="1">
      <alignment horizontal="right" wrapText="1"/>
    </xf>
    <xf numFmtId="0" fontId="33" fillId="9" borderId="29" xfId="0" applyFont="1" applyFill="1" applyBorder="1" applyAlignment="1">
      <alignment horizontal="right" wrapText="1"/>
    </xf>
    <xf numFmtId="0" fontId="33" fillId="9" borderId="59" xfId="0" applyFont="1" applyFill="1" applyBorder="1" applyAlignment="1">
      <alignment horizontal="right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33" fillId="9" borderId="46" xfId="0" applyFont="1" applyFill="1" applyBorder="1" applyAlignment="1">
      <alignment horizontal="center" vertical="center" wrapText="1"/>
    </xf>
    <xf numFmtId="0" fontId="33" fillId="9" borderId="0" xfId="0" applyFont="1" applyFill="1" applyAlignment="1">
      <alignment horizontal="center" vertical="center" wrapText="1"/>
    </xf>
    <xf numFmtId="0" fontId="33" fillId="9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center"/>
    </xf>
    <xf numFmtId="0" fontId="33" fillId="9" borderId="58" xfId="0" applyFont="1" applyFill="1" applyBorder="1" applyAlignment="1">
      <alignment horizontal="center"/>
    </xf>
    <xf numFmtId="0" fontId="33" fillId="9" borderId="29" xfId="0" applyFont="1" applyFill="1" applyBorder="1" applyAlignment="1">
      <alignment horizontal="center"/>
    </xf>
    <xf numFmtId="0" fontId="36" fillId="9" borderId="29" xfId="1" applyFont="1" applyFill="1" applyBorder="1" applyAlignment="1">
      <alignment horizontal="center"/>
    </xf>
    <xf numFmtId="0" fontId="36" fillId="9" borderId="59" xfId="1" applyFont="1" applyFill="1" applyBorder="1" applyAlignment="1">
      <alignment horizontal="center"/>
    </xf>
    <xf numFmtId="0" fontId="33" fillId="9" borderId="60" xfId="0" applyFont="1" applyFill="1" applyBorder="1" applyAlignment="1">
      <alignment horizontal="right"/>
    </xf>
    <xf numFmtId="0" fontId="33" fillId="9" borderId="61" xfId="0" applyFont="1" applyFill="1" applyBorder="1" applyAlignment="1">
      <alignment horizontal="right"/>
    </xf>
    <xf numFmtId="0" fontId="33" fillId="9" borderId="62" xfId="0" applyFont="1" applyFill="1" applyBorder="1" applyAlignment="1">
      <alignment horizontal="right"/>
    </xf>
    <xf numFmtId="9" fontId="33" fillId="9" borderId="55" xfId="0" applyNumberFormat="1" applyFont="1" applyFill="1" applyBorder="1" applyAlignment="1">
      <alignment horizontal="right" vertical="center"/>
    </xf>
    <xf numFmtId="0" fontId="33" fillId="9" borderId="63" xfId="0" applyFont="1" applyFill="1" applyBorder="1" applyAlignment="1">
      <alignment horizontal="right" vertical="center"/>
    </xf>
    <xf numFmtId="0" fontId="33" fillId="9" borderId="43" xfId="0" applyFont="1" applyFill="1" applyBorder="1" applyAlignment="1">
      <alignment horizontal="center" vertical="center" wrapText="1"/>
    </xf>
    <xf numFmtId="0" fontId="33" fillId="9" borderId="54" xfId="0" applyFont="1" applyFill="1" applyBorder="1" applyAlignment="1">
      <alignment horizontal="right" vertical="center" wrapText="1"/>
    </xf>
    <xf numFmtId="0" fontId="33" fillId="9" borderId="55" xfId="0" applyFont="1" applyFill="1" applyBorder="1" applyAlignment="1">
      <alignment horizontal="right" vertical="center" wrapText="1"/>
    </xf>
    <xf numFmtId="9" fontId="33" fillId="9" borderId="55" xfId="0" applyNumberFormat="1" applyFont="1" applyFill="1" applyBorder="1" applyAlignment="1">
      <alignment horizontal="right"/>
    </xf>
    <xf numFmtId="0" fontId="33" fillId="9" borderId="63" xfId="0" applyFont="1" applyFill="1" applyBorder="1" applyAlignment="1">
      <alignment horizontal="right"/>
    </xf>
    <xf numFmtId="0" fontId="33" fillId="9" borderId="55" xfId="0" applyFont="1" applyFill="1" applyBorder="1" applyAlignment="1">
      <alignment horizontal="right"/>
    </xf>
    <xf numFmtId="0" fontId="33" fillId="9" borderId="60" xfId="0" applyFont="1" applyFill="1" applyBorder="1" applyAlignment="1">
      <alignment horizontal="right" vertical="center"/>
    </xf>
    <xf numFmtId="0" fontId="33" fillId="9" borderId="61" xfId="0" applyFont="1" applyFill="1" applyBorder="1" applyAlignment="1">
      <alignment horizontal="right" vertical="center"/>
    </xf>
    <xf numFmtId="0" fontId="33" fillId="9" borderId="62" xfId="0" applyFont="1" applyFill="1" applyBorder="1" applyAlignment="1">
      <alignment horizontal="right" vertical="center"/>
    </xf>
    <xf numFmtId="0" fontId="33" fillId="9" borderId="54" xfId="0" applyFont="1" applyFill="1" applyBorder="1" applyAlignment="1">
      <alignment horizontal="right" vertical="center"/>
    </xf>
    <xf numFmtId="0" fontId="33" fillId="9" borderId="55" xfId="0" applyFont="1" applyFill="1" applyBorder="1" applyAlignment="1">
      <alignment horizontal="right" vertical="center"/>
    </xf>
    <xf numFmtId="9" fontId="33" fillId="9" borderId="55" xfId="1" applyNumberFormat="1" applyFont="1" applyFill="1" applyBorder="1" applyAlignment="1">
      <alignment horizontal="right" vertical="center"/>
    </xf>
    <xf numFmtId="0" fontId="33" fillId="9" borderId="63" xfId="1" applyFont="1" applyFill="1" applyBorder="1" applyAlignment="1">
      <alignment horizontal="right" vertical="center"/>
    </xf>
    <xf numFmtId="0" fontId="33" fillId="9" borderId="58" xfId="0" applyFont="1" applyFill="1" applyBorder="1" applyAlignment="1">
      <alignment horizontal="right"/>
    </xf>
    <xf numFmtId="0" fontId="33" fillId="9" borderId="29" xfId="0" applyFont="1" applyFill="1" applyBorder="1" applyAlignment="1">
      <alignment horizontal="right"/>
    </xf>
    <xf numFmtId="0" fontId="33" fillId="9" borderId="59" xfId="0" applyFont="1" applyFill="1" applyBorder="1" applyAlignment="1">
      <alignment horizontal="right"/>
    </xf>
    <xf numFmtId="0" fontId="34" fillId="9" borderId="55" xfId="0" applyFont="1" applyFill="1" applyBorder="1" applyAlignment="1">
      <alignment horizontal="right" vertical="center"/>
    </xf>
    <xf numFmtId="0" fontId="34" fillId="9" borderId="63" xfId="0" applyFont="1" applyFill="1" applyBorder="1" applyAlignment="1">
      <alignment horizontal="right" vertical="center"/>
    </xf>
    <xf numFmtId="0" fontId="32" fillId="9" borderId="58" xfId="1" applyFont="1" applyFill="1" applyBorder="1" applyAlignment="1">
      <alignment horizontal="right"/>
    </xf>
    <xf numFmtId="0" fontId="32" fillId="9" borderId="29" xfId="1" applyFont="1" applyFill="1" applyBorder="1" applyAlignment="1">
      <alignment horizontal="right"/>
    </xf>
    <xf numFmtId="0" fontId="32" fillId="9" borderId="59" xfId="1" applyFont="1" applyFill="1" applyBorder="1" applyAlignment="1">
      <alignment horizontal="right"/>
    </xf>
    <xf numFmtId="0" fontId="28" fillId="0" borderId="0" xfId="0" applyFont="1" applyAlignment="1">
      <alignment horizontal="center"/>
    </xf>
    <xf numFmtId="0" fontId="29" fillId="0" borderId="5" xfId="0" applyFont="1" applyBorder="1" applyAlignment="1">
      <alignment horizontal="right"/>
    </xf>
    <xf numFmtId="0" fontId="30" fillId="9" borderId="47" xfId="0" applyFont="1" applyFill="1" applyBorder="1" applyAlignment="1">
      <alignment horizontal="center" vertical="center"/>
    </xf>
    <xf numFmtId="0" fontId="31" fillId="9" borderId="48" xfId="0" applyFont="1" applyFill="1" applyBorder="1" applyAlignment="1">
      <alignment horizontal="center" vertical="center"/>
    </xf>
    <xf numFmtId="0" fontId="31" fillId="9" borderId="54" xfId="0" applyFont="1" applyFill="1" applyBorder="1" applyAlignment="1">
      <alignment horizontal="center" vertical="center"/>
    </xf>
    <xf numFmtId="0" fontId="31" fillId="9" borderId="55" xfId="0" applyFont="1" applyFill="1" applyBorder="1" applyAlignment="1">
      <alignment horizontal="center" vertical="center"/>
    </xf>
    <xf numFmtId="0" fontId="31" fillId="9" borderId="49" xfId="0" applyFont="1" applyFill="1" applyBorder="1" applyAlignment="1">
      <alignment horizontal="center" vertical="center"/>
    </xf>
    <xf numFmtId="0" fontId="31" fillId="9" borderId="50" xfId="0" applyFont="1" applyFill="1" applyBorder="1" applyAlignment="1">
      <alignment horizontal="center" vertical="center"/>
    </xf>
    <xf numFmtId="0" fontId="31" fillId="9" borderId="56" xfId="0" applyFont="1" applyFill="1" applyBorder="1" applyAlignment="1">
      <alignment horizontal="center" vertical="center"/>
    </xf>
    <xf numFmtId="0" fontId="31" fillId="9" borderId="57" xfId="0" applyFont="1" applyFill="1" applyBorder="1" applyAlignment="1">
      <alignment horizontal="center" vertical="center"/>
    </xf>
    <xf numFmtId="0" fontId="32" fillId="9" borderId="51" xfId="1" applyFont="1" applyFill="1" applyBorder="1" applyAlignment="1">
      <alignment horizontal="right"/>
    </xf>
    <xf numFmtId="0" fontId="32" fillId="9" borderId="52" xfId="1" applyFont="1" applyFill="1" applyBorder="1" applyAlignment="1">
      <alignment horizontal="right"/>
    </xf>
    <xf numFmtId="0" fontId="32" fillId="9" borderId="53" xfId="1" applyFont="1" applyFill="1" applyBorder="1" applyAlignment="1">
      <alignment horizontal="right"/>
    </xf>
    <xf numFmtId="0" fontId="77" fillId="14" borderId="0" xfId="0" applyFont="1" applyFill="1" applyAlignment="1">
      <alignment horizontal="right" vertical="center"/>
    </xf>
    <xf numFmtId="0" fontId="7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3" borderId="71" xfId="1" applyFont="1" applyFill="1" applyBorder="1" applyAlignment="1" applyProtection="1">
      <alignment horizontal="center" vertical="center" shrinkToFit="1"/>
      <protection hidden="1"/>
    </xf>
    <xf numFmtId="0" fontId="5" fillId="3" borderId="69" xfId="1" applyFont="1" applyFill="1" applyBorder="1" applyAlignment="1" applyProtection="1">
      <alignment horizontal="center" vertical="center" shrinkToFit="1"/>
      <protection hidden="1"/>
    </xf>
    <xf numFmtId="0" fontId="5" fillId="3" borderId="72" xfId="1" applyFont="1" applyFill="1" applyBorder="1" applyAlignment="1" applyProtection="1">
      <alignment horizontal="center" vertical="center" shrinkToFit="1"/>
      <protection hidden="1"/>
    </xf>
    <xf numFmtId="0" fontId="23" fillId="15" borderId="70" xfId="0" applyFont="1" applyFill="1" applyBorder="1" applyAlignment="1" applyProtection="1">
      <alignment horizontal="center" vertical="center" shrinkToFit="1"/>
      <protection hidden="1"/>
    </xf>
    <xf numFmtId="0" fontId="48" fillId="19" borderId="0" xfId="0" applyFont="1" applyFill="1" applyAlignment="1" applyProtection="1">
      <alignment horizontal="center" vertical="center" shrinkToFit="1"/>
      <protection hidden="1"/>
    </xf>
    <xf numFmtId="0" fontId="47" fillId="8" borderId="0" xfId="0" applyFont="1" applyFill="1" applyAlignment="1" applyProtection="1">
      <alignment horizontal="center" vertical="center" shrinkToFit="1"/>
      <protection locked="0" hidden="1"/>
    </xf>
    <xf numFmtId="0" fontId="23" fillId="8" borderId="71" xfId="0" applyFont="1" applyFill="1" applyBorder="1" applyAlignment="1" applyProtection="1">
      <alignment horizontal="center" vertical="center" shrinkToFit="1"/>
      <protection hidden="1"/>
    </xf>
    <xf numFmtId="0" fontId="23" fillId="8" borderId="69" xfId="0" applyFont="1" applyFill="1" applyBorder="1" applyAlignment="1" applyProtection="1">
      <alignment horizontal="center" vertical="center" shrinkToFit="1"/>
      <protection hidden="1"/>
    </xf>
    <xf numFmtId="0" fontId="23" fillId="8" borderId="72" xfId="0" applyFont="1" applyFill="1" applyBorder="1" applyAlignment="1" applyProtection="1">
      <alignment horizontal="center" vertical="center" shrinkToFit="1"/>
      <protection hidden="1"/>
    </xf>
    <xf numFmtId="0" fontId="23" fillId="8" borderId="70" xfId="0" applyFont="1" applyFill="1" applyBorder="1" applyAlignment="1" applyProtection="1">
      <alignment horizontal="center" vertical="center" shrinkToFit="1"/>
      <protection hidden="1"/>
    </xf>
    <xf numFmtId="0" fontId="23" fillId="15" borderId="88" xfId="0" applyFont="1" applyFill="1" applyBorder="1" applyAlignment="1" applyProtection="1">
      <alignment horizontal="center" vertical="center" shrinkToFit="1"/>
      <protection hidden="1"/>
    </xf>
    <xf numFmtId="0" fontId="5" fillId="3" borderId="70" xfId="1" applyFont="1" applyFill="1" applyBorder="1" applyAlignment="1" applyProtection="1">
      <alignment horizontal="center" vertical="center" shrinkToFit="1"/>
      <protection hidden="1"/>
    </xf>
    <xf numFmtId="0" fontId="40" fillId="3" borderId="0" xfId="1" applyFont="1" applyFill="1" applyBorder="1" applyAlignment="1" applyProtection="1">
      <alignment horizontal="center" vertical="center" shrinkToFit="1"/>
      <protection hidden="1"/>
    </xf>
    <xf numFmtId="0" fontId="5" fillId="3" borderId="99" xfId="0" applyFont="1" applyFill="1" applyBorder="1" applyAlignment="1" applyProtection="1">
      <alignment horizontal="center" vertical="center" shrinkToFit="1"/>
      <protection hidden="1"/>
    </xf>
    <xf numFmtId="0" fontId="5" fillId="3" borderId="0" xfId="0" applyFont="1" applyFill="1" applyAlignment="1" applyProtection="1">
      <alignment horizontal="center" vertical="center" shrinkToFit="1"/>
      <protection hidden="1"/>
    </xf>
    <xf numFmtId="0" fontId="5" fillId="3" borderId="99" xfId="1" applyFont="1" applyFill="1" applyBorder="1" applyAlignment="1" applyProtection="1">
      <alignment horizontal="center" vertical="center" shrinkToFit="1"/>
      <protection hidden="1"/>
    </xf>
    <xf numFmtId="0" fontId="5" fillId="3" borderId="0" xfId="1" applyFont="1" applyFill="1" applyBorder="1" applyAlignment="1" applyProtection="1">
      <alignment horizontal="center" vertical="center" shrinkToFit="1"/>
      <protection hidden="1"/>
    </xf>
    <xf numFmtId="164" fontId="5" fillId="3" borderId="70" xfId="1" applyNumberFormat="1" applyFont="1" applyFill="1" applyBorder="1" applyAlignment="1" applyProtection="1">
      <alignment horizontal="center" vertical="center" shrinkToFit="1"/>
      <protection hidden="1"/>
    </xf>
    <xf numFmtId="0" fontId="5" fillId="3" borderId="70" xfId="0" applyFont="1" applyFill="1" applyBorder="1" applyAlignment="1" applyProtection="1">
      <alignment horizontal="center" vertical="center" shrinkToFit="1"/>
      <protection hidden="1"/>
    </xf>
    <xf numFmtId="49" fontId="5" fillId="3" borderId="88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88" xfId="0" applyFont="1" applyFill="1" applyBorder="1" applyAlignment="1" applyProtection="1">
      <alignment horizontal="center" vertical="center" shrinkToFit="1"/>
      <protection hidden="1"/>
    </xf>
    <xf numFmtId="0" fontId="50" fillId="0" borderId="0" xfId="0" applyFont="1" applyAlignment="1" applyProtection="1">
      <alignment horizontal="center"/>
      <protection hidden="1"/>
    </xf>
    <xf numFmtId="0" fontId="23" fillId="18" borderId="74" xfId="0" applyFont="1" applyFill="1" applyBorder="1" applyAlignment="1" applyProtection="1">
      <alignment horizontal="center" vertical="center" shrinkToFit="1"/>
      <protection hidden="1"/>
    </xf>
    <xf numFmtId="0" fontId="23" fillId="18" borderId="0" xfId="0" applyFont="1" applyFill="1" applyAlignment="1" applyProtection="1">
      <alignment horizontal="center" vertical="center" shrinkToFit="1"/>
      <protection hidden="1"/>
    </xf>
    <xf numFmtId="0" fontId="23" fillId="18" borderId="89" xfId="0" applyFont="1" applyFill="1" applyBorder="1" applyAlignment="1" applyProtection="1">
      <alignment horizontal="center" vertical="center" shrinkToFit="1"/>
      <protection hidden="1"/>
    </xf>
    <xf numFmtId="0" fontId="6" fillId="3" borderId="70" xfId="1" applyFont="1" applyFill="1" applyBorder="1" applyAlignment="1" applyProtection="1">
      <alignment horizontal="center" vertical="center" shrinkToFit="1"/>
      <protection hidden="1"/>
    </xf>
    <xf numFmtId="0" fontId="5" fillId="3" borderId="88" xfId="1" applyFont="1" applyFill="1" applyBorder="1" applyAlignment="1" applyProtection="1">
      <alignment horizontal="center" vertical="center" shrinkToFit="1"/>
      <protection hidden="1"/>
    </xf>
    <xf numFmtId="0" fontId="40" fillId="3" borderId="70" xfId="1" applyFont="1" applyFill="1" applyBorder="1" applyAlignment="1" applyProtection="1">
      <alignment horizontal="center" vertical="center" wrapText="1" shrinkToFit="1"/>
      <protection hidden="1"/>
    </xf>
    <xf numFmtId="0" fontId="40" fillId="3" borderId="70" xfId="1" applyFont="1" applyFill="1" applyBorder="1" applyAlignment="1" applyProtection="1">
      <alignment horizontal="center" vertical="center" shrinkToFit="1"/>
      <protection hidden="1"/>
    </xf>
    <xf numFmtId="0" fontId="2" fillId="3" borderId="70" xfId="1" applyFont="1" applyFill="1" applyBorder="1" applyAlignment="1" applyProtection="1">
      <alignment horizontal="center" vertical="center" shrinkToFit="1"/>
      <protection hidden="1"/>
    </xf>
    <xf numFmtId="0" fontId="5" fillId="3" borderId="96" xfId="1" applyFont="1" applyFill="1" applyBorder="1" applyAlignment="1" applyProtection="1">
      <alignment horizontal="center" vertical="center" shrinkToFit="1"/>
      <protection locked="0" hidden="1"/>
    </xf>
    <xf numFmtId="0" fontId="5" fillId="3" borderId="97" xfId="1" applyFont="1" applyFill="1" applyBorder="1" applyAlignment="1" applyProtection="1">
      <alignment horizontal="center" vertical="center" shrinkToFit="1"/>
      <protection locked="0" hidden="1"/>
    </xf>
    <xf numFmtId="0" fontId="5" fillId="3" borderId="98" xfId="1" applyFont="1" applyFill="1" applyBorder="1" applyAlignment="1" applyProtection="1">
      <alignment horizontal="center" vertical="center" shrinkToFit="1"/>
      <protection locked="0" hidden="1"/>
    </xf>
    <xf numFmtId="164" fontId="5" fillId="3" borderId="88" xfId="0" applyNumberFormat="1" applyFont="1" applyFill="1" applyBorder="1" applyAlignment="1" applyProtection="1">
      <alignment horizontal="center" vertical="center" shrinkToFit="1"/>
      <protection hidden="1"/>
    </xf>
    <xf numFmtId="0" fontId="66" fillId="17" borderId="85" xfId="0" applyFont="1" applyFill="1" applyBorder="1" applyAlignment="1" applyProtection="1">
      <alignment horizontal="center" shrinkToFit="1"/>
      <protection hidden="1"/>
    </xf>
    <xf numFmtId="0" fontId="66" fillId="17" borderId="86" xfId="0" applyFont="1" applyFill="1" applyBorder="1" applyAlignment="1" applyProtection="1">
      <alignment horizontal="center" shrinkToFit="1"/>
      <protection hidden="1"/>
    </xf>
    <xf numFmtId="0" fontId="48" fillId="19" borderId="0" xfId="0" applyFont="1" applyFill="1" applyAlignment="1" applyProtection="1">
      <alignment horizontal="center" vertical="center"/>
      <protection hidden="1"/>
    </xf>
    <xf numFmtId="0" fontId="44" fillId="20" borderId="0" xfId="0" applyFont="1" applyFill="1" applyAlignment="1" applyProtection="1">
      <alignment horizontal="center"/>
      <protection hidden="1"/>
    </xf>
    <xf numFmtId="0" fontId="67" fillId="0" borderId="0" xfId="0" applyFont="1" applyAlignment="1" applyProtection="1">
      <alignment horizontal="center"/>
      <protection hidden="1"/>
    </xf>
    <xf numFmtId="0" fontId="23" fillId="19" borderId="73" xfId="0" applyFont="1" applyFill="1" applyBorder="1" applyAlignment="1" applyProtection="1">
      <alignment horizontal="center" vertical="center" shrinkToFit="1"/>
      <protection hidden="1"/>
    </xf>
    <xf numFmtId="0" fontId="52" fillId="10" borderId="86" xfId="0" applyFont="1" applyFill="1" applyBorder="1" applyAlignment="1" applyProtection="1">
      <alignment horizontal="center"/>
      <protection hidden="1"/>
    </xf>
    <xf numFmtId="0" fontId="52" fillId="10" borderId="87" xfId="0" applyFont="1" applyFill="1" applyBorder="1" applyAlignment="1" applyProtection="1">
      <alignment horizontal="center"/>
      <protection hidden="1"/>
    </xf>
    <xf numFmtId="0" fontId="66" fillId="17" borderId="90" xfId="0" applyFont="1" applyFill="1" applyBorder="1" applyAlignment="1" applyProtection="1">
      <alignment horizontal="center" shrinkToFit="1"/>
      <protection hidden="1"/>
    </xf>
    <xf numFmtId="0" fontId="66" fillId="17" borderId="91" xfId="0" applyFont="1" applyFill="1" applyBorder="1" applyAlignment="1" applyProtection="1">
      <alignment horizontal="center" shrinkToFit="1"/>
      <protection hidden="1"/>
    </xf>
    <xf numFmtId="0" fontId="66" fillId="17" borderId="92" xfId="0" applyFont="1" applyFill="1" applyBorder="1" applyAlignment="1" applyProtection="1">
      <alignment horizontal="center" shrinkToFit="1"/>
      <protection hidden="1"/>
    </xf>
    <xf numFmtId="0" fontId="52" fillId="10" borderId="93" xfId="0" applyFont="1" applyFill="1" applyBorder="1" applyAlignment="1" applyProtection="1">
      <alignment horizontal="center"/>
      <protection hidden="1"/>
    </xf>
    <xf numFmtId="0" fontId="52" fillId="10" borderId="91" xfId="0" applyFont="1" applyFill="1" applyBorder="1" applyAlignment="1" applyProtection="1">
      <alignment horizontal="center"/>
      <protection hidden="1"/>
    </xf>
    <xf numFmtId="0" fontId="52" fillId="10" borderId="94" xfId="0" applyFont="1" applyFill="1" applyBorder="1" applyAlignment="1" applyProtection="1">
      <alignment horizontal="center"/>
      <protection hidden="1"/>
    </xf>
    <xf numFmtId="0" fontId="50" fillId="0" borderId="97" xfId="0" applyFont="1" applyBorder="1" applyAlignment="1" applyProtection="1">
      <alignment horizontal="center" shrinkToFit="1"/>
      <protection hidden="1"/>
    </xf>
    <xf numFmtId="0" fontId="59" fillId="0" borderId="126" xfId="0" applyFont="1" applyBorder="1" applyAlignment="1" applyProtection="1">
      <alignment horizontal="center" shrinkToFit="1"/>
      <protection hidden="1"/>
    </xf>
    <xf numFmtId="0" fontId="52" fillId="10" borderId="86" xfId="0" applyFont="1" applyFill="1" applyBorder="1" applyAlignment="1" applyProtection="1">
      <alignment horizontal="center"/>
      <protection locked="0" hidden="1"/>
    </xf>
    <xf numFmtId="0" fontId="52" fillId="10" borderId="87" xfId="0" applyFont="1" applyFill="1" applyBorder="1" applyAlignment="1" applyProtection="1">
      <alignment horizontal="center"/>
      <protection locked="0" hidden="1"/>
    </xf>
    <xf numFmtId="0" fontId="66" fillId="17" borderId="105" xfId="0" applyFont="1" applyFill="1" applyBorder="1" applyAlignment="1" applyProtection="1">
      <alignment horizontal="center" shrinkToFit="1"/>
      <protection hidden="1"/>
    </xf>
    <xf numFmtId="0" fontId="66" fillId="17" borderId="106" xfId="0" applyFont="1" applyFill="1" applyBorder="1" applyAlignment="1" applyProtection="1">
      <alignment horizontal="center" shrinkToFit="1"/>
      <protection hidden="1"/>
    </xf>
    <xf numFmtId="0" fontId="52" fillId="10" borderId="106" xfId="0" applyFont="1" applyFill="1" applyBorder="1" applyAlignment="1" applyProtection="1">
      <alignment horizontal="center"/>
      <protection hidden="1"/>
    </xf>
    <xf numFmtId="0" fontId="52" fillId="10" borderId="107" xfId="0" applyFont="1" applyFill="1" applyBorder="1" applyAlignment="1" applyProtection="1">
      <alignment horizontal="center"/>
      <protection hidden="1"/>
    </xf>
    <xf numFmtId="0" fontId="45" fillId="8" borderId="71" xfId="0" applyFont="1" applyFill="1" applyBorder="1" applyAlignment="1" applyProtection="1">
      <alignment horizontal="center" vertical="center" shrinkToFit="1"/>
      <protection hidden="1"/>
    </xf>
    <xf numFmtId="0" fontId="45" fillId="8" borderId="69" xfId="0" applyFont="1" applyFill="1" applyBorder="1" applyAlignment="1" applyProtection="1">
      <alignment horizontal="center" vertical="center" shrinkToFit="1"/>
      <protection hidden="1"/>
    </xf>
    <xf numFmtId="0" fontId="45" fillId="8" borderId="72" xfId="0" applyFont="1" applyFill="1" applyBorder="1" applyAlignment="1" applyProtection="1">
      <alignment horizontal="center" vertical="center" shrinkToFit="1"/>
      <protection hidden="1"/>
    </xf>
    <xf numFmtId="0" fontId="61" fillId="8" borderId="0" xfId="0" applyFont="1" applyFill="1" applyAlignment="1" applyProtection="1">
      <alignment horizontal="center" vertical="center"/>
      <protection locked="0" hidden="1"/>
    </xf>
    <xf numFmtId="0" fontId="0" fillId="15" borderId="121" xfId="0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shrinkToFit="1"/>
      <protection hidden="1"/>
    </xf>
    <xf numFmtId="0" fontId="83" fillId="3" borderId="69" xfId="0" applyFont="1" applyFill="1" applyBorder="1" applyAlignment="1" applyProtection="1">
      <alignment horizontal="center" vertical="center" shrinkToFit="1"/>
      <protection hidden="1"/>
    </xf>
    <xf numFmtId="0" fontId="83" fillId="3" borderId="143" xfId="0" applyFont="1" applyFill="1" applyBorder="1" applyAlignment="1" applyProtection="1">
      <alignment horizontal="center" vertical="center" shrinkToFit="1"/>
      <protection hidden="1"/>
    </xf>
    <xf numFmtId="0" fontId="83" fillId="3" borderId="144" xfId="0" applyFont="1" applyFill="1" applyBorder="1" applyAlignment="1" applyProtection="1">
      <alignment horizontal="center" vertical="center" shrinkToFit="1"/>
      <protection hidden="1"/>
    </xf>
    <xf numFmtId="0" fontId="83" fillId="3" borderId="145" xfId="0" applyFont="1" applyFill="1" applyBorder="1" applyAlignment="1" applyProtection="1">
      <alignment horizontal="center" vertical="center" shrinkToFit="1"/>
      <protection hidden="1"/>
    </xf>
    <xf numFmtId="0" fontId="83" fillId="0" borderId="9" xfId="0" applyFont="1" applyBorder="1" applyAlignment="1" applyProtection="1">
      <alignment horizontal="center" vertical="center" shrinkToFit="1"/>
      <protection hidden="1"/>
    </xf>
    <xf numFmtId="0" fontId="83" fillId="0" borderId="7" xfId="0" applyFont="1" applyBorder="1" applyAlignment="1" applyProtection="1">
      <alignment horizontal="center" vertical="center" shrinkToFit="1"/>
      <protection hidden="1"/>
    </xf>
    <xf numFmtId="0" fontId="83" fillId="0" borderId="147" xfId="0" applyFont="1" applyBorder="1" applyAlignment="1" applyProtection="1">
      <alignment horizontal="center" vertical="center" shrinkToFit="1"/>
      <protection hidden="1"/>
    </xf>
    <xf numFmtId="0" fontId="85" fillId="3" borderId="141" xfId="0" applyFont="1" applyFill="1" applyBorder="1" applyAlignment="1" applyProtection="1">
      <alignment horizontal="center" vertical="center" shrinkToFit="1"/>
      <protection hidden="1"/>
    </xf>
    <xf numFmtId="0" fontId="85" fillId="3" borderId="142" xfId="0" applyFont="1" applyFill="1" applyBorder="1" applyAlignment="1" applyProtection="1">
      <alignment horizontal="center" vertical="center" shrinkToFit="1"/>
      <protection hidden="1"/>
    </xf>
    <xf numFmtId="0" fontId="39" fillId="3" borderId="141" xfId="1" applyNumberFormat="1" applyFont="1" applyFill="1" applyBorder="1" applyAlignment="1" applyProtection="1">
      <alignment horizontal="center" vertical="center" shrinkToFit="1"/>
      <protection hidden="1"/>
    </xf>
    <xf numFmtId="0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49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0" fontId="84" fillId="3" borderId="144" xfId="1" applyNumberFormat="1" applyFont="1" applyFill="1" applyBorder="1" applyAlignment="1" applyProtection="1">
      <alignment horizontal="center" vertical="center" shrinkToFit="1"/>
      <protection hidden="1"/>
    </xf>
    <xf numFmtId="0" fontId="83" fillId="0" borderId="83" xfId="0" applyFont="1" applyBorder="1" applyAlignment="1" applyProtection="1">
      <alignment horizontal="center" vertical="center" shrinkToFit="1"/>
      <protection hidden="1"/>
    </xf>
    <xf numFmtId="0" fontId="83" fillId="0" borderId="146" xfId="0" applyFont="1" applyBorder="1" applyAlignment="1" applyProtection="1">
      <alignment horizontal="center" vertical="center" shrinkToFit="1"/>
      <protection hidden="1"/>
    </xf>
    <xf numFmtId="164" fontId="84" fillId="3" borderId="69" xfId="1" applyNumberFormat="1" applyFont="1" applyFill="1" applyBorder="1" applyAlignment="1" applyProtection="1">
      <alignment horizontal="center" vertical="center" shrinkToFit="1"/>
      <protection hidden="1"/>
    </xf>
    <xf numFmtId="0" fontId="76" fillId="6" borderId="1" xfId="0" applyFont="1" applyFill="1" applyBorder="1" applyAlignment="1" applyProtection="1">
      <alignment horizontal="center" vertical="center" shrinkToFit="1"/>
      <protection hidden="1"/>
    </xf>
    <xf numFmtId="0" fontId="76" fillId="6" borderId="6" xfId="0" applyFont="1" applyFill="1" applyBorder="1" applyAlignment="1" applyProtection="1">
      <alignment horizontal="center" vertical="center" shrinkToFit="1"/>
      <protection hidden="1"/>
    </xf>
    <xf numFmtId="0" fontId="75" fillId="0" borderId="8" xfId="0" applyFont="1" applyBorder="1" applyAlignment="1" applyProtection="1">
      <alignment horizontal="center" vertical="center" shrinkToFit="1"/>
      <protection hidden="1"/>
    </xf>
    <xf numFmtId="0" fontId="75" fillId="0" borderId="0" xfId="0" applyFont="1" applyAlignment="1" applyProtection="1">
      <alignment horizontal="center" vertical="center" shrinkToFit="1"/>
      <protection hidden="1"/>
    </xf>
    <xf numFmtId="0" fontId="75" fillId="0" borderId="6" xfId="0" applyFont="1" applyBorder="1" applyAlignment="1" applyProtection="1">
      <alignment horizontal="center" vertical="center" shrinkToFit="1"/>
      <protection hidden="1"/>
    </xf>
    <xf numFmtId="0" fontId="75" fillId="0" borderId="100" xfId="0" applyFont="1" applyBorder="1" applyAlignment="1" applyProtection="1">
      <alignment horizontal="center" vertical="center" shrinkToFit="1"/>
      <protection hidden="1"/>
    </xf>
    <xf numFmtId="0" fontId="75" fillId="0" borderId="103" xfId="0" applyFont="1" applyBorder="1" applyAlignment="1" applyProtection="1">
      <alignment horizontal="center" vertical="center" shrinkToFit="1"/>
      <protection hidden="1"/>
    </xf>
    <xf numFmtId="0" fontId="75" fillId="0" borderId="104" xfId="0" applyFont="1" applyBorder="1" applyAlignment="1" applyProtection="1">
      <alignment horizontal="center" vertical="center" shrinkToFit="1"/>
      <protection hidden="1"/>
    </xf>
    <xf numFmtId="0" fontId="73" fillId="0" borderId="5" xfId="0" applyFont="1" applyBorder="1" applyAlignment="1" applyProtection="1">
      <alignment horizontal="center" vertical="center" shrinkToFit="1" readingOrder="2"/>
      <protection hidden="1"/>
    </xf>
    <xf numFmtId="0" fontId="75" fillId="0" borderId="102" xfId="0" applyFont="1" applyBorder="1" applyAlignment="1" applyProtection="1">
      <alignment horizontal="center" vertical="center" shrinkToFit="1"/>
      <protection hidden="1"/>
    </xf>
    <xf numFmtId="0" fontId="75" fillId="0" borderId="45" xfId="0" applyFont="1" applyBorder="1" applyAlignment="1" applyProtection="1">
      <alignment horizontal="center" vertical="center" shrinkToFit="1"/>
      <protection hidden="1"/>
    </xf>
    <xf numFmtId="0" fontId="75" fillId="0" borderId="1" xfId="0" applyFont="1" applyBorder="1" applyAlignment="1" applyProtection="1">
      <alignment horizontal="center" vertical="center" shrinkToFit="1"/>
      <protection hidden="1"/>
    </xf>
    <xf numFmtId="165" fontId="7" fillId="3" borderId="8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00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0" xfId="0" applyNumberFormat="1" applyFont="1" applyFill="1" applyAlignment="1" applyProtection="1">
      <alignment horizontal="center" vertical="center" shrinkToFit="1"/>
      <protection hidden="1"/>
    </xf>
    <xf numFmtId="165" fontId="7" fillId="3" borderId="103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6" xfId="0" applyNumberFormat="1" applyFont="1" applyFill="1" applyBorder="1" applyAlignment="1" applyProtection="1">
      <alignment horizontal="center" vertical="center" shrinkToFit="1"/>
      <protection hidden="1"/>
    </xf>
    <xf numFmtId="165" fontId="7" fillId="3" borderId="104" xfId="0" applyNumberFormat="1" applyFont="1" applyFill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 shrinkToFit="1"/>
      <protection hidden="1"/>
    </xf>
    <xf numFmtId="0" fontId="7" fillId="3" borderId="101" xfId="0" applyFont="1" applyFill="1" applyBorder="1" applyAlignment="1" applyProtection="1">
      <alignment horizontal="center" vertical="center" shrinkToFit="1"/>
      <protection hidden="1"/>
    </xf>
    <xf numFmtId="0" fontId="74" fillId="0" borderId="76" xfId="0" applyFont="1" applyBorder="1" applyAlignment="1" applyProtection="1">
      <alignment horizontal="center" vertical="center" shrinkToFit="1"/>
      <protection hidden="1"/>
    </xf>
    <xf numFmtId="0" fontId="7" fillId="0" borderId="95" xfId="0" applyFont="1" applyBorder="1" applyAlignment="1" applyProtection="1">
      <alignment horizontal="right" vertical="center" shrinkToFit="1"/>
      <protection hidden="1"/>
    </xf>
    <xf numFmtId="0" fontId="7" fillId="0" borderId="7" xfId="0" applyFont="1" applyBorder="1" applyAlignment="1" applyProtection="1">
      <alignment horizontal="right" vertical="center" shrinkToFit="1"/>
      <protection hidden="1"/>
    </xf>
    <xf numFmtId="0" fontId="73" fillId="3" borderId="7" xfId="0" applyFont="1" applyFill="1" applyBorder="1" applyAlignment="1" applyProtection="1">
      <alignment horizontal="right" vertical="center" shrinkToFit="1"/>
      <protection hidden="1"/>
    </xf>
    <xf numFmtId="0" fontId="73" fillId="3" borderId="101" xfId="0" applyFont="1" applyFill="1" applyBorder="1" applyAlignment="1" applyProtection="1">
      <alignment horizontal="right" vertical="center" shrinkToFit="1"/>
      <protection hidden="1"/>
    </xf>
    <xf numFmtId="0" fontId="75" fillId="3" borderId="7" xfId="0" applyFont="1" applyFill="1" applyBorder="1" applyAlignment="1" applyProtection="1">
      <alignment horizontal="center" vertical="center" shrinkToFit="1"/>
      <protection hidden="1"/>
    </xf>
    <xf numFmtId="164" fontId="75" fillId="3" borderId="7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95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3" fillId="16" borderId="95" xfId="0" applyFont="1" applyFill="1" applyBorder="1" applyAlignment="1" applyProtection="1">
      <alignment horizontal="center" vertical="center" shrinkToFit="1"/>
      <protection hidden="1"/>
    </xf>
    <xf numFmtId="0" fontId="73" fillId="16" borderId="7" xfId="0" applyFont="1" applyFill="1" applyBorder="1" applyAlignment="1" applyProtection="1">
      <alignment horizontal="center" vertical="center" shrinkToFit="1"/>
      <protection hidden="1"/>
    </xf>
    <xf numFmtId="0" fontId="75" fillId="0" borderId="102" xfId="0" applyFont="1" applyBorder="1" applyAlignment="1" applyProtection="1">
      <alignment horizontal="right" vertical="center" shrinkToFit="1"/>
      <protection hidden="1"/>
    </xf>
    <xf numFmtId="0" fontId="75" fillId="0" borderId="8" xfId="0" applyFont="1" applyBorder="1" applyAlignment="1" applyProtection="1">
      <alignment horizontal="right" vertical="center" shrinkToFit="1"/>
      <protection hidden="1"/>
    </xf>
    <xf numFmtId="165" fontId="75" fillId="3" borderId="8" xfId="0" applyNumberFormat="1" applyFont="1" applyFill="1" applyBorder="1" applyAlignment="1" applyProtection="1">
      <alignment horizontal="right" vertical="center" shrinkToFit="1"/>
      <protection hidden="1"/>
    </xf>
    <xf numFmtId="165" fontId="75" fillId="3" borderId="100" xfId="0" applyNumberFormat="1" applyFont="1" applyFill="1" applyBorder="1" applyAlignment="1" applyProtection="1">
      <alignment horizontal="right" vertical="center" shrinkToFit="1"/>
      <protection hidden="1"/>
    </xf>
    <xf numFmtId="0" fontId="75" fillId="0" borderId="95" xfId="0" applyFont="1" applyBorder="1" applyAlignment="1" applyProtection="1">
      <alignment horizontal="right" vertical="center" shrinkToFit="1"/>
      <protection hidden="1"/>
    </xf>
    <xf numFmtId="0" fontId="75" fillId="0" borderId="7" xfId="0" applyFont="1" applyBorder="1" applyAlignment="1" applyProtection="1">
      <alignment horizontal="right" vertical="center" shrinkToFit="1"/>
      <protection hidden="1"/>
    </xf>
    <xf numFmtId="0" fontId="7" fillId="0" borderId="0" xfId="0" applyFont="1" applyAlignment="1" applyProtection="1">
      <alignment horizontal="center" shrinkToFit="1"/>
      <protection hidden="1"/>
    </xf>
    <xf numFmtId="0" fontId="0" fillId="15" borderId="120" xfId="0" applyFill="1" applyBorder="1" applyAlignment="1" applyProtection="1">
      <alignment horizontal="right" vertical="center" wrapText="1"/>
      <protection hidden="1"/>
    </xf>
    <xf numFmtId="0" fontId="0" fillId="15" borderId="121" xfId="0" applyFill="1" applyBorder="1" applyAlignment="1" applyProtection="1">
      <alignment horizontal="right" vertical="center" wrapText="1"/>
      <protection hidden="1"/>
    </xf>
    <xf numFmtId="0" fontId="0" fillId="15" borderId="122" xfId="0" applyFill="1" applyBorder="1" applyAlignment="1" applyProtection="1">
      <alignment horizontal="right" vertical="center" wrapText="1"/>
      <protection hidden="1"/>
    </xf>
    <xf numFmtId="0" fontId="0" fillId="15" borderId="123" xfId="0" applyFill="1" applyBorder="1" applyAlignment="1" applyProtection="1">
      <alignment horizontal="right" vertical="center" wrapText="1"/>
      <protection hidden="1"/>
    </xf>
    <xf numFmtId="0" fontId="0" fillId="15" borderId="124" xfId="0" applyFill="1" applyBorder="1" applyAlignment="1" applyProtection="1">
      <alignment horizontal="right" vertical="center" wrapText="1"/>
      <protection hidden="1"/>
    </xf>
    <xf numFmtId="0" fontId="0" fillId="15" borderId="125" xfId="0" applyFill="1" applyBorder="1" applyAlignment="1" applyProtection="1">
      <alignment horizontal="right" vertical="center" wrapText="1"/>
      <protection hidden="1"/>
    </xf>
    <xf numFmtId="0" fontId="0" fillId="15" borderId="0" xfId="0" applyFill="1" applyAlignment="1" applyProtection="1">
      <alignment horizontal="center" vertical="center"/>
      <protection hidden="1"/>
    </xf>
    <xf numFmtId="0" fontId="75" fillId="0" borderId="95" xfId="0" applyFont="1" applyBorder="1" applyAlignment="1" applyProtection="1">
      <alignment horizontal="center" vertical="center" shrinkToFit="1"/>
      <protection hidden="1"/>
    </xf>
    <xf numFmtId="0" fontId="75" fillId="0" borderId="7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shrinkToFit="1"/>
      <protection hidden="1"/>
    </xf>
    <xf numFmtId="0" fontId="74" fillId="0" borderId="8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center" vertical="center" shrinkToFit="1"/>
      <protection hidden="1"/>
    </xf>
    <xf numFmtId="0" fontId="75" fillId="0" borderId="6" xfId="0" applyFont="1" applyBorder="1" applyAlignment="1" applyProtection="1">
      <alignment horizontal="center" shrinkToFit="1"/>
      <protection hidden="1"/>
    </xf>
    <xf numFmtId="0" fontId="74" fillId="0" borderId="41" xfId="0" applyFont="1" applyBorder="1" applyAlignment="1" applyProtection="1">
      <alignment horizontal="center" vertical="top" shrinkToFit="1"/>
      <protection hidden="1"/>
    </xf>
    <xf numFmtId="0" fontId="74" fillId="0" borderId="42" xfId="0" applyFont="1" applyBorder="1" applyAlignment="1" applyProtection="1">
      <alignment horizontal="center" vertical="top" shrinkToFit="1"/>
      <protection hidden="1"/>
    </xf>
    <xf numFmtId="0" fontId="74" fillId="0" borderId="1" xfId="0" applyFont="1" applyBorder="1" applyAlignment="1" applyProtection="1">
      <alignment horizontal="right" vertical="center" shrinkToFit="1"/>
      <protection hidden="1"/>
    </xf>
    <xf numFmtId="0" fontId="74" fillId="0" borderId="6" xfId="0" applyFont="1" applyBorder="1" applyAlignment="1" applyProtection="1">
      <alignment horizontal="right" vertical="center" shrinkToFit="1"/>
      <protection hidden="1"/>
    </xf>
    <xf numFmtId="0" fontId="74" fillId="0" borderId="104" xfId="0" applyFont="1" applyBorder="1" applyAlignment="1" applyProtection="1">
      <alignment horizontal="right" vertical="center" shrinkToFit="1"/>
      <protection hidden="1"/>
    </xf>
    <xf numFmtId="0" fontId="74" fillId="0" borderId="0" xfId="0" applyFont="1" applyAlignment="1" applyProtection="1">
      <alignment horizontal="right" vertical="center" shrinkToFit="1"/>
      <protection hidden="1"/>
    </xf>
    <xf numFmtId="165" fontId="75" fillId="3" borderId="7" xfId="0" applyNumberFormat="1" applyFont="1" applyFill="1" applyBorder="1" applyAlignment="1" applyProtection="1">
      <alignment horizontal="right" shrinkToFit="1"/>
      <protection hidden="1"/>
    </xf>
    <xf numFmtId="165" fontId="75" fillId="3" borderId="101" xfId="0" applyNumberFormat="1" applyFont="1" applyFill="1" applyBorder="1" applyAlignment="1" applyProtection="1">
      <alignment horizontal="right" shrinkToFit="1"/>
      <protection hidden="1"/>
    </xf>
    <xf numFmtId="165" fontId="75" fillId="3" borderId="7" xfId="0" applyNumberFormat="1" applyFont="1" applyFill="1" applyBorder="1" applyAlignment="1" applyProtection="1">
      <alignment horizontal="right" vertical="center" shrinkToFit="1"/>
      <protection hidden="1"/>
    </xf>
    <xf numFmtId="165" fontId="75" fillId="3" borderId="101" xfId="0" applyNumberFormat="1" applyFont="1" applyFill="1" applyBorder="1" applyAlignment="1" applyProtection="1">
      <alignment horizontal="right" vertical="center" shrinkToFit="1"/>
      <protection hidden="1"/>
    </xf>
    <xf numFmtId="0" fontId="54" fillId="0" borderId="0" xfId="0" applyFont="1" applyAlignment="1" applyProtection="1">
      <alignment horizontal="right" vertical="center" wrapText="1" shrinkToFit="1"/>
      <protection hidden="1"/>
    </xf>
    <xf numFmtId="0" fontId="54" fillId="0" borderId="6" xfId="0" applyFont="1" applyBorder="1" applyAlignment="1" applyProtection="1">
      <alignment horizontal="right" vertical="center" wrapText="1" shrinkToFit="1"/>
      <protection hidden="1"/>
    </xf>
    <xf numFmtId="0" fontId="76" fillId="6" borderId="102" xfId="0" applyFont="1" applyFill="1" applyBorder="1" applyAlignment="1" applyProtection="1">
      <alignment horizontal="center" shrinkToFit="1"/>
      <protection hidden="1"/>
    </xf>
    <xf numFmtId="0" fontId="76" fillId="6" borderId="8" xfId="0" applyFont="1" applyFill="1" applyBorder="1" applyAlignment="1" applyProtection="1">
      <alignment horizontal="center" shrinkToFit="1"/>
      <protection hidden="1"/>
    </xf>
    <xf numFmtId="0" fontId="76" fillId="6" borderId="100" xfId="0" applyFont="1" applyFill="1" applyBorder="1" applyAlignment="1" applyProtection="1">
      <alignment horizontal="center" shrinkToFit="1"/>
      <protection hidden="1"/>
    </xf>
    <xf numFmtId="0" fontId="76" fillId="6" borderId="45" xfId="0" applyFont="1" applyFill="1" applyBorder="1" applyAlignment="1" applyProtection="1">
      <alignment horizontal="center" vertical="center" shrinkToFit="1"/>
      <protection hidden="1"/>
    </xf>
    <xf numFmtId="0" fontId="76" fillId="6" borderId="0" xfId="0" applyFont="1" applyFill="1" applyAlignment="1" applyProtection="1">
      <alignment horizontal="center" vertical="center" shrinkToFit="1"/>
      <protection hidden="1"/>
    </xf>
    <xf numFmtId="0" fontId="76" fillId="6" borderId="103" xfId="0" applyFont="1" applyFill="1" applyBorder="1" applyAlignment="1" applyProtection="1">
      <alignment horizontal="center" vertical="center" shrinkToFit="1"/>
      <protection hidden="1"/>
    </xf>
    <xf numFmtId="165" fontId="73" fillId="16" borderId="7" xfId="0" applyNumberFormat="1" applyFont="1" applyFill="1" applyBorder="1" applyAlignment="1" applyProtection="1">
      <alignment horizontal="center" vertical="center" shrinkToFit="1"/>
      <protection hidden="1"/>
    </xf>
    <xf numFmtId="22" fontId="73" fillId="0" borderId="0" xfId="0" applyNumberFormat="1" applyFont="1" applyAlignment="1" applyProtection="1">
      <alignment horizontal="center" vertical="center" shrinkToFit="1" readingOrder="2"/>
      <protection hidden="1"/>
    </xf>
    <xf numFmtId="0" fontId="83" fillId="0" borderId="82" xfId="0" applyFont="1" applyBorder="1" applyAlignment="1" applyProtection="1">
      <alignment horizontal="center" vertical="center" shrinkToFit="1"/>
      <protection hidden="1"/>
    </xf>
    <xf numFmtId="0" fontId="56" fillId="11" borderId="3" xfId="0" applyFont="1" applyFill="1" applyBorder="1" applyAlignment="1" applyProtection="1">
      <alignment horizontal="center" vertical="center" wrapText="1" shrinkToFit="1"/>
      <protection hidden="1"/>
    </xf>
    <xf numFmtId="0" fontId="56" fillId="11" borderId="0" xfId="0" applyFont="1" applyFill="1" applyAlignment="1" applyProtection="1">
      <alignment horizontal="center" vertical="center" wrapText="1" shrinkToFit="1"/>
      <protection hidden="1"/>
    </xf>
    <xf numFmtId="0" fontId="74" fillId="0" borderId="79" xfId="0" applyFont="1" applyBorder="1" applyAlignment="1" applyProtection="1">
      <alignment horizontal="center" vertical="center" shrinkToFit="1"/>
      <protection hidden="1"/>
    </xf>
    <xf numFmtId="0" fontId="74" fillId="0" borderId="80" xfId="0" applyFont="1" applyBorder="1" applyAlignment="1" applyProtection="1">
      <alignment horizontal="center" vertical="center" shrinkToFit="1"/>
      <protection hidden="1"/>
    </xf>
    <xf numFmtId="0" fontId="74" fillId="0" borderId="81" xfId="0" applyFont="1" applyBorder="1" applyAlignment="1" applyProtection="1">
      <alignment horizontal="center" vertical="center" shrinkToFit="1"/>
      <protection hidden="1"/>
    </xf>
    <xf numFmtId="0" fontId="3" fillId="7" borderId="137" xfId="0" applyFont="1" applyFill="1" applyBorder="1" applyAlignment="1">
      <alignment horizontal="center" vertical="center" textRotation="90" wrapText="1"/>
    </xf>
    <xf numFmtId="0" fontId="3" fillId="7" borderId="138" xfId="0" applyFont="1" applyFill="1" applyBorder="1" applyAlignment="1">
      <alignment horizontal="center" vertical="center" textRotation="90" wrapText="1"/>
    </xf>
    <xf numFmtId="0" fontId="3" fillId="7" borderId="40" xfId="0" applyFont="1" applyFill="1" applyBorder="1" applyAlignment="1">
      <alignment horizontal="center" vertical="center" textRotation="90" wrapText="1"/>
    </xf>
    <xf numFmtId="0" fontId="3" fillId="7" borderId="139" xfId="0" applyFont="1" applyFill="1" applyBorder="1" applyAlignment="1">
      <alignment horizontal="center" vertical="center" textRotation="90" wrapText="1"/>
    </xf>
    <xf numFmtId="0" fontId="3" fillId="7" borderId="128" xfId="0" applyFont="1" applyFill="1" applyBorder="1" applyAlignment="1">
      <alignment horizontal="center" vertical="center" textRotation="90" wrapText="1"/>
    </xf>
    <xf numFmtId="0" fontId="3" fillId="7" borderId="137" xfId="0" applyFont="1" applyFill="1" applyBorder="1" applyAlignment="1">
      <alignment horizontal="center" vertical="center"/>
    </xf>
    <xf numFmtId="0" fontId="3" fillId="7" borderId="138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7" borderId="139" xfId="0" applyFont="1" applyFill="1" applyBorder="1" applyAlignment="1">
      <alignment horizontal="center" vertical="center"/>
    </xf>
    <xf numFmtId="0" fontId="3" fillId="7" borderId="95" xfId="0" applyFont="1" applyFill="1" applyBorder="1" applyAlignment="1">
      <alignment horizontal="center" vertical="center"/>
    </xf>
    <xf numFmtId="0" fontId="3" fillId="7" borderId="129" xfId="0" applyFont="1" applyFill="1" applyBorder="1" applyAlignment="1">
      <alignment horizontal="center" vertical="center"/>
    </xf>
    <xf numFmtId="0" fontId="80" fillId="9" borderId="83" xfId="0" applyFont="1" applyFill="1" applyBorder="1" applyAlignment="1" applyProtection="1">
      <alignment horizontal="center" vertical="center"/>
      <protection hidden="1"/>
    </xf>
    <xf numFmtId="0" fontId="80" fillId="9" borderId="7" xfId="0" applyFont="1" applyFill="1" applyBorder="1" applyAlignment="1" applyProtection="1">
      <alignment horizontal="center" vertical="center"/>
      <protection hidden="1"/>
    </xf>
    <xf numFmtId="0" fontId="80" fillId="9" borderId="129" xfId="0" applyFont="1" applyFill="1" applyBorder="1" applyAlignment="1" applyProtection="1">
      <alignment horizontal="center" vertical="center"/>
      <protection hidden="1"/>
    </xf>
    <xf numFmtId="0" fontId="80" fillId="9" borderId="130" xfId="0" applyFont="1" applyFill="1" applyBorder="1" applyAlignment="1" applyProtection="1">
      <alignment horizontal="center" vertical="center"/>
      <protection hidden="1"/>
    </xf>
    <xf numFmtId="0" fontId="80" fillId="9" borderId="131" xfId="0" applyFont="1" applyFill="1" applyBorder="1" applyAlignment="1" applyProtection="1">
      <alignment horizontal="center" vertical="center"/>
      <protection hidden="1"/>
    </xf>
    <xf numFmtId="0" fontId="80" fillId="9" borderId="132" xfId="0" applyFont="1" applyFill="1" applyBorder="1" applyAlignment="1" applyProtection="1">
      <alignment horizontal="center" vertical="center"/>
      <protection hidden="1"/>
    </xf>
    <xf numFmtId="0" fontId="80" fillId="9" borderId="84" xfId="0" applyFont="1" applyFill="1" applyBorder="1" applyAlignment="1" applyProtection="1">
      <alignment horizontal="center" vertical="center"/>
      <protection hidden="1"/>
    </xf>
    <xf numFmtId="0" fontId="80" fillId="9" borderId="133" xfId="0" applyFont="1" applyFill="1" applyBorder="1" applyAlignment="1" applyProtection="1">
      <alignment horizontal="center" vertical="center"/>
      <protection hidden="1"/>
    </xf>
    <xf numFmtId="0" fontId="80" fillId="9" borderId="134" xfId="0" applyFont="1" applyFill="1" applyBorder="1" applyAlignment="1" applyProtection="1">
      <alignment horizontal="center" vertical="center"/>
      <protection hidden="1"/>
    </xf>
    <xf numFmtId="0" fontId="80" fillId="9" borderId="135" xfId="0" applyFont="1" applyFill="1" applyBorder="1" applyAlignment="1" applyProtection="1">
      <alignment horizontal="center" vertical="center"/>
      <protection hidden="1"/>
    </xf>
    <xf numFmtId="0" fontId="80" fillId="9" borderId="136" xfId="0" applyFont="1" applyFill="1" applyBorder="1" applyAlignment="1" applyProtection="1">
      <alignment horizontal="center" vertical="center"/>
      <protection hidden="1"/>
    </xf>
    <xf numFmtId="0" fontId="6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09" xfId="0" applyFont="1" applyBorder="1" applyAlignment="1">
      <alignment horizontal="center" vertical="center"/>
    </xf>
    <xf numFmtId="0" fontId="16" fillId="0" borderId="110" xfId="0" applyFont="1" applyBorder="1" applyAlignment="1">
      <alignment horizontal="center" vertical="center"/>
    </xf>
    <xf numFmtId="0" fontId="16" fillId="0" borderId="111" xfId="0" applyFont="1" applyBorder="1" applyAlignment="1">
      <alignment horizontal="center" vertical="center"/>
    </xf>
    <xf numFmtId="0" fontId="16" fillId="0" borderId="1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16" fillId="0" borderId="111" xfId="0" applyFont="1" applyBorder="1" applyAlignment="1" applyProtection="1">
      <alignment horizontal="center" vertical="center"/>
      <protection hidden="1"/>
    </xf>
    <xf numFmtId="0" fontId="16" fillId="0" borderId="115" xfId="0" applyFont="1" applyBorder="1" applyAlignment="1" applyProtection="1">
      <alignment horizontal="center" vertical="center"/>
      <protection hidden="1"/>
    </xf>
    <xf numFmtId="0" fontId="16" fillId="0" borderId="112" xfId="0" applyFont="1" applyBorder="1" applyAlignment="1" applyProtection="1">
      <alignment horizontal="center" vertical="center"/>
      <protection hidden="1"/>
    </xf>
    <xf numFmtId="0" fontId="16" fillId="0" borderId="44" xfId="0" applyFont="1" applyBorder="1" applyAlignment="1" applyProtection="1">
      <alignment horizontal="center" vertical="center"/>
      <protection hidden="1"/>
    </xf>
    <xf numFmtId="0" fontId="16" fillId="0" borderId="114" xfId="0" applyFont="1" applyBorder="1" applyAlignment="1" applyProtection="1">
      <alignment horizontal="center" vertical="center"/>
      <protection hidden="1"/>
    </xf>
    <xf numFmtId="0" fontId="16" fillId="0" borderId="13" xfId="0" applyFont="1" applyBorder="1" applyAlignment="1" applyProtection="1">
      <alignment horizontal="center" vertical="center"/>
      <protection hidden="1"/>
    </xf>
    <xf numFmtId="0" fontId="16" fillId="0" borderId="112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113" xfId="0" applyFont="1" applyBorder="1" applyAlignment="1">
      <alignment horizontal="center" vertical="center"/>
    </xf>
    <xf numFmtId="0" fontId="22" fillId="4" borderId="32" xfId="0" applyFont="1" applyFill="1" applyBorder="1" applyAlignment="1" applyProtection="1">
      <alignment horizontal="center" vertical="center"/>
      <protection hidden="1"/>
    </xf>
    <xf numFmtId="0" fontId="22" fillId="4" borderId="35" xfId="0" applyFont="1" applyFill="1" applyBorder="1" applyAlignment="1" applyProtection="1">
      <alignment horizontal="center" vertical="center"/>
      <protection hidden="1"/>
    </xf>
    <xf numFmtId="0" fontId="16" fillId="13" borderId="22" xfId="0" applyFont="1" applyFill="1" applyBorder="1" applyAlignment="1" applyProtection="1">
      <alignment horizontal="center" vertical="center"/>
      <protection hidden="1"/>
    </xf>
    <xf numFmtId="0" fontId="16" fillId="13" borderId="26" xfId="0" applyFont="1" applyFill="1" applyBorder="1" applyAlignment="1" applyProtection="1">
      <alignment horizontal="center" vertical="center"/>
      <protection hidden="1"/>
    </xf>
    <xf numFmtId="0" fontId="20" fillId="12" borderId="0" xfId="0" applyFont="1" applyFill="1" applyAlignment="1" applyProtection="1">
      <alignment horizontal="center" vertical="center"/>
      <protection hidden="1"/>
    </xf>
    <xf numFmtId="0" fontId="20" fillId="12" borderId="20" xfId="0" applyFont="1" applyFill="1" applyBorder="1" applyAlignment="1" applyProtection="1">
      <alignment horizontal="center" vertical="center"/>
      <protection hidden="1"/>
    </xf>
    <xf numFmtId="0" fontId="22" fillId="4" borderId="37" xfId="0" applyFont="1" applyFill="1" applyBorder="1" applyAlignment="1" applyProtection="1">
      <alignment horizontal="center" vertical="center"/>
      <protection hidden="1"/>
    </xf>
    <xf numFmtId="0" fontId="22" fillId="4" borderId="38" xfId="0" applyFont="1" applyFill="1" applyBorder="1" applyAlignment="1" applyProtection="1">
      <alignment horizontal="center" vertical="center"/>
      <protection hidden="1"/>
    </xf>
    <xf numFmtId="0" fontId="22" fillId="4" borderId="39" xfId="0" applyFont="1" applyFill="1" applyBorder="1" applyAlignment="1" applyProtection="1">
      <alignment horizontal="center" vertical="center"/>
      <protection hidden="1"/>
    </xf>
    <xf numFmtId="0" fontId="22" fillId="4" borderId="33" xfId="0" applyFont="1" applyFill="1" applyBorder="1" applyAlignment="1" applyProtection="1">
      <alignment horizontal="center" vertical="center"/>
      <protection hidden="1"/>
    </xf>
    <xf numFmtId="0" fontId="22" fillId="4" borderId="36" xfId="0" applyFont="1" applyFill="1" applyBorder="1" applyAlignment="1" applyProtection="1">
      <alignment horizontal="center" vertical="center"/>
      <protection hidden="1"/>
    </xf>
    <xf numFmtId="0" fontId="16" fillId="13" borderId="27" xfId="0" applyFont="1" applyFill="1" applyBorder="1" applyAlignment="1" applyProtection="1">
      <alignment horizontal="center" vertical="center"/>
      <protection hidden="1"/>
    </xf>
    <xf numFmtId="0" fontId="16" fillId="13" borderId="28" xfId="0" applyFont="1" applyFill="1" applyBorder="1" applyAlignment="1" applyProtection="1">
      <alignment horizontal="center" vertical="center"/>
      <protection hidden="1"/>
    </xf>
    <xf numFmtId="0" fontId="3" fillId="7" borderId="140" xfId="0" applyFont="1" applyFill="1" applyBorder="1" applyAlignment="1">
      <alignment horizontal="center" vertical="center" textRotation="90" wrapText="1"/>
    </xf>
    <xf numFmtId="0" fontId="16" fillId="0" borderId="18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23" fillId="20" borderId="13" xfId="0" applyFont="1" applyFill="1" applyBorder="1" applyAlignment="1">
      <alignment horizontal="center" vertical="center"/>
    </xf>
    <xf numFmtId="0" fontId="3" fillId="7" borderId="140" xfId="0" applyFont="1" applyFill="1" applyBorder="1" applyAlignment="1">
      <alignment horizontal="center" vertical="center"/>
    </xf>
    <xf numFmtId="0" fontId="3" fillId="17" borderId="95" xfId="0" applyFont="1" applyFill="1" applyBorder="1" applyAlignment="1">
      <alignment horizontal="center" vertical="center"/>
    </xf>
    <xf numFmtId="0" fontId="3" fillId="17" borderId="129" xfId="0" applyFont="1" applyFill="1" applyBorder="1" applyAlignment="1">
      <alignment horizontal="center" vertical="center"/>
    </xf>
    <xf numFmtId="0" fontId="3" fillId="7" borderId="12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textRotation="90" wrapText="1"/>
    </xf>
    <xf numFmtId="0" fontId="69" fillId="20" borderId="117" xfId="0" applyFont="1" applyFill="1" applyBorder="1" applyAlignment="1">
      <alignment horizontal="center" vertical="center"/>
    </xf>
    <xf numFmtId="0" fontId="69" fillId="20" borderId="113" xfId="0" applyFont="1" applyFill="1" applyBorder="1" applyAlignment="1">
      <alignment horizontal="center" vertical="center"/>
    </xf>
    <xf numFmtId="0" fontId="23" fillId="20" borderId="117" xfId="0" applyFont="1" applyFill="1" applyBorder="1" applyAlignment="1" applyProtection="1">
      <alignment horizontal="center" vertical="center" wrapText="1"/>
      <protection hidden="1"/>
    </xf>
    <xf numFmtId="0" fontId="23" fillId="20" borderId="113" xfId="0" applyFont="1" applyFill="1" applyBorder="1" applyAlignment="1" applyProtection="1">
      <alignment horizontal="center" vertical="center" wrapText="1"/>
      <protection hidden="1"/>
    </xf>
    <xf numFmtId="0" fontId="46" fillId="20" borderId="13" xfId="0" applyFont="1" applyFill="1" applyBorder="1" applyAlignment="1">
      <alignment horizontal="center" vertical="center"/>
    </xf>
    <xf numFmtId="0" fontId="69" fillId="20" borderId="116" xfId="0" applyFont="1" applyFill="1" applyBorder="1" applyAlignment="1">
      <alignment horizontal="center" vertical="center"/>
    </xf>
    <xf numFmtId="0" fontId="69" fillId="20" borderId="112" xfId="0" applyFont="1" applyFill="1" applyBorder="1" applyAlignment="1">
      <alignment horizontal="center" vertical="center"/>
    </xf>
    <xf numFmtId="0" fontId="3" fillId="7" borderId="127" xfId="0" applyFont="1" applyFill="1" applyBorder="1" applyAlignment="1">
      <alignment horizontal="center" vertical="center" textRotation="90" wrapText="1"/>
    </xf>
    <xf numFmtId="0" fontId="23" fillId="20" borderId="114" xfId="0" applyFont="1" applyFill="1" applyBorder="1" applyAlignment="1" applyProtection="1">
      <alignment horizontal="center" vertical="center" wrapText="1"/>
      <protection hidden="1"/>
    </xf>
    <xf numFmtId="0" fontId="46" fillId="20" borderId="12" xfId="0" applyFont="1" applyFill="1" applyBorder="1" applyAlignment="1">
      <alignment horizontal="center" vertical="center" textRotation="90" wrapText="1"/>
    </xf>
    <xf numFmtId="0" fontId="46" fillId="20" borderId="44" xfId="0" applyFont="1" applyFill="1" applyBorder="1" applyAlignment="1">
      <alignment horizontal="center" vertical="center" textRotation="90" wrapText="1"/>
    </xf>
    <xf numFmtId="0" fontId="23" fillId="20" borderId="117" xfId="0" applyFont="1" applyFill="1" applyBorder="1" applyAlignment="1">
      <alignment horizontal="center" vertical="center" wrapText="1"/>
    </xf>
    <xf numFmtId="0" fontId="23" fillId="20" borderId="113" xfId="0" applyFont="1" applyFill="1" applyBorder="1" applyAlignment="1">
      <alignment horizontal="center" vertical="center" wrapText="1"/>
    </xf>
    <xf numFmtId="0" fontId="46" fillId="20" borderId="13" xfId="0" applyFont="1" applyFill="1" applyBorder="1" applyAlignment="1">
      <alignment horizontal="center" vertical="center" wrapText="1"/>
    </xf>
    <xf numFmtId="0" fontId="46" fillId="20" borderId="116" xfId="0" applyFont="1" applyFill="1" applyBorder="1" applyAlignment="1">
      <alignment horizontal="center" vertical="center" textRotation="90"/>
    </xf>
    <xf numFmtId="0" fontId="46" fillId="20" borderId="112" xfId="0" applyFont="1" applyFill="1" applyBorder="1" applyAlignment="1">
      <alignment horizontal="center" vertical="center" textRotation="90"/>
    </xf>
    <xf numFmtId="0" fontId="15" fillId="0" borderId="12" xfId="0" applyFont="1" applyBorder="1" applyAlignment="1" applyProtection="1">
      <alignment horizontal="center" vertical="center" textRotation="90"/>
      <protection hidden="1"/>
    </xf>
    <xf numFmtId="0" fontId="15" fillId="0" borderId="44" xfId="0" applyFont="1" applyBorder="1" applyAlignment="1" applyProtection="1">
      <alignment horizontal="center" vertical="center" textRotation="90"/>
      <protection hidden="1"/>
    </xf>
    <xf numFmtId="0" fontId="69" fillId="20" borderId="12" xfId="0" applyFont="1" applyFill="1" applyBorder="1" applyAlignment="1">
      <alignment horizontal="center" vertical="center"/>
    </xf>
    <xf numFmtId="0" fontId="69" fillId="20" borderId="44" xfId="0" applyFont="1" applyFill="1" applyBorder="1" applyAlignment="1">
      <alignment horizontal="center" vertical="center"/>
    </xf>
    <xf numFmtId="0" fontId="22" fillId="4" borderId="31" xfId="0" applyFont="1" applyFill="1" applyBorder="1" applyAlignment="1" applyProtection="1">
      <alignment horizontal="center" vertical="center"/>
      <protection hidden="1"/>
    </xf>
    <xf numFmtId="0" fontId="22" fillId="4" borderId="34" xfId="0" applyFont="1" applyFill="1" applyBorder="1" applyAlignment="1" applyProtection="1">
      <alignment horizontal="center" vertical="center"/>
      <protection hidden="1"/>
    </xf>
    <xf numFmtId="0" fontId="46" fillId="20" borderId="117" xfId="0" applyFont="1" applyFill="1" applyBorder="1" applyAlignment="1">
      <alignment horizontal="center" vertical="center" textRotation="90" wrapText="1"/>
    </xf>
    <xf numFmtId="0" fontId="46" fillId="20" borderId="113" xfId="0" applyFont="1" applyFill="1" applyBorder="1" applyAlignment="1">
      <alignment horizontal="center" vertical="center" textRotation="90" wrapText="1"/>
    </xf>
    <xf numFmtId="0" fontId="23" fillId="20" borderId="12" xfId="0" applyFont="1" applyFill="1" applyBorder="1" applyAlignment="1">
      <alignment horizontal="center" vertical="center" wrapText="1"/>
    </xf>
    <xf numFmtId="0" fontId="23" fillId="20" borderId="44" xfId="0" applyFont="1" applyFill="1" applyBorder="1" applyAlignment="1">
      <alignment horizontal="center" vertical="center" wrapText="1"/>
    </xf>
    <xf numFmtId="0" fontId="23" fillId="20" borderId="116" xfId="0" applyFont="1" applyFill="1" applyBorder="1" applyAlignment="1">
      <alignment horizontal="center" vertical="center" wrapText="1"/>
    </xf>
    <xf numFmtId="0" fontId="23" fillId="20" borderId="112" xfId="0" applyFont="1" applyFill="1" applyBorder="1" applyAlignment="1">
      <alignment horizontal="center" vertical="center" wrapText="1"/>
    </xf>
  </cellXfs>
  <cellStyles count="7">
    <cellStyle name="Normal 2" xfId="2" xr:uid="{00000000-0005-0000-0000-000002000000}"/>
    <cellStyle name="Normal 2 2" xfId="3" xr:uid="{00000000-0005-0000-0000-000003000000}"/>
    <cellStyle name="Normal 4" xfId="4" xr:uid="{00000000-0005-0000-0000-000004000000}"/>
    <cellStyle name="ارتباط تشعبي" xfId="1" builtinId="8"/>
    <cellStyle name="عادي" xfId="0" builtinId="0"/>
    <cellStyle name="عادي 2" xfId="5" xr:uid="{00000000-0005-0000-0000-000005000000}"/>
    <cellStyle name="عادي 2 2" xfId="6" xr:uid="{00000000-0005-0000-0000-000006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206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strike/>
        <u val="double"/>
      </font>
      <fill>
        <patternFill>
          <bgColor rgb="FF002060"/>
        </patternFill>
      </fill>
    </dxf>
    <dxf>
      <font>
        <color theme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theme="8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0</xdr:row>
      <xdr:rowOff>60960</xdr:rowOff>
    </xdr:from>
    <xdr:to>
      <xdr:col>1</xdr:col>
      <xdr:colOff>1264920</xdr:colOff>
      <xdr:row>0</xdr:row>
      <xdr:rowOff>320040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8BB206E7-BF58-478C-B8B6-3EC9FD23543F}"/>
            </a:ext>
          </a:extLst>
        </xdr:cNvPr>
        <xdr:cNvSpPr/>
      </xdr:nvSpPr>
      <xdr:spPr>
        <a:xfrm>
          <a:off x="10121150700" y="60960"/>
          <a:ext cx="57150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6</xdr:col>
      <xdr:colOff>1043940</xdr:colOff>
      <xdr:row>7</xdr:row>
      <xdr:rowOff>106680</xdr:rowOff>
    </xdr:from>
    <xdr:to>
      <xdr:col>8</xdr:col>
      <xdr:colOff>76200</xdr:colOff>
      <xdr:row>7</xdr:row>
      <xdr:rowOff>365760</xdr:rowOff>
    </xdr:to>
    <xdr:sp macro="" textlink="">
      <xdr:nvSpPr>
        <xdr:cNvPr id="3" name="سهم: لليسار 2">
          <a:extLst>
            <a:ext uri="{FF2B5EF4-FFF2-40B4-BE49-F238E27FC236}">
              <a16:creationId xmlns:a16="http://schemas.microsoft.com/office/drawing/2014/main" id="{586E0036-FB7B-4D61-8220-7A67C0839176}"/>
            </a:ext>
          </a:extLst>
        </xdr:cNvPr>
        <xdr:cNvSpPr/>
      </xdr:nvSpPr>
      <xdr:spPr>
        <a:xfrm rot="10800000">
          <a:off x="11235255660" y="256032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7</xdr:col>
      <xdr:colOff>175260</xdr:colOff>
      <xdr:row>10</xdr:row>
      <xdr:rowOff>175260</xdr:rowOff>
    </xdr:from>
    <xdr:to>
      <xdr:col>9</xdr:col>
      <xdr:colOff>342900</xdr:colOff>
      <xdr:row>11</xdr:row>
      <xdr:rowOff>7620</xdr:rowOff>
    </xdr:to>
    <xdr:sp macro="" textlink="">
      <xdr:nvSpPr>
        <xdr:cNvPr id="4" name="سهم: لليسار 3">
          <a:extLst>
            <a:ext uri="{FF2B5EF4-FFF2-40B4-BE49-F238E27FC236}">
              <a16:creationId xmlns:a16="http://schemas.microsoft.com/office/drawing/2014/main" id="{F5587180-01B7-CF95-BE73-055B94301554}"/>
            </a:ext>
          </a:extLst>
        </xdr:cNvPr>
        <xdr:cNvSpPr/>
      </xdr:nvSpPr>
      <xdr:spPr>
        <a:xfrm rot="10800000">
          <a:off x="11234745120" y="3771900"/>
          <a:ext cx="739140" cy="25908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47</xdr:row>
      <xdr:rowOff>211454</xdr:rowOff>
    </xdr:from>
    <xdr:to>
      <xdr:col>16</xdr:col>
      <xdr:colOff>38100</xdr:colOff>
      <xdr:row>49</xdr:row>
      <xdr:rowOff>66674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C37488C-6F18-4ADC-AF49-2D9C2E9CD5FF}"/>
            </a:ext>
          </a:extLst>
        </xdr:cNvPr>
        <xdr:cNvSpPr txBox="1"/>
      </xdr:nvSpPr>
      <xdr:spPr>
        <a:xfrm>
          <a:off x="9972118740" y="10102214"/>
          <a:ext cx="6113145" cy="3581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ar-SY" sz="1600" b="0">
              <a:latin typeface="Sakkal Majalla" pitchFamily="2" charset="-78"/>
              <a:cs typeface="Sakkal Majalla" pitchFamily="2" charset="-78"/>
            </a:rPr>
            <a:t>عنوان </a:t>
          </a:r>
          <a:r>
            <a:rPr lang="ar-SA" sz="1600" b="0">
              <a:latin typeface="Sakkal Majalla" pitchFamily="2" charset="-78"/>
              <a:cs typeface="Sakkal Majalla" pitchFamily="2" charset="-78"/>
            </a:rPr>
            <a:t>مركز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 التعليم المفتوح : دمشق - المزة - جانب المدينة الجامعية  | ص.ب /</a:t>
          </a:r>
          <a:r>
            <a:rPr lang="en-US" sz="1600" b="0" baseline="0">
              <a:latin typeface="Sakkal Majalla" pitchFamily="2" charset="-78"/>
              <a:cs typeface="Sakkal Majalla" pitchFamily="2" charset="-78"/>
            </a:rPr>
            <a:t>35063</a:t>
          </a:r>
          <a:r>
            <a:rPr lang="ar-SA" sz="1600" b="0" baseline="0">
              <a:latin typeface="Sakkal Majalla" pitchFamily="2" charset="-78"/>
              <a:cs typeface="Sakkal Majalla" pitchFamily="2" charset="-78"/>
            </a:rPr>
            <a:t>/</a:t>
          </a:r>
          <a:endParaRPr lang="ar-SY" sz="1600" b="0">
            <a:latin typeface="Sakkal Majalla" pitchFamily="2" charset="-78"/>
            <a:cs typeface="Sakkal Majalla" pitchFamily="2" charset="-78"/>
          </a:endParaRPr>
        </a:p>
      </xdr:txBody>
    </xdr:sp>
    <xdr:clientData/>
  </xdr:twoCellAnchor>
  <xdr:twoCellAnchor>
    <xdr:from>
      <xdr:col>1</xdr:col>
      <xdr:colOff>19050</xdr:colOff>
      <xdr:row>48</xdr:row>
      <xdr:rowOff>180976</xdr:rowOff>
    </xdr:from>
    <xdr:to>
      <xdr:col>15</xdr:col>
      <xdr:colOff>300990</xdr:colOff>
      <xdr:row>51</xdr:row>
      <xdr:rowOff>1906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71CDA3A-6E09-401E-8568-1A006B43F4E8}"/>
            </a:ext>
          </a:extLst>
        </xdr:cNvPr>
        <xdr:cNvSpPr txBox="1"/>
      </xdr:nvSpPr>
      <xdr:spPr>
        <a:xfrm>
          <a:off x="9972160650" y="10285096"/>
          <a:ext cx="6118860" cy="544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www.damascusuniversity.edu.sy/ol     |          damascusuniversity.ol</a:t>
          </a:r>
          <a:r>
            <a:rPr lang="en-US" sz="1600" b="0" u="none" baseline="0">
              <a:latin typeface="Sakkal Majalla" panose="02000000000000000000" pitchFamily="2" charset="-78"/>
              <a:cs typeface="Sakkal Majalla" panose="02000000000000000000" pitchFamily="2" charset="-78"/>
            </a:rPr>
            <a:t>     </a:t>
          </a:r>
          <a:r>
            <a:rPr lang="en-US" sz="1600" b="0" u="none">
              <a:latin typeface="Sakkal Majalla" panose="02000000000000000000" pitchFamily="2" charset="-78"/>
              <a:cs typeface="Sakkal Majalla" panose="02000000000000000000" pitchFamily="2" charset="-78"/>
            </a:rPr>
            <a:t>|          </a:t>
          </a:r>
          <a:r>
            <a:rPr lang="en-US" sz="1600" b="0" u="none">
              <a:solidFill>
                <a:schemeClr val="dk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damascusuniversity_ol   </a:t>
          </a:r>
        </a:p>
      </xdr:txBody>
    </xdr:sp>
    <xdr:clientData/>
  </xdr:twoCellAnchor>
  <xdr:twoCellAnchor editAs="oneCell">
    <xdr:from>
      <xdr:col>4</xdr:col>
      <xdr:colOff>376767</xdr:colOff>
      <xdr:row>48</xdr:row>
      <xdr:rowOff>230717</xdr:rowOff>
    </xdr:from>
    <xdr:to>
      <xdr:col>5</xdr:col>
      <xdr:colOff>218652</xdr:colOff>
      <xdr:row>50</xdr:row>
      <xdr:rowOff>71205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8204598-18B8-4051-A55A-C27B5DF6E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812681" y="10424584"/>
          <a:ext cx="273685" cy="272288"/>
        </a:xfrm>
        <a:prstGeom prst="rect">
          <a:avLst/>
        </a:prstGeom>
      </xdr:spPr>
    </xdr:pic>
    <xdr:clientData/>
  </xdr:twoCellAnchor>
  <xdr:twoCellAnchor editAs="oneCell">
    <xdr:from>
      <xdr:col>9</xdr:col>
      <xdr:colOff>120933</xdr:colOff>
      <xdr:row>48</xdr:row>
      <xdr:rowOff>244193</xdr:rowOff>
    </xdr:from>
    <xdr:to>
      <xdr:col>9</xdr:col>
      <xdr:colOff>344592</xdr:colOff>
      <xdr:row>50</xdr:row>
      <xdr:rowOff>31466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5B68B9F7-3DCF-4ECF-9BF9-744557013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5959541" y="10438060"/>
          <a:ext cx="223659" cy="219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file:///D:\&#1603;&#1604;&#1610;&#1577;%20&#1575;&#1604;&#1581;&#1602;&#1608;&#1602;\Lenovo\Lenovo\user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D:\&#1603;&#1604;&#1610;&#1577;%20&#1575;&#1604;&#1581;&#1602;&#1608;&#1602;\Lenovo\Lenovo\user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showRowColHeaders="0" rightToLeft="1" tabSelected="1" workbookViewId="0">
      <selection activeCell="B8" sqref="B8:I12"/>
    </sheetView>
  </sheetViews>
  <sheetFormatPr defaultColWidth="9" defaultRowHeight="16.8" x14ac:dyDescent="0.5"/>
  <cols>
    <col min="1" max="1" width="2.19921875" style="15" customWidth="1"/>
    <col min="2" max="2" width="4.296875" style="15" customWidth="1"/>
    <col min="3" max="6" width="9" style="15"/>
    <col min="7" max="7" width="1.296875" style="15" customWidth="1"/>
    <col min="8" max="8" width="12.796875" style="15" customWidth="1"/>
    <col min="9" max="9" width="16.8984375" style="15" customWidth="1"/>
    <col min="10" max="10" width="5" style="15" customWidth="1"/>
    <col min="11" max="11" width="9" style="15"/>
    <col min="12" max="12" width="2.796875" style="15" customWidth="1"/>
    <col min="13" max="14" width="9" style="15"/>
    <col min="15" max="15" width="3.296875" style="15" customWidth="1"/>
    <col min="16" max="17" width="9" style="15"/>
    <col min="18" max="18" width="4.796875" style="15" customWidth="1"/>
    <col min="19" max="19" width="2" style="15" customWidth="1"/>
    <col min="20" max="20" width="8.8984375" style="15" customWidth="1"/>
    <col min="21" max="21" width="15.296875" style="15" customWidth="1"/>
    <col min="22" max="16384" width="9" style="15"/>
  </cols>
  <sheetData>
    <row r="1" spans="1:22" ht="27" thickBot="1" x14ac:dyDescent="0.75">
      <c r="B1" s="250" t="s">
        <v>0</v>
      </c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</row>
    <row r="2" spans="1:22" ht="19.5" customHeight="1" thickBot="1" x14ac:dyDescent="0.7">
      <c r="B2" s="251" t="s">
        <v>1</v>
      </c>
      <c r="C2" s="251"/>
      <c r="D2" s="251"/>
      <c r="E2" s="251"/>
      <c r="F2" s="251"/>
      <c r="G2" s="251"/>
      <c r="H2" s="251"/>
      <c r="I2" s="251"/>
      <c r="J2" s="16"/>
      <c r="K2" s="252" t="s">
        <v>2</v>
      </c>
      <c r="L2" s="253"/>
      <c r="M2" s="253"/>
      <c r="N2" s="253"/>
      <c r="O2" s="253"/>
      <c r="P2" s="253"/>
      <c r="Q2" s="253"/>
      <c r="R2" s="253"/>
      <c r="S2" s="253"/>
      <c r="T2" s="256" t="s">
        <v>3</v>
      </c>
      <c r="U2" s="257"/>
    </row>
    <row r="3" spans="1:22" ht="22.5" customHeight="1" thickBot="1" x14ac:dyDescent="0.7">
      <c r="A3" s="17">
        <v>1</v>
      </c>
      <c r="B3" s="260" t="s">
        <v>4</v>
      </c>
      <c r="C3" s="261"/>
      <c r="D3" s="261"/>
      <c r="E3" s="261"/>
      <c r="F3" s="261"/>
      <c r="G3" s="261"/>
      <c r="H3" s="261"/>
      <c r="I3" s="262"/>
      <c r="K3" s="254"/>
      <c r="L3" s="255"/>
      <c r="M3" s="255"/>
      <c r="N3" s="255"/>
      <c r="O3" s="255"/>
      <c r="P3" s="255"/>
      <c r="Q3" s="255"/>
      <c r="R3" s="255"/>
      <c r="S3" s="255"/>
      <c r="T3" s="258"/>
      <c r="U3" s="259"/>
    </row>
    <row r="4" spans="1:22" ht="22.5" customHeight="1" thickBot="1" x14ac:dyDescent="0.7">
      <c r="A4" s="17">
        <v>2</v>
      </c>
      <c r="B4" s="247" t="s">
        <v>5</v>
      </c>
      <c r="C4" s="248"/>
      <c r="D4" s="248"/>
      <c r="E4" s="248"/>
      <c r="F4" s="248"/>
      <c r="G4" s="248"/>
      <c r="H4" s="248"/>
      <c r="I4" s="249"/>
      <c r="K4" s="235" t="s">
        <v>6</v>
      </c>
      <c r="L4" s="236"/>
      <c r="M4" s="236"/>
      <c r="N4" s="236"/>
      <c r="O4" s="236"/>
      <c r="P4" s="236"/>
      <c r="Q4" s="236"/>
      <c r="R4" s="236"/>
      <c r="S4" s="237"/>
      <c r="T4" s="240">
        <v>1</v>
      </c>
      <c r="U4" s="241"/>
    </row>
    <row r="5" spans="1:22" ht="22.5" customHeight="1" thickBot="1" x14ac:dyDescent="0.7">
      <c r="A5" s="17"/>
      <c r="B5" s="220" t="s">
        <v>7</v>
      </c>
      <c r="C5" s="221"/>
      <c r="D5" s="221"/>
      <c r="E5" s="221"/>
      <c r="F5" s="221"/>
      <c r="G5" s="221"/>
      <c r="H5" s="221"/>
      <c r="I5" s="18"/>
      <c r="K5" s="238" t="s">
        <v>8</v>
      </c>
      <c r="L5" s="239"/>
      <c r="M5" s="239"/>
      <c r="N5" s="239"/>
      <c r="O5" s="239"/>
      <c r="P5" s="239"/>
      <c r="Q5" s="239"/>
      <c r="R5" s="239"/>
      <c r="S5" s="239"/>
      <c r="T5" s="240">
        <v>1</v>
      </c>
      <c r="U5" s="241"/>
    </row>
    <row r="6" spans="1:22" ht="22.5" customHeight="1" thickBot="1" x14ac:dyDescent="0.7">
      <c r="A6" s="17"/>
      <c r="B6" s="242" t="s">
        <v>9</v>
      </c>
      <c r="C6" s="243"/>
      <c r="D6" s="243"/>
      <c r="E6" s="243"/>
      <c r="F6" s="243"/>
      <c r="G6" s="243"/>
      <c r="H6" s="243"/>
      <c r="I6" s="244"/>
      <c r="K6" s="238" t="s">
        <v>10</v>
      </c>
      <c r="L6" s="239"/>
      <c r="M6" s="239"/>
      <c r="N6" s="239"/>
      <c r="O6" s="239"/>
      <c r="P6" s="239"/>
      <c r="Q6" s="239"/>
      <c r="R6" s="239"/>
      <c r="S6" s="239"/>
      <c r="T6" s="245" t="s">
        <v>11</v>
      </c>
      <c r="U6" s="246"/>
    </row>
    <row r="7" spans="1:22" ht="22.5" customHeight="1" thickBot="1" x14ac:dyDescent="0.75">
      <c r="A7" s="17">
        <v>3</v>
      </c>
      <c r="B7" s="220" t="s">
        <v>12</v>
      </c>
      <c r="C7" s="221"/>
      <c r="D7" s="221"/>
      <c r="E7" s="221"/>
      <c r="F7" s="221"/>
      <c r="G7" s="221"/>
      <c r="H7" s="222" t="s">
        <v>13</v>
      </c>
      <c r="I7" s="223"/>
      <c r="K7" s="224" t="s">
        <v>14</v>
      </c>
      <c r="L7" s="225"/>
      <c r="M7" s="225"/>
      <c r="N7" s="225"/>
      <c r="O7" s="225"/>
      <c r="P7" s="225"/>
      <c r="Q7" s="225"/>
      <c r="R7" s="225"/>
      <c r="S7" s="226"/>
      <c r="T7" s="227">
        <v>0.5</v>
      </c>
      <c r="U7" s="228"/>
      <c r="V7" s="19"/>
    </row>
    <row r="8" spans="1:22" ht="22.5" customHeight="1" x14ac:dyDescent="0.65">
      <c r="A8" s="17">
        <v>4</v>
      </c>
      <c r="B8" s="215" t="s">
        <v>4568</v>
      </c>
      <c r="C8" s="215"/>
      <c r="D8" s="215"/>
      <c r="E8" s="215"/>
      <c r="F8" s="215"/>
      <c r="G8" s="215"/>
      <c r="H8" s="215"/>
      <c r="I8" s="215"/>
      <c r="J8" s="19"/>
      <c r="K8" s="230" t="s">
        <v>15</v>
      </c>
      <c r="L8" s="231"/>
      <c r="M8" s="231"/>
      <c r="N8" s="231"/>
      <c r="O8" s="231"/>
      <c r="P8" s="231"/>
      <c r="Q8" s="231"/>
      <c r="R8" s="231"/>
      <c r="S8" s="231"/>
      <c r="T8" s="232">
        <v>0.2</v>
      </c>
      <c r="U8" s="233"/>
    </row>
    <row r="9" spans="1:22" ht="22.5" customHeight="1" x14ac:dyDescent="0.65">
      <c r="A9" s="17"/>
      <c r="B9" s="216"/>
      <c r="C9" s="216"/>
      <c r="D9" s="216"/>
      <c r="E9" s="216"/>
      <c r="F9" s="216"/>
      <c r="G9" s="216"/>
      <c r="H9" s="216"/>
      <c r="I9" s="216"/>
      <c r="J9" s="20"/>
      <c r="K9" s="230"/>
      <c r="L9" s="231"/>
      <c r="M9" s="231"/>
      <c r="N9" s="231"/>
      <c r="O9" s="231"/>
      <c r="P9" s="231"/>
      <c r="Q9" s="231"/>
      <c r="R9" s="231"/>
      <c r="S9" s="231"/>
      <c r="T9" s="234"/>
      <c r="U9" s="233"/>
    </row>
    <row r="10" spans="1:22" ht="22.5" customHeight="1" x14ac:dyDescent="0.65">
      <c r="A10" s="17"/>
      <c r="B10" s="216"/>
      <c r="C10" s="216"/>
      <c r="D10" s="216"/>
      <c r="E10" s="216"/>
      <c r="F10" s="216"/>
      <c r="G10" s="216"/>
      <c r="H10" s="216"/>
      <c r="I10" s="216"/>
      <c r="K10" s="235" t="s">
        <v>16</v>
      </c>
      <c r="L10" s="236"/>
      <c r="M10" s="236"/>
      <c r="N10" s="236"/>
      <c r="O10" s="236"/>
      <c r="P10" s="236"/>
      <c r="Q10" s="236"/>
      <c r="R10" s="236"/>
      <c r="S10" s="237"/>
      <c r="T10" s="203">
        <v>0.2</v>
      </c>
      <c r="U10" s="204"/>
    </row>
    <row r="11" spans="1:22" ht="22.5" customHeight="1" x14ac:dyDescent="0.65">
      <c r="A11" s="17"/>
      <c r="B11" s="216"/>
      <c r="C11" s="216"/>
      <c r="D11" s="216"/>
      <c r="E11" s="216"/>
      <c r="F11" s="216"/>
      <c r="G11" s="216"/>
      <c r="H11" s="216"/>
      <c r="I11" s="216"/>
      <c r="K11" s="224" t="s">
        <v>17</v>
      </c>
      <c r="L11" s="225"/>
      <c r="M11" s="225"/>
      <c r="N11" s="225"/>
      <c r="O11" s="225"/>
      <c r="P11" s="225"/>
      <c r="Q11" s="225"/>
      <c r="R11" s="225"/>
      <c r="S11" s="226"/>
      <c r="T11" s="203">
        <v>0.2</v>
      </c>
      <c r="U11" s="204"/>
    </row>
    <row r="12" spans="1:22" ht="22.5" customHeight="1" thickBot="1" x14ac:dyDescent="0.7">
      <c r="A12" s="17"/>
      <c r="B12" s="229"/>
      <c r="C12" s="229"/>
      <c r="D12" s="229"/>
      <c r="E12" s="229"/>
      <c r="F12" s="229"/>
      <c r="G12" s="229"/>
      <c r="H12" s="229"/>
      <c r="I12" s="229"/>
      <c r="K12" s="205" t="s">
        <v>18</v>
      </c>
      <c r="L12" s="206"/>
      <c r="M12" s="206"/>
      <c r="N12" s="206"/>
      <c r="O12" s="206"/>
      <c r="P12" s="206"/>
      <c r="Q12" s="206"/>
      <c r="R12" s="206"/>
      <c r="S12" s="207"/>
      <c r="T12" s="208">
        <v>0.5</v>
      </c>
      <c r="U12" s="209"/>
    </row>
    <row r="13" spans="1:22" ht="22.5" customHeight="1" thickBot="1" x14ac:dyDescent="0.7">
      <c r="A13" s="17">
        <v>5</v>
      </c>
      <c r="B13" s="210" t="s">
        <v>19</v>
      </c>
      <c r="C13" s="211"/>
      <c r="D13" s="211"/>
      <c r="E13" s="211"/>
      <c r="F13" s="211"/>
      <c r="G13" s="211"/>
      <c r="H13" s="211"/>
      <c r="I13" s="212"/>
      <c r="K13" s="213" t="s">
        <v>20</v>
      </c>
      <c r="L13" s="214"/>
      <c r="M13" s="214"/>
      <c r="N13" s="214"/>
      <c r="O13" s="214"/>
      <c r="P13" s="214"/>
      <c r="Q13" s="214"/>
      <c r="R13" s="214"/>
      <c r="S13" s="214"/>
      <c r="T13" s="214"/>
      <c r="U13" s="214"/>
    </row>
    <row r="14" spans="1:22" ht="22.5" customHeight="1" x14ac:dyDescent="0.65">
      <c r="A14" s="17"/>
      <c r="B14" s="215" t="s">
        <v>4569</v>
      </c>
      <c r="C14" s="215"/>
      <c r="D14" s="215"/>
      <c r="E14" s="215"/>
      <c r="F14" s="215"/>
      <c r="G14" s="215"/>
      <c r="H14" s="215"/>
      <c r="I14" s="215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</row>
    <row r="15" spans="1:22" ht="3.75" customHeight="1" x14ac:dyDescent="0.65">
      <c r="A15" s="17"/>
      <c r="B15" s="216"/>
      <c r="C15" s="216"/>
      <c r="D15" s="216"/>
      <c r="E15" s="216"/>
      <c r="F15" s="216"/>
      <c r="G15" s="216"/>
      <c r="H15" s="216"/>
      <c r="I15" s="216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</row>
    <row r="16" spans="1:22" ht="26.25" customHeight="1" x14ac:dyDescent="0.65">
      <c r="A16" s="17">
        <v>6</v>
      </c>
      <c r="B16" s="216"/>
      <c r="C16" s="216"/>
      <c r="D16" s="216"/>
      <c r="E16" s="216"/>
      <c r="F16" s="216"/>
      <c r="G16" s="216"/>
      <c r="H16" s="216"/>
      <c r="I16" s="216"/>
      <c r="K16" s="218"/>
      <c r="L16" s="218"/>
      <c r="M16" s="218"/>
      <c r="N16" s="218"/>
      <c r="O16" s="218"/>
      <c r="P16" s="218"/>
      <c r="Q16" s="218"/>
      <c r="R16" s="218"/>
      <c r="S16" s="218"/>
      <c r="T16" s="218"/>
      <c r="U16" s="218"/>
    </row>
    <row r="17" spans="2:21" ht="19.5" customHeight="1" x14ac:dyDescent="0.5">
      <c r="B17" s="216"/>
      <c r="C17" s="216"/>
      <c r="D17" s="216"/>
      <c r="E17" s="216"/>
      <c r="F17" s="216"/>
      <c r="G17" s="216"/>
      <c r="H17" s="216"/>
      <c r="I17" s="216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</row>
    <row r="18" spans="2:21" ht="19.5" customHeight="1" x14ac:dyDescent="0.65">
      <c r="B18" s="216"/>
      <c r="C18" s="216"/>
      <c r="D18" s="216"/>
      <c r="E18" s="216"/>
      <c r="F18" s="216"/>
      <c r="G18" s="216"/>
      <c r="H18" s="216"/>
      <c r="I18" s="216"/>
      <c r="K18" s="21"/>
      <c r="M18" s="218"/>
      <c r="N18" s="218"/>
      <c r="O18" s="218"/>
      <c r="P18" s="22"/>
      <c r="Q18" s="219"/>
      <c r="R18" s="219"/>
      <c r="S18" s="21"/>
      <c r="T18" s="21"/>
      <c r="U18" s="21"/>
    </row>
    <row r="19" spans="2:21" ht="21.75" customHeight="1" thickBot="1" x14ac:dyDescent="0.55000000000000004">
      <c r="B19" s="217"/>
      <c r="C19" s="217"/>
      <c r="D19" s="217"/>
      <c r="E19" s="217"/>
      <c r="F19" s="217"/>
      <c r="G19" s="217"/>
      <c r="H19" s="217"/>
      <c r="I19" s="217"/>
    </row>
    <row r="20" spans="2:21" ht="3.75" customHeight="1" thickBot="1" x14ac:dyDescent="0.55000000000000004"/>
    <row r="21" spans="2:21" ht="35.25" customHeight="1" x14ac:dyDescent="0.5">
      <c r="B21" s="194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6"/>
    </row>
    <row r="22" spans="2:21" ht="14.25" customHeight="1" x14ac:dyDescent="0.5">
      <c r="B22" s="197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9"/>
    </row>
    <row r="23" spans="2:21" ht="15" customHeight="1" thickBot="1" x14ac:dyDescent="0.55000000000000004">
      <c r="B23" s="200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2"/>
    </row>
  </sheetData>
  <mergeCells count="34">
    <mergeCell ref="B4:I4"/>
    <mergeCell ref="K4:S4"/>
    <mergeCell ref="T4:U4"/>
    <mergeCell ref="B1:U1"/>
    <mergeCell ref="B2:I2"/>
    <mergeCell ref="K2:S3"/>
    <mergeCell ref="T2:U3"/>
    <mergeCell ref="B3:I3"/>
    <mergeCell ref="B5:H5"/>
    <mergeCell ref="K5:S5"/>
    <mergeCell ref="T5:U5"/>
    <mergeCell ref="B6:I6"/>
    <mergeCell ref="K6:S6"/>
    <mergeCell ref="T6:U6"/>
    <mergeCell ref="B7:G7"/>
    <mergeCell ref="H7:I7"/>
    <mergeCell ref="K7:S7"/>
    <mergeCell ref="T7:U7"/>
    <mergeCell ref="B8:I12"/>
    <mergeCell ref="K8:S9"/>
    <mergeCell ref="T8:U9"/>
    <mergeCell ref="K10:S10"/>
    <mergeCell ref="T10:U10"/>
    <mergeCell ref="K11:S11"/>
    <mergeCell ref="B21:U23"/>
    <mergeCell ref="T11:U11"/>
    <mergeCell ref="K12:S12"/>
    <mergeCell ref="T12:U12"/>
    <mergeCell ref="B13:I13"/>
    <mergeCell ref="K13:U14"/>
    <mergeCell ref="B14:I19"/>
    <mergeCell ref="K15:U17"/>
    <mergeCell ref="M18:O18"/>
    <mergeCell ref="Q18:R18"/>
  </mergeCells>
  <hyperlinks>
    <hyperlink ref="B3" r:id="rId1" location="'إدخال البيانات'!D2" display="المخصص" xr:uid="{00000000-0004-0000-0000-000000000000}"/>
    <hyperlink ref="H7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7:I7" location="الإستمارة!Q1" display="الإستمارة وإطبع منها أربعة نسخ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6"/>
  <dimension ref="A1:R91"/>
  <sheetViews>
    <sheetView showGridLines="0" rightToLeft="1" workbookViewId="0">
      <selection activeCell="C1" sqref="C1"/>
    </sheetView>
  </sheetViews>
  <sheetFormatPr defaultColWidth="9" defaultRowHeight="13.8" x14ac:dyDescent="0.25"/>
  <cols>
    <col min="1" max="7" width="18.59765625" customWidth="1"/>
    <col min="8" max="8" width="4.296875" customWidth="1"/>
    <col min="9" max="9" width="3.19921875" customWidth="1"/>
    <col min="10" max="10" width="8.19921875" customWidth="1"/>
    <col min="11" max="11" width="6.19921875" customWidth="1"/>
    <col min="12" max="12" width="13.796875" customWidth="1"/>
    <col min="13" max="14" width="11" customWidth="1"/>
    <col min="15" max="15" width="15.296875" customWidth="1"/>
    <col min="16" max="16" width="37.09765625" customWidth="1"/>
    <col min="17" max="17" width="20" style="4" customWidth="1"/>
    <col min="18" max="18" width="18.296875" style="4" customWidth="1"/>
    <col min="19" max="19" width="16.19921875" customWidth="1"/>
  </cols>
  <sheetData>
    <row r="1" spans="1:16" ht="25.95" customHeight="1" x14ac:dyDescent="0.25">
      <c r="A1" s="263" t="s">
        <v>21</v>
      </c>
      <c r="B1" s="263"/>
      <c r="C1" s="110"/>
      <c r="D1" s="103" t="str">
        <f>IFERROR(VLOOKUP(C1,ورقة2!$A$2:$Z$9000,2,0),"")</f>
        <v/>
      </c>
      <c r="M1" s="136"/>
    </row>
    <row r="2" spans="1:16" ht="40.200000000000003" customHeight="1" x14ac:dyDescent="0.25">
      <c r="A2" s="264" t="e">
        <f>VLOOKUP(C1,ورقة2!A1:AC9000,22,0)</f>
        <v>#N/A</v>
      </c>
      <c r="B2" s="264"/>
      <c r="C2" s="264"/>
      <c r="D2" s="264"/>
      <c r="E2" s="264"/>
      <c r="F2" s="264"/>
    </row>
    <row r="3" spans="1:16" ht="14.4" thickBot="1" x14ac:dyDescent="0.3">
      <c r="A3" s="265" t="s">
        <v>22</v>
      </c>
      <c r="B3" s="265"/>
      <c r="C3" s="265"/>
      <c r="D3" s="265"/>
      <c r="E3" s="265"/>
      <c r="F3" s="265"/>
    </row>
    <row r="4" spans="1:16" ht="23.25" customHeight="1" thickTop="1" x14ac:dyDescent="0.25">
      <c r="A4" s="169" t="s">
        <v>32</v>
      </c>
      <c r="B4" s="169" t="s">
        <v>33</v>
      </c>
      <c r="C4" s="169" t="s">
        <v>34</v>
      </c>
      <c r="D4" s="170" t="s">
        <v>35</v>
      </c>
      <c r="E4" s="170" t="s">
        <v>36</v>
      </c>
      <c r="F4" s="169" t="s">
        <v>37</v>
      </c>
      <c r="G4" s="171" t="s">
        <v>47</v>
      </c>
    </row>
    <row r="5" spans="1:16" s="14" customFormat="1" ht="33.75" customHeight="1" thickBot="1" x14ac:dyDescent="0.3">
      <c r="A5" s="172"/>
      <c r="B5" s="173"/>
      <c r="C5" s="173"/>
      <c r="D5" s="172"/>
      <c r="E5" s="172"/>
      <c r="F5" s="173"/>
      <c r="G5" s="174"/>
    </row>
    <row r="6" spans="1:16" s="14" customFormat="1" ht="33.75" customHeight="1" thickTop="1" x14ac:dyDescent="0.25">
      <c r="A6" s="175" t="s">
        <v>64</v>
      </c>
      <c r="B6" s="176" t="s">
        <v>65</v>
      </c>
      <c r="C6" s="176" t="s">
        <v>23</v>
      </c>
      <c r="D6" s="176" t="s">
        <v>24</v>
      </c>
      <c r="E6" s="176" t="s">
        <v>25</v>
      </c>
      <c r="F6" s="177" t="s">
        <v>26</v>
      </c>
      <c r="G6" s="1"/>
    </row>
    <row r="7" spans="1:16" ht="23.25" customHeight="1" x14ac:dyDescent="0.25">
      <c r="A7" s="178" t="e">
        <f>IF(A8&lt;&gt;"",A8,VLOOKUP($C$1,ورقة2!A2:P9000,3,0))</f>
        <v>#N/A</v>
      </c>
      <c r="B7" s="179" t="e">
        <f>IF(B8&lt;&gt;"",B8,VLOOKUP($C$1,ورقة2!A2:P9000,4,0))</f>
        <v>#N/A</v>
      </c>
      <c r="C7" s="179" t="e">
        <f>UPPER(IF(C8&lt;&gt;"",C8,VLOOKUP($C$1,ورقة2!A2:P9000,13,0)))</f>
        <v>#N/A</v>
      </c>
      <c r="D7" s="179" t="e">
        <f>UPPER(IF(D8&lt;&gt;"",D8,VLOOKUP($C$1,ورقة2!A2:P9000,14,0)))</f>
        <v>#N/A</v>
      </c>
      <c r="E7" s="179" t="e">
        <f>UPPER(IF(E8&lt;&gt;"",E8,VLOOKUP($C$1,ورقة2!A2:P9000,15,0)))</f>
        <v>#N/A</v>
      </c>
      <c r="F7" s="180" t="e">
        <f>UPPER(IF(F8&lt;&gt;"",F8,VLOOKUP($C$1,ورقة2!A2:P9000,16,0)))</f>
        <v>#N/A</v>
      </c>
      <c r="G7" s="181"/>
    </row>
    <row r="8" spans="1:16" ht="33.75" customHeight="1" thickBot="1" x14ac:dyDescent="0.3">
      <c r="A8" s="182"/>
      <c r="B8" s="173"/>
      <c r="C8" s="173"/>
      <c r="D8" s="173"/>
      <c r="E8" s="173"/>
      <c r="F8" s="174"/>
      <c r="H8" s="186"/>
      <c r="I8" s="186"/>
      <c r="J8" s="186" t="s">
        <v>4415</v>
      </c>
      <c r="K8" s="186"/>
      <c r="L8" s="186"/>
      <c r="M8" s="186"/>
      <c r="N8" s="186"/>
      <c r="O8" s="186"/>
      <c r="P8" s="186"/>
    </row>
    <row r="9" spans="1:16" ht="33.75" customHeight="1" thickTop="1" x14ac:dyDescent="0.25">
      <c r="A9" s="183" t="s">
        <v>54</v>
      </c>
      <c r="B9" s="169" t="s">
        <v>55</v>
      </c>
      <c r="C9" s="169" t="s">
        <v>56</v>
      </c>
      <c r="D9" s="171" t="s">
        <v>57</v>
      </c>
      <c r="E9" s="183" t="s">
        <v>44</v>
      </c>
      <c r="F9" s="169" t="s">
        <v>45</v>
      </c>
      <c r="G9" s="171" t="s">
        <v>46</v>
      </c>
    </row>
    <row r="10" spans="1:16" ht="23.25" customHeight="1" x14ac:dyDescent="0.25">
      <c r="A10" s="184" t="e">
        <f>IF(A11&lt;&gt;"",A11,IF(VLOOKUP($C$1,ورقة2!A2:P9000,6,0)="","",VLOOKUP($C$1,ورقة2!A2:P9000,6,0)))</f>
        <v>#N/A</v>
      </c>
      <c r="B10" s="179" t="e">
        <f>IF(B11&lt;&gt;"",B11,VLOOKUP($C$1,ورقة2!A2:P9000,7,0))</f>
        <v>#N/A</v>
      </c>
      <c r="C10" s="179" t="e">
        <f>IF(C11&lt;&gt;"",C11,VLOOKUP($C$1,ورقة2!A2:P9000,8,0))</f>
        <v>#N/A</v>
      </c>
      <c r="D10" s="180" t="e">
        <f>IF(D11&lt;&gt;"",D11,VLOOKUP($C$1,ورقة2!A2:P9000,5,0))</f>
        <v>#N/A</v>
      </c>
      <c r="E10" s="178" t="e">
        <f>IF(E11&lt;&gt;"",E11,VLOOKUP($C$1,ورقة2!A2:P9000,10,0))</f>
        <v>#N/A</v>
      </c>
      <c r="F10" s="179" t="e">
        <f>IF(F11&lt;&gt;"",F11,VLOOKUP($C$1,ورقة2!A2:P9000,11,0))</f>
        <v>#N/A</v>
      </c>
      <c r="G10" s="180" t="e">
        <f>IF(G11&lt;&gt;"",G11,VLOOKUP($C$1,ورقة2!A2:P9000,12,0))</f>
        <v>#N/A</v>
      </c>
    </row>
    <row r="11" spans="1:16" ht="33.75" customHeight="1" thickBot="1" x14ac:dyDescent="0.3">
      <c r="A11" s="185"/>
      <c r="B11" s="173"/>
      <c r="C11" s="173"/>
      <c r="D11" s="174"/>
      <c r="E11" s="182"/>
      <c r="F11" s="173"/>
      <c r="G11" s="174"/>
      <c r="K11" s="186" t="s">
        <v>4415</v>
      </c>
    </row>
    <row r="12" spans="1:16" ht="14.4" thickTop="1" x14ac:dyDescent="0.25"/>
    <row r="18" spans="4:12" hidden="1" x14ac:dyDescent="0.25">
      <c r="D18">
        <v>2023</v>
      </c>
    </row>
    <row r="19" spans="4:12" hidden="1" x14ac:dyDescent="0.25">
      <c r="D19">
        <v>2022</v>
      </c>
      <c r="G19" s="3"/>
      <c r="I19" s="111"/>
      <c r="J19" t="s">
        <v>1913</v>
      </c>
      <c r="L19" t="s">
        <v>28</v>
      </c>
    </row>
    <row r="20" spans="4:12" hidden="1" x14ac:dyDescent="0.25">
      <c r="D20">
        <v>2021</v>
      </c>
      <c r="F20" t="s">
        <v>88</v>
      </c>
      <c r="G20" s="135" t="s">
        <v>1197</v>
      </c>
      <c r="H20" s="14"/>
      <c r="I20" s="112" t="s">
        <v>29</v>
      </c>
      <c r="J20" t="s">
        <v>30</v>
      </c>
      <c r="K20" s="14"/>
      <c r="L20" t="s">
        <v>31</v>
      </c>
    </row>
    <row r="21" spans="4:12" hidden="1" x14ac:dyDescent="0.25">
      <c r="D21">
        <v>2020</v>
      </c>
      <c r="F21" t="s">
        <v>89</v>
      </c>
      <c r="G21" s="135" t="s">
        <v>27</v>
      </c>
      <c r="I21" s="112" t="s">
        <v>38</v>
      </c>
      <c r="J21" t="s">
        <v>39</v>
      </c>
      <c r="L21" t="s">
        <v>40</v>
      </c>
    </row>
    <row r="22" spans="4:12" hidden="1" x14ac:dyDescent="0.25">
      <c r="D22">
        <v>2019</v>
      </c>
      <c r="G22" s="135" t="s">
        <v>4416</v>
      </c>
      <c r="I22" s="112" t="s">
        <v>41</v>
      </c>
      <c r="J22" t="s">
        <v>42</v>
      </c>
      <c r="L22" t="s">
        <v>43</v>
      </c>
    </row>
    <row r="23" spans="4:12" hidden="1" x14ac:dyDescent="0.25">
      <c r="D23">
        <v>2018</v>
      </c>
      <c r="I23" s="112" t="s">
        <v>48</v>
      </c>
      <c r="J23" t="s">
        <v>49</v>
      </c>
      <c r="L23" t="s">
        <v>50</v>
      </c>
    </row>
    <row r="24" spans="4:12" hidden="1" x14ac:dyDescent="0.25">
      <c r="D24">
        <v>2017</v>
      </c>
      <c r="I24" s="112" t="s">
        <v>51</v>
      </c>
      <c r="J24" t="s">
        <v>52</v>
      </c>
      <c r="L24" t="s">
        <v>53</v>
      </c>
    </row>
    <row r="25" spans="4:12" hidden="1" x14ac:dyDescent="0.25">
      <c r="D25">
        <v>2016</v>
      </c>
      <c r="I25" s="112" t="s">
        <v>58</v>
      </c>
      <c r="J25" t="s">
        <v>59</v>
      </c>
      <c r="L25" t="s">
        <v>60</v>
      </c>
    </row>
    <row r="26" spans="4:12" hidden="1" x14ac:dyDescent="0.25">
      <c r="D26">
        <v>2015</v>
      </c>
      <c r="I26" s="112" t="s">
        <v>61</v>
      </c>
      <c r="J26" t="s">
        <v>62</v>
      </c>
      <c r="L26" t="s">
        <v>63</v>
      </c>
    </row>
    <row r="27" spans="4:12" hidden="1" x14ac:dyDescent="0.25">
      <c r="D27">
        <v>2014</v>
      </c>
      <c r="I27" s="112" t="s">
        <v>66</v>
      </c>
      <c r="J27" t="s">
        <v>67</v>
      </c>
      <c r="L27" t="s">
        <v>68</v>
      </c>
    </row>
    <row r="28" spans="4:12" hidden="1" x14ac:dyDescent="0.25">
      <c r="D28">
        <v>2013</v>
      </c>
      <c r="I28" s="112" t="s">
        <v>69</v>
      </c>
      <c r="J28" t="s">
        <v>70</v>
      </c>
      <c r="L28" t="s">
        <v>71</v>
      </c>
    </row>
    <row r="29" spans="4:12" hidden="1" x14ac:dyDescent="0.25">
      <c r="D29">
        <v>2012</v>
      </c>
      <c r="I29" s="112" t="s">
        <v>72</v>
      </c>
      <c r="J29" t="s">
        <v>73</v>
      </c>
      <c r="L29" t="s">
        <v>74</v>
      </c>
    </row>
    <row r="30" spans="4:12" hidden="1" x14ac:dyDescent="0.25">
      <c r="D30">
        <v>2011</v>
      </c>
      <c r="I30" s="112" t="s">
        <v>75</v>
      </c>
      <c r="J30" t="s">
        <v>76</v>
      </c>
      <c r="L30" t="s">
        <v>77</v>
      </c>
    </row>
    <row r="31" spans="4:12" hidden="1" x14ac:dyDescent="0.25">
      <c r="D31">
        <v>2010</v>
      </c>
      <c r="I31" s="112" t="s">
        <v>78</v>
      </c>
      <c r="J31" t="s">
        <v>79</v>
      </c>
      <c r="L31" t="s">
        <v>80</v>
      </c>
    </row>
    <row r="32" spans="4:12" hidden="1" x14ac:dyDescent="0.25">
      <c r="D32">
        <v>2009</v>
      </c>
      <c r="I32" s="112" t="s">
        <v>81</v>
      </c>
      <c r="J32" t="s">
        <v>82</v>
      </c>
      <c r="L32" t="s">
        <v>83</v>
      </c>
    </row>
    <row r="33" spans="4:12" hidden="1" x14ac:dyDescent="0.25">
      <c r="D33">
        <v>2008</v>
      </c>
      <c r="I33" s="112" t="s">
        <v>84</v>
      </c>
      <c r="J33" t="s">
        <v>85</v>
      </c>
      <c r="L33" t="s">
        <v>86</v>
      </c>
    </row>
    <row r="34" spans="4:12" hidden="1" x14ac:dyDescent="0.25">
      <c r="D34">
        <v>2007</v>
      </c>
      <c r="L34" t="s">
        <v>87</v>
      </c>
    </row>
    <row r="35" spans="4:12" hidden="1" x14ac:dyDescent="0.25">
      <c r="D35">
        <v>2006</v>
      </c>
    </row>
    <row r="36" spans="4:12" hidden="1" x14ac:dyDescent="0.25">
      <c r="D36">
        <v>2005</v>
      </c>
    </row>
    <row r="37" spans="4:12" hidden="1" x14ac:dyDescent="0.25">
      <c r="D37">
        <v>2004</v>
      </c>
    </row>
    <row r="38" spans="4:12" hidden="1" x14ac:dyDescent="0.25">
      <c r="D38">
        <v>2003</v>
      </c>
    </row>
    <row r="39" spans="4:12" hidden="1" x14ac:dyDescent="0.25">
      <c r="D39">
        <v>2002</v>
      </c>
    </row>
    <row r="40" spans="4:12" hidden="1" x14ac:dyDescent="0.25">
      <c r="D40">
        <v>2001</v>
      </c>
    </row>
    <row r="41" spans="4:12" hidden="1" x14ac:dyDescent="0.25">
      <c r="D41">
        <v>2000</v>
      </c>
    </row>
    <row r="42" spans="4:12" hidden="1" x14ac:dyDescent="0.25">
      <c r="D42">
        <v>1999</v>
      </c>
    </row>
    <row r="43" spans="4:12" hidden="1" x14ac:dyDescent="0.25">
      <c r="D43">
        <v>1998</v>
      </c>
    </row>
    <row r="44" spans="4:12" hidden="1" x14ac:dyDescent="0.25">
      <c r="D44">
        <v>1997</v>
      </c>
    </row>
    <row r="45" spans="4:12" hidden="1" x14ac:dyDescent="0.25">
      <c r="D45">
        <v>1996</v>
      </c>
    </row>
    <row r="46" spans="4:12" hidden="1" x14ac:dyDescent="0.25">
      <c r="D46">
        <v>1995</v>
      </c>
    </row>
    <row r="47" spans="4:12" hidden="1" x14ac:dyDescent="0.25">
      <c r="D47">
        <v>1994</v>
      </c>
    </row>
    <row r="48" spans="4:12" hidden="1" x14ac:dyDescent="0.25">
      <c r="D48">
        <v>1993</v>
      </c>
    </row>
    <row r="49" spans="4:4" hidden="1" x14ac:dyDescent="0.25">
      <c r="D49">
        <v>1992</v>
      </c>
    </row>
    <row r="50" spans="4:4" hidden="1" x14ac:dyDescent="0.25">
      <c r="D50">
        <v>1991</v>
      </c>
    </row>
    <row r="51" spans="4:4" hidden="1" x14ac:dyDescent="0.25">
      <c r="D51">
        <v>1990</v>
      </c>
    </row>
    <row r="52" spans="4:4" hidden="1" x14ac:dyDescent="0.25">
      <c r="D52">
        <v>1989</v>
      </c>
    </row>
    <row r="53" spans="4:4" hidden="1" x14ac:dyDescent="0.25">
      <c r="D53">
        <v>1988</v>
      </c>
    </row>
    <row r="54" spans="4:4" hidden="1" x14ac:dyDescent="0.25">
      <c r="D54">
        <v>1987</v>
      </c>
    </row>
    <row r="55" spans="4:4" hidden="1" x14ac:dyDescent="0.25">
      <c r="D55">
        <v>1986</v>
      </c>
    </row>
    <row r="56" spans="4:4" hidden="1" x14ac:dyDescent="0.25">
      <c r="D56">
        <v>1985</v>
      </c>
    </row>
    <row r="57" spans="4:4" hidden="1" x14ac:dyDescent="0.25">
      <c r="D57">
        <v>1984</v>
      </c>
    </row>
    <row r="58" spans="4:4" hidden="1" x14ac:dyDescent="0.25">
      <c r="D58">
        <v>1983</v>
      </c>
    </row>
    <row r="59" spans="4:4" hidden="1" x14ac:dyDescent="0.25">
      <c r="D59">
        <v>1982</v>
      </c>
    </row>
    <row r="60" spans="4:4" hidden="1" x14ac:dyDescent="0.25">
      <c r="D60">
        <v>1981</v>
      </c>
    </row>
    <row r="61" spans="4:4" hidden="1" x14ac:dyDescent="0.25">
      <c r="D61">
        <v>1980</v>
      </c>
    </row>
    <row r="62" spans="4:4" hidden="1" x14ac:dyDescent="0.25">
      <c r="D62">
        <v>1979</v>
      </c>
    </row>
    <row r="63" spans="4:4" hidden="1" x14ac:dyDescent="0.25">
      <c r="D63">
        <v>1978</v>
      </c>
    </row>
    <row r="64" spans="4:4" hidden="1" x14ac:dyDescent="0.25">
      <c r="D64">
        <v>1977</v>
      </c>
    </row>
    <row r="65" spans="4:4" hidden="1" x14ac:dyDescent="0.25">
      <c r="D65">
        <v>1976</v>
      </c>
    </row>
    <row r="66" spans="4:4" hidden="1" x14ac:dyDescent="0.25">
      <c r="D66">
        <v>1975</v>
      </c>
    </row>
    <row r="67" spans="4:4" hidden="1" x14ac:dyDescent="0.25">
      <c r="D67">
        <v>1974</v>
      </c>
    </row>
    <row r="68" spans="4:4" hidden="1" x14ac:dyDescent="0.25">
      <c r="D68">
        <v>1973</v>
      </c>
    </row>
    <row r="69" spans="4:4" hidden="1" x14ac:dyDescent="0.25">
      <c r="D69">
        <v>1972</v>
      </c>
    </row>
    <row r="70" spans="4:4" hidden="1" x14ac:dyDescent="0.25">
      <c r="D70">
        <v>1971</v>
      </c>
    </row>
    <row r="71" spans="4:4" hidden="1" x14ac:dyDescent="0.25">
      <c r="D71">
        <v>1970</v>
      </c>
    </row>
    <row r="72" spans="4:4" hidden="1" x14ac:dyDescent="0.25">
      <c r="D72">
        <v>1969</v>
      </c>
    </row>
    <row r="73" spans="4:4" hidden="1" x14ac:dyDescent="0.25">
      <c r="D73">
        <v>1968</v>
      </c>
    </row>
    <row r="74" spans="4:4" hidden="1" x14ac:dyDescent="0.25">
      <c r="D74">
        <v>1967</v>
      </c>
    </row>
    <row r="75" spans="4:4" hidden="1" x14ac:dyDescent="0.25">
      <c r="D75">
        <v>1966</v>
      </c>
    </row>
    <row r="76" spans="4:4" hidden="1" x14ac:dyDescent="0.25">
      <c r="D76">
        <v>1965</v>
      </c>
    </row>
    <row r="77" spans="4:4" hidden="1" x14ac:dyDescent="0.25">
      <c r="D77">
        <v>1964</v>
      </c>
    </row>
    <row r="78" spans="4:4" hidden="1" x14ac:dyDescent="0.25">
      <c r="D78">
        <v>1963</v>
      </c>
    </row>
    <row r="79" spans="4:4" hidden="1" x14ac:dyDescent="0.25">
      <c r="D79">
        <v>1962</v>
      </c>
    </row>
    <row r="80" spans="4:4" hidden="1" x14ac:dyDescent="0.25">
      <c r="D80">
        <v>1961</v>
      </c>
    </row>
    <row r="81" spans="4:4" hidden="1" x14ac:dyDescent="0.25">
      <c r="D81">
        <v>1960</v>
      </c>
    </row>
    <row r="82" spans="4:4" hidden="1" x14ac:dyDescent="0.25">
      <c r="D82">
        <v>1959</v>
      </c>
    </row>
    <row r="83" spans="4:4" hidden="1" x14ac:dyDescent="0.25">
      <c r="D83">
        <v>1958</v>
      </c>
    </row>
    <row r="84" spans="4:4" hidden="1" x14ac:dyDescent="0.25">
      <c r="D84">
        <v>1957</v>
      </c>
    </row>
    <row r="85" spans="4:4" hidden="1" x14ac:dyDescent="0.25">
      <c r="D85">
        <v>1956</v>
      </c>
    </row>
    <row r="86" spans="4:4" hidden="1" x14ac:dyDescent="0.25">
      <c r="D86">
        <v>1955</v>
      </c>
    </row>
    <row r="87" spans="4:4" hidden="1" x14ac:dyDescent="0.25">
      <c r="D87">
        <v>1954</v>
      </c>
    </row>
    <row r="88" spans="4:4" hidden="1" x14ac:dyDescent="0.25">
      <c r="D88">
        <v>1953</v>
      </c>
    </row>
    <row r="89" spans="4:4" hidden="1" x14ac:dyDescent="0.25">
      <c r="D89">
        <v>1952</v>
      </c>
    </row>
    <row r="90" spans="4:4" hidden="1" x14ac:dyDescent="0.25">
      <c r="D90">
        <v>1951</v>
      </c>
    </row>
    <row r="91" spans="4:4" hidden="1" x14ac:dyDescent="0.25">
      <c r="D91">
        <v>1950</v>
      </c>
    </row>
  </sheetData>
  <autoFilter ref="L19:L34" xr:uid="{00000000-0001-0000-0100-000000000000}">
    <sortState xmlns:xlrd2="http://schemas.microsoft.com/office/spreadsheetml/2017/richdata2" ref="L20:L34">
      <sortCondition ref="L19:L34"/>
    </sortState>
  </autoFilter>
  <mergeCells count="3">
    <mergeCell ref="A1:B1"/>
    <mergeCell ref="A2:F2"/>
    <mergeCell ref="A3:F3"/>
  </mergeCells>
  <dataValidations xWindow="129" yWindow="441" count="12">
    <dataValidation type="custom" allowBlank="1" showInputMessage="1" showErrorMessage="1" errorTitle="خطأ" error="الرقم الوطني خطأ في حال لم تكن تحمل الجنسية السورية أو الفلسطينية السورية عليك إدخال رقم جواز السفر أو رقمك القومي في الحقل المخصص" promptTitle="الرقم الوطني" prompt="يجب أن تدخل الرقم الوطني من اليسار إلى اليمين_x000a_في حال لم تكن تحمل الجنسية السورية عليك إدخال رقم جواز سفرك أو رقمك القومي" sqref="A5" xr:uid="{9AD2332A-A333-4171-B92A-F4D7EDABA688}">
      <formula1>AND(OR(LEFT(A5,1)="0",LEFT(A5,1)="1",LEFT(A5,1)="9"),LEFT(A5,2)&lt;&gt;"00",LEN(A5)=11)</formula1>
    </dataValidation>
    <dataValidation type="custom" allowBlank="1" showInputMessage="1" showErrorMessage="1" errorTitle="خطأ" error="رقم الموبايل غير صحيح" sqref="E5" xr:uid="{926801B0-5F62-4B74-9047-D105C4DEB25E}">
      <formula1>AND(LEFT(E5,2)="09",LEN(E5)=10)</formula1>
    </dataValidation>
    <dataValidation type="date" allowBlank="1" showInputMessage="1" showErrorMessage="1" promptTitle="يجب أن يكون التاريخ " prompt="يوم / شهر / سنة" sqref="A11" xr:uid="{727F7E2C-6EFE-45F9-BE9D-149CF438E3DD}">
      <formula1>18264</formula1>
      <formula2>44196</formula2>
    </dataValidation>
    <dataValidation allowBlank="1" showInputMessage="1" showErrorMessage="1" promptTitle="اسم الأب باللغة الانكليزية" prompt="يجب أن يكون صحيح لأن سيتم إعتماده في جميع الوثائق الجامعية" sqref="D8" xr:uid="{471705AC-2934-4084-A520-5C6B3A577133}"/>
    <dataValidation allowBlank="1" showInputMessage="1" showErrorMessage="1" promptTitle="اسم الأم باللغة الانكليزية" prompt="يجب أن يكون صحيح لأن سيتم إعتماده في جميع الوثائق الجامعية" sqref="E8" xr:uid="{189A4448-185E-47DC-811A-62E4ED60C5D4}"/>
    <dataValidation allowBlank="1" showInputMessage="1" showErrorMessage="1" promptTitle="مكان الميلاد باللغة الانكليزية" prompt="يجب أن يكون صحيح لأن سيتم إعتماده في جميع الوثائق الجامعية" sqref="F8" xr:uid="{2A9A7559-2F9F-46B6-8259-949DA50EA5C7}"/>
    <dataValidation type="list" allowBlank="1" showInputMessage="1" showErrorMessage="1" sqref="F11" xr:uid="{0BC29821-1E3E-4301-BBD4-60676F130A2E}">
      <formula1>$D$18:$D$91</formula1>
    </dataValidation>
    <dataValidation type="custom" allowBlank="1" showInputMessage="1" showErrorMessage="1" errorTitle="خطأ" error="رقم الهاتف غير صحيح_x000a_يجب كتابة نداء المحافظة ثم رقم الهاتف_x000a_" sqref="D5" xr:uid="{1C3A077E-9FBF-42AB-B79C-FF227BE2DE8B}">
      <formula1>AND(LEFT(D5,1)="0",AND(LEN(D5)&gt;8,LEN(D5)&lt;12))</formula1>
    </dataValidation>
    <dataValidation type="list" allowBlank="1" showInputMessage="1" showErrorMessage="1" sqref="D11" xr:uid="{4981BAB2-2057-4354-8FBA-070BA37A95DD}">
      <formula1>$F$20:$F$21</formula1>
    </dataValidation>
    <dataValidation type="list" allowBlank="1" showInputMessage="1" showErrorMessage="1" sqref="E11" xr:uid="{94372700-3E9A-4040-8963-F25D8FDC90B1}">
      <formula1>$G$20:$G$22</formula1>
    </dataValidation>
    <dataValidation type="list" allowBlank="1" showInputMessage="1" showErrorMessage="1" sqref="G11" xr:uid="{6B78FDC5-CDCF-4D8F-A62D-111DAD5BC06B}">
      <formula1>$J$19:$J$33</formula1>
    </dataValidation>
    <dataValidation type="list" allowBlank="1" showInputMessage="1" showErrorMessage="1" sqref="C11" xr:uid="{E5FC249C-2341-44F7-B2D3-C423358C39B8}">
      <formula1>$L$19:$L$34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ورقة4"/>
  <dimension ref="A1:CA63"/>
  <sheetViews>
    <sheetView showGridLines="0" rightToLeft="1" zoomScale="85" zoomScaleNormal="85" workbookViewId="0">
      <selection activeCell="D5" sqref="D5:L5"/>
    </sheetView>
  </sheetViews>
  <sheetFormatPr defaultColWidth="0" defaultRowHeight="14.25" customHeight="1" x14ac:dyDescent="0.25"/>
  <cols>
    <col min="1" max="8" width="4.296875" style="71" customWidth="1"/>
    <col min="9" max="9" width="5.296875" style="71" bestFit="1" customWidth="1"/>
    <col min="10" max="10" width="5.8984375" style="71" customWidth="1"/>
    <col min="11" max="16" width="4.296875" style="71" customWidth="1"/>
    <col min="17" max="17" width="6.296875" style="71" bestFit="1" customWidth="1"/>
    <col min="18" max="33" width="4.296875" style="71" customWidth="1"/>
    <col min="34" max="38" width="4" style="71" customWidth="1"/>
    <col min="39" max="39" width="4" style="71" hidden="1" customWidth="1"/>
    <col min="40" max="40" width="2.09765625" style="71" hidden="1" customWidth="1"/>
    <col min="41" max="41" width="44.796875" style="72" hidden="1" customWidth="1"/>
    <col min="42" max="47" width="4" style="72" hidden="1" customWidth="1"/>
    <col min="48" max="48" width="31.3984375" style="72" hidden="1" customWidth="1"/>
    <col min="49" max="54" width="4" style="72" hidden="1" customWidth="1"/>
    <col min="55" max="56" width="3.296875" style="72" hidden="1" customWidth="1"/>
    <col min="57" max="57" width="34.19921875" style="72" hidden="1" customWidth="1"/>
    <col min="58" max="59" width="5.3984375" style="72" hidden="1" customWidth="1"/>
    <col min="60" max="62" width="9" style="72" hidden="1" customWidth="1"/>
    <col min="63" max="63" width="5.8984375" style="72" hidden="1" customWidth="1"/>
    <col min="64" max="64" width="3.19921875" style="72" hidden="1" customWidth="1"/>
    <col min="65" max="65" width="4.19921875" style="72" hidden="1" customWidth="1"/>
    <col min="66" max="66" width="39.5" style="72" hidden="1" customWidth="1"/>
    <col min="67" max="67" width="4.8984375" style="72" hidden="1" customWidth="1"/>
    <col min="68" max="68" width="4.296875" style="72" hidden="1" customWidth="1"/>
    <col min="69" max="69" width="2.19921875" style="72" hidden="1" customWidth="1"/>
    <col min="70" max="70" width="5.8984375" style="72" hidden="1" customWidth="1"/>
    <col min="71" max="71" width="3" style="72" hidden="1" customWidth="1"/>
    <col min="72" max="72" width="7" style="72" hidden="1" customWidth="1"/>
    <col min="73" max="73" width="9" style="72" hidden="1" customWidth="1"/>
    <col min="74" max="74" width="27.19921875" style="72" hidden="1" customWidth="1"/>
    <col min="75" max="75" width="4.19921875" style="72" hidden="1" customWidth="1"/>
    <col min="76" max="76" width="9" style="72" hidden="1" customWidth="1"/>
    <col min="77" max="77" width="23" style="72" hidden="1" customWidth="1"/>
    <col min="78" max="78" width="9" style="70" hidden="1" customWidth="1"/>
    <col min="79" max="79" width="23" style="71" hidden="1" customWidth="1"/>
    <col min="80" max="16384" width="0" style="71" hidden="1"/>
  </cols>
  <sheetData>
    <row r="1" spans="1:79" s="65" customFormat="1" ht="21" customHeight="1" thickBot="1" x14ac:dyDescent="0.3">
      <c r="A1" s="269" t="s">
        <v>90</v>
      </c>
      <c r="B1" s="269"/>
      <c r="C1" s="269"/>
      <c r="D1" s="293">
        <f>'إدخال البيانات'!C1</f>
        <v>0</v>
      </c>
      <c r="E1" s="294"/>
      <c r="F1" s="294"/>
      <c r="G1" s="269" t="s">
        <v>91</v>
      </c>
      <c r="H1" s="269"/>
      <c r="I1" s="269"/>
      <c r="J1" s="291" t="str">
        <f>IFERROR(VLOOKUP($D$1,ورقة2!$A$2:$Z$9000,2,0),"")</f>
        <v/>
      </c>
      <c r="K1" s="291"/>
      <c r="L1" s="291"/>
      <c r="M1" s="269" t="s">
        <v>92</v>
      </c>
      <c r="N1" s="269"/>
      <c r="O1" s="269"/>
      <c r="P1" s="277" t="str">
        <f>IFERROR(IF(VLOOKUP($D$1,ورقة2!$A$2:$Z$9000,3,0)=0,'إدخال البيانات'!#REF!,VLOOKUP($D$1,ورقة2!$A$2:$Z$9000,3,0)),"")</f>
        <v/>
      </c>
      <c r="Q1" s="277"/>
      <c r="R1" s="277"/>
      <c r="S1" s="269" t="s">
        <v>93</v>
      </c>
      <c r="T1" s="269"/>
      <c r="U1" s="269"/>
      <c r="V1" s="277" t="str">
        <f>IFERROR(IF(VLOOKUP($D$1,ورقة2!A2:Z9000,4,0)=0,'إدخال البيانات'!#REF!,VLOOKUP($D$1,ورقة2!A2:Z9000,4,0)),"")</f>
        <v/>
      </c>
      <c r="W1" s="277"/>
      <c r="X1" s="277"/>
      <c r="Y1" s="269" t="s">
        <v>54</v>
      </c>
      <c r="Z1" s="269"/>
      <c r="AA1" s="269"/>
      <c r="AB1" s="283" t="e">
        <f>'إدخال البيانات'!A10</f>
        <v>#N/A</v>
      </c>
      <c r="AC1" s="283"/>
      <c r="AD1" s="283"/>
      <c r="AE1" s="269" t="s">
        <v>55</v>
      </c>
      <c r="AF1" s="269"/>
      <c r="AG1" s="269"/>
      <c r="AH1" s="281" t="e">
        <f>'إدخال البيانات'!B10</f>
        <v>#N/A</v>
      </c>
      <c r="AI1" s="282"/>
      <c r="AJ1" s="282"/>
      <c r="AK1" s="282"/>
      <c r="AL1" s="282"/>
      <c r="AN1" s="65">
        <f>الإستمارة!AJ1</f>
        <v>0</v>
      </c>
      <c r="AO1" s="66" t="s">
        <v>94</v>
      </c>
      <c r="AP1" s="66"/>
      <c r="AQ1" s="66"/>
      <c r="AR1" s="66"/>
      <c r="AS1" s="66"/>
      <c r="AT1" s="66"/>
      <c r="AU1" s="66"/>
      <c r="AV1" s="66" t="s">
        <v>94</v>
      </c>
      <c r="AW1" s="66"/>
      <c r="AX1" s="66"/>
      <c r="AY1" s="66"/>
      <c r="AZ1" s="66"/>
      <c r="BA1" s="66"/>
      <c r="BB1" s="66"/>
      <c r="BC1" s="66"/>
      <c r="BD1" s="66"/>
      <c r="BF1" s="67" t="e">
        <f>IF($D$2="الأولى",BN21,IF($D$2="الثانية",BN36,IF($D$2="الثالثة",BN50,"")))</f>
        <v>#N/A</v>
      </c>
      <c r="BG1" s="66" t="e">
        <f t="shared" ref="BG1:BG7" si="0">IF($D$2="الأولى",BM21,IF($D$2="الثانية",BM36,IF($D$2="الثالثة",BM50,"")))</f>
        <v>#N/A</v>
      </c>
      <c r="BH1" s="66"/>
      <c r="BI1" s="66"/>
      <c r="BJ1" s="66"/>
      <c r="BK1" s="66"/>
      <c r="BL1" s="67"/>
      <c r="BM1" s="67"/>
      <c r="BN1" s="67"/>
      <c r="BO1" s="67"/>
      <c r="BP1" s="67"/>
      <c r="BQ1" s="67"/>
      <c r="BR1" s="67"/>
      <c r="BS1" s="67" t="s">
        <v>95</v>
      </c>
      <c r="BT1" s="66" t="s">
        <v>96</v>
      </c>
      <c r="BU1" s="66"/>
      <c r="BV1" s="66"/>
      <c r="BW1" s="66"/>
      <c r="BX1" s="66"/>
      <c r="BY1" s="66"/>
      <c r="BZ1" s="142"/>
    </row>
    <row r="2" spans="1:79" s="68" customFormat="1" ht="21" customHeight="1" thickTop="1" thickBot="1" x14ac:dyDescent="0.3">
      <c r="A2" s="269" t="s">
        <v>97</v>
      </c>
      <c r="B2" s="269"/>
      <c r="C2" s="269"/>
      <c r="D2" s="295" t="e">
        <f>VLOOKUP($D$1,ورقة2!A2:Z9000,9,0)</f>
        <v>#N/A</v>
      </c>
      <c r="E2" s="295"/>
      <c r="F2" s="295"/>
      <c r="G2" s="269"/>
      <c r="H2" s="269"/>
      <c r="I2" s="269"/>
      <c r="J2" s="266" t="e">
        <f>'إدخال البيانات'!F7</f>
        <v>#N/A</v>
      </c>
      <c r="K2" s="267"/>
      <c r="L2" s="268"/>
      <c r="M2" s="269" t="s">
        <v>98</v>
      </c>
      <c r="N2" s="269"/>
      <c r="O2" s="269"/>
      <c r="P2" s="277" t="e">
        <f>'إدخال البيانات'!E7</f>
        <v>#N/A</v>
      </c>
      <c r="Q2" s="277"/>
      <c r="R2" s="277"/>
      <c r="S2" s="269" t="s">
        <v>99</v>
      </c>
      <c r="T2" s="269"/>
      <c r="U2" s="269"/>
      <c r="V2" s="277" t="e">
        <f>'إدخال البيانات'!D7</f>
        <v>#N/A</v>
      </c>
      <c r="W2" s="277"/>
      <c r="X2" s="277"/>
      <c r="Y2" s="269" t="s">
        <v>100</v>
      </c>
      <c r="Z2" s="269"/>
      <c r="AA2" s="269"/>
      <c r="AB2" s="277" t="e">
        <f>'إدخال البيانات'!C7</f>
        <v>#N/A</v>
      </c>
      <c r="AC2" s="277"/>
      <c r="AD2" s="277"/>
      <c r="AE2" s="269" t="s">
        <v>101</v>
      </c>
      <c r="AF2" s="269"/>
      <c r="AG2" s="269"/>
      <c r="AH2" s="277"/>
      <c r="AI2" s="277"/>
      <c r="AJ2" s="277"/>
      <c r="AK2" s="278"/>
      <c r="AL2" s="278"/>
      <c r="AO2" s="67" t="s">
        <v>102</v>
      </c>
      <c r="AP2" s="67"/>
      <c r="AQ2" s="67"/>
      <c r="AR2" s="67"/>
      <c r="AS2" s="67"/>
      <c r="AT2" s="67"/>
      <c r="AU2" s="67"/>
      <c r="AV2" s="67" t="s">
        <v>102</v>
      </c>
      <c r="AW2" s="67"/>
      <c r="AX2" s="67"/>
      <c r="AY2" s="67"/>
      <c r="AZ2" s="67"/>
      <c r="BA2" s="67"/>
      <c r="BB2" s="67"/>
      <c r="BC2" s="67"/>
      <c r="BD2" s="67"/>
      <c r="BF2" s="67" t="e">
        <f t="shared" ref="BF2:BF7" si="1">IF($D$2="الأولى",BN22,IF($D$2="الثانية",BN37,IF($D$2="الثالثة",BN51,"")))</f>
        <v>#N/A</v>
      </c>
      <c r="BG2" s="66" t="e">
        <f t="shared" si="0"/>
        <v>#N/A</v>
      </c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 t="s">
        <v>103</v>
      </c>
      <c r="BT2" s="67" t="s">
        <v>104</v>
      </c>
      <c r="BU2" s="67"/>
      <c r="BV2" s="67"/>
      <c r="BW2" s="67"/>
      <c r="BX2" s="67"/>
      <c r="BY2" s="67"/>
      <c r="BZ2" s="138"/>
    </row>
    <row r="3" spans="1:79" s="68" customFormat="1" ht="21" customHeight="1" thickTop="1" thickBot="1" x14ac:dyDescent="0.3">
      <c r="A3" s="269" t="s">
        <v>57</v>
      </c>
      <c r="B3" s="269"/>
      <c r="C3" s="269"/>
      <c r="D3" s="284" t="e">
        <f>'إدخال البيانات'!D10</f>
        <v>#N/A</v>
      </c>
      <c r="E3" s="284"/>
      <c r="F3" s="284"/>
      <c r="G3" s="269" t="s">
        <v>56</v>
      </c>
      <c r="H3" s="269"/>
      <c r="I3" s="269"/>
      <c r="J3" s="277" t="e">
        <f>'إدخال البيانات'!C10</f>
        <v>#N/A</v>
      </c>
      <c r="K3" s="277"/>
      <c r="L3" s="277"/>
      <c r="M3" s="269" t="s">
        <v>32</v>
      </c>
      <c r="N3" s="269"/>
      <c r="O3" s="269"/>
      <c r="P3" s="284" t="e">
        <f>IF(OR(J3='إدخال البيانات'!L19,'إختيار المقررات'!J3='إدخال البيانات'!L20),'إدخال البيانات'!A5,'إدخال البيانات'!B5)</f>
        <v>#N/A</v>
      </c>
      <c r="Q3" s="284"/>
      <c r="R3" s="284"/>
      <c r="S3" s="269" t="s">
        <v>105</v>
      </c>
      <c r="T3" s="269"/>
      <c r="U3" s="269"/>
      <c r="V3" s="284" t="str">
        <f>IFERROR(IF(J3='إدخال البيانات'!L19,VLOOKUP(LEFT('إدخال البيانات'!A5,2),'إدخال البيانات'!I20:J33,2,0)),"غير سوري")</f>
        <v>غير سوري</v>
      </c>
      <c r="W3" s="284"/>
      <c r="X3" s="284"/>
      <c r="Y3" s="269" t="s">
        <v>34</v>
      </c>
      <c r="Z3" s="269"/>
      <c r="AA3" s="269"/>
      <c r="AB3" s="284" t="e">
        <f>IF(J3='إدخال البيانات'!L19,'إدخال البيانات'!C5,"غير سوري")</f>
        <v>#N/A</v>
      </c>
      <c r="AC3" s="284">
        <f>'إدخال البيانات'!C8</f>
        <v>0</v>
      </c>
      <c r="AD3" s="284"/>
      <c r="AE3" s="269" t="s">
        <v>47</v>
      </c>
      <c r="AF3" s="269"/>
      <c r="AG3" s="269"/>
      <c r="AH3" s="279" t="e">
        <f>IF(AND(OR(J3="العربية السورية",J3="الفلسطينية السورية"),D3="ذكر"),'إدخال البيانات'!G5,"لايوجد")</f>
        <v>#N/A</v>
      </c>
      <c r="AI3" s="280"/>
      <c r="AJ3" s="280"/>
      <c r="AK3" s="280"/>
      <c r="AL3" s="280"/>
      <c r="AO3" s="67" t="s">
        <v>106</v>
      </c>
      <c r="AP3" s="67"/>
      <c r="AQ3" s="67"/>
      <c r="AR3" s="67"/>
      <c r="AS3" s="67"/>
      <c r="AT3" s="67"/>
      <c r="AU3" s="67"/>
      <c r="AV3" s="67" t="s">
        <v>106</v>
      </c>
      <c r="AW3" s="67"/>
      <c r="AX3" s="67"/>
      <c r="AY3" s="67"/>
      <c r="AZ3" s="67"/>
      <c r="BA3" s="67"/>
      <c r="BB3" s="67"/>
      <c r="BC3" s="67"/>
      <c r="BD3" s="67"/>
      <c r="BF3" s="67" t="e">
        <f t="shared" si="1"/>
        <v>#N/A</v>
      </c>
      <c r="BG3" s="66" t="e">
        <f t="shared" si="0"/>
        <v>#N/A</v>
      </c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138"/>
    </row>
    <row r="4" spans="1:79" s="68" customFormat="1" ht="25.2" customHeight="1" thickTop="1" thickBot="1" x14ac:dyDescent="0.3">
      <c r="A4" s="269" t="s">
        <v>107</v>
      </c>
      <c r="B4" s="269"/>
      <c r="C4" s="269"/>
      <c r="D4" s="286" t="e">
        <f>'إدخال البيانات'!E10</f>
        <v>#N/A</v>
      </c>
      <c r="E4" s="286"/>
      <c r="F4" s="286"/>
      <c r="G4" s="276" t="s">
        <v>108</v>
      </c>
      <c r="H4" s="276"/>
      <c r="I4" s="276"/>
      <c r="J4" s="292" t="e">
        <f>'إدخال البيانات'!F10</f>
        <v>#N/A</v>
      </c>
      <c r="K4" s="292"/>
      <c r="L4" s="292"/>
      <c r="M4" s="276" t="s">
        <v>109</v>
      </c>
      <c r="N4" s="276"/>
      <c r="O4" s="276"/>
      <c r="P4" s="286" t="e">
        <f>'إدخال البيانات'!G10</f>
        <v>#N/A</v>
      </c>
      <c r="Q4" s="286"/>
      <c r="R4" s="286"/>
      <c r="S4" s="276" t="s">
        <v>110</v>
      </c>
      <c r="T4" s="276"/>
      <c r="U4" s="276"/>
      <c r="V4" s="285">
        <f>'إدخال البيانات'!E5</f>
        <v>0</v>
      </c>
      <c r="W4" s="286"/>
      <c r="X4" s="286"/>
      <c r="Y4" s="276" t="s">
        <v>111</v>
      </c>
      <c r="Z4" s="276"/>
      <c r="AA4" s="276"/>
      <c r="AB4" s="285">
        <f>'إدخال البيانات'!D5</f>
        <v>0</v>
      </c>
      <c r="AC4" s="286">
        <f>'إدخال البيانات'!D8</f>
        <v>0</v>
      </c>
      <c r="AD4" s="286"/>
      <c r="AE4" s="276" t="s">
        <v>37</v>
      </c>
      <c r="AF4" s="276"/>
      <c r="AG4" s="276"/>
      <c r="AH4" s="279">
        <f>'إدخال البيانات'!F5</f>
        <v>0</v>
      </c>
      <c r="AI4" s="280"/>
      <c r="AJ4" s="280"/>
      <c r="AK4" s="280"/>
      <c r="AL4" s="280"/>
      <c r="AO4" s="52" t="s">
        <v>112</v>
      </c>
      <c r="AP4" s="67"/>
      <c r="AQ4" s="67"/>
      <c r="AR4" s="67"/>
      <c r="AS4" s="67"/>
      <c r="AT4" s="67"/>
      <c r="AU4" s="67"/>
      <c r="AV4" s="52" t="s">
        <v>112</v>
      </c>
      <c r="AW4" s="67"/>
      <c r="AX4" s="67"/>
      <c r="AY4" s="67"/>
      <c r="AZ4" s="67"/>
      <c r="BA4" s="67"/>
      <c r="BB4" s="67"/>
      <c r="BC4" s="66"/>
      <c r="BD4" s="67"/>
      <c r="BF4" s="67" t="e">
        <f t="shared" si="1"/>
        <v>#N/A</v>
      </c>
      <c r="BG4" s="66" t="e">
        <f t="shared" si="0"/>
        <v>#N/A</v>
      </c>
      <c r="BH4" s="67"/>
      <c r="BI4" s="67"/>
      <c r="BJ4" s="67"/>
      <c r="BK4" s="67"/>
      <c r="BL4" s="67"/>
      <c r="BM4" s="67"/>
      <c r="BN4" s="67"/>
      <c r="BO4" s="67"/>
      <c r="BP4" s="67"/>
      <c r="BQ4" s="53"/>
      <c r="BR4" s="67"/>
      <c r="BS4" s="67"/>
      <c r="BT4" s="67"/>
      <c r="BU4" s="67"/>
      <c r="BV4" s="67"/>
      <c r="BW4" s="67"/>
      <c r="BX4" s="67"/>
      <c r="BY4" s="67"/>
      <c r="BZ4" s="138"/>
    </row>
    <row r="5" spans="1:79" s="68" customFormat="1" ht="25.2" customHeight="1" thickTop="1" thickBot="1" x14ac:dyDescent="0.3">
      <c r="A5" s="288" t="s">
        <v>113</v>
      </c>
      <c r="B5" s="289"/>
      <c r="C5" s="290"/>
      <c r="D5" s="296"/>
      <c r="E5" s="297"/>
      <c r="F5" s="297"/>
      <c r="G5" s="297"/>
      <c r="H5" s="297"/>
      <c r="I5" s="297"/>
      <c r="J5" s="297"/>
      <c r="K5" s="297"/>
      <c r="L5" s="298"/>
      <c r="M5" s="276" t="s">
        <v>114</v>
      </c>
      <c r="N5" s="276"/>
      <c r="O5" s="276"/>
      <c r="P5" s="286" t="e">
        <f>IF(VLOOKUP($D$1,ورقة2!A2:U8463,18,0)="","",VLOOKUP($D$1,ورقة2!A2:U8463,18,0))</f>
        <v>#N/A</v>
      </c>
      <c r="Q5" s="286"/>
      <c r="R5" s="286"/>
      <c r="S5" s="276" t="s">
        <v>115</v>
      </c>
      <c r="T5" s="276"/>
      <c r="U5" s="276"/>
      <c r="V5" s="299" t="e">
        <f>IF(VLOOKUP($D$1,ورقة2!A2:U8463,19,0)="","",VLOOKUP($D$1,ورقة2!A2:U8463,19,0))</f>
        <v>#N/A</v>
      </c>
      <c r="W5" s="299"/>
      <c r="X5" s="299"/>
      <c r="Y5" s="276" t="s">
        <v>116</v>
      </c>
      <c r="Z5" s="276"/>
      <c r="AA5" s="276"/>
      <c r="AB5" s="286" t="e">
        <f>VLOOKUP($D$1,ورقة2!A2:U8463,20,0)</f>
        <v>#N/A</v>
      </c>
      <c r="AC5" s="286"/>
      <c r="AD5" s="286"/>
      <c r="AE5" s="269"/>
      <c r="AF5" s="269"/>
      <c r="AG5" s="269"/>
      <c r="AH5" s="165"/>
      <c r="AI5" s="165"/>
      <c r="AJ5" s="165"/>
      <c r="AK5" s="166"/>
      <c r="AL5" s="166"/>
      <c r="AO5" s="67" t="s">
        <v>117</v>
      </c>
      <c r="AP5" s="67"/>
      <c r="AQ5" s="67"/>
      <c r="AR5" s="67"/>
      <c r="AS5" s="67"/>
      <c r="AT5" s="67"/>
      <c r="AU5" s="67"/>
      <c r="AV5" s="67" t="s">
        <v>117</v>
      </c>
      <c r="AW5" s="67"/>
      <c r="AX5" s="67"/>
      <c r="AY5" s="67"/>
      <c r="AZ5" s="67"/>
      <c r="BA5" s="67"/>
      <c r="BB5" s="67"/>
      <c r="BC5" s="67"/>
      <c r="BD5" s="67"/>
      <c r="BF5" s="67" t="e">
        <f t="shared" si="1"/>
        <v>#N/A</v>
      </c>
      <c r="BG5" s="66" t="e">
        <f t="shared" si="0"/>
        <v>#N/A</v>
      </c>
      <c r="BH5" s="67"/>
      <c r="BI5" s="67"/>
      <c r="BJ5" s="67"/>
      <c r="BK5" s="67"/>
      <c r="BL5" s="139">
        <v>1</v>
      </c>
      <c r="BM5" s="139"/>
      <c r="BN5" s="139" t="s">
        <v>118</v>
      </c>
      <c r="BO5" s="67"/>
      <c r="BP5" s="67"/>
      <c r="BQ5" s="67"/>
      <c r="BR5" s="67"/>
      <c r="BS5" s="67" t="str">
        <f>IF(AND(BS6="",BS7="",BS8="",BS9="",BS10="",BS11="",BS12=""),"",BL5)</f>
        <v/>
      </c>
      <c r="BT5" s="67" t="str">
        <f>IF(AND(BT6="",BT7="",BT8="",BT9="",BT10="",BT11="",BT12=""),"",BL5)</f>
        <v/>
      </c>
      <c r="BU5" s="67"/>
      <c r="BV5" s="53"/>
      <c r="BW5" s="67"/>
      <c r="BX5" s="67"/>
      <c r="BY5" s="67"/>
      <c r="BZ5" s="138"/>
    </row>
    <row r="6" spans="1:79" s="68" customFormat="1" ht="25.2" customHeight="1" thickTop="1" thickBot="1" x14ac:dyDescent="0.3">
      <c r="A6" s="27"/>
      <c r="B6" s="27"/>
      <c r="C6" s="27"/>
      <c r="AK6" s="27"/>
      <c r="AL6" s="27"/>
      <c r="AM6" s="27"/>
      <c r="AN6" s="27"/>
      <c r="AO6" s="67" t="s">
        <v>119</v>
      </c>
      <c r="AP6" s="67"/>
      <c r="AQ6" s="67"/>
      <c r="AR6" s="67"/>
      <c r="AS6" s="67"/>
      <c r="AT6" s="67"/>
      <c r="AU6" s="67"/>
      <c r="AV6" s="67" t="s">
        <v>119</v>
      </c>
      <c r="AW6" s="67"/>
      <c r="AX6" s="67"/>
      <c r="AY6" s="67"/>
      <c r="AZ6" s="67"/>
      <c r="BA6" s="67"/>
      <c r="BB6" s="67"/>
      <c r="BC6" s="67"/>
      <c r="BD6" s="67"/>
      <c r="BF6" s="67" t="e">
        <f t="shared" si="1"/>
        <v>#N/A</v>
      </c>
      <c r="BG6" s="66" t="e">
        <f t="shared" si="0"/>
        <v>#N/A</v>
      </c>
      <c r="BH6" s="67"/>
      <c r="BI6" s="67"/>
      <c r="BJ6" s="67"/>
      <c r="BK6" s="67" t="str">
        <f>IF(BR6="م",BL6,"")</f>
        <v/>
      </c>
      <c r="BL6" s="54">
        <v>2</v>
      </c>
      <c r="BM6" s="54">
        <v>41</v>
      </c>
      <c r="BN6" s="54" t="s">
        <v>1114</v>
      </c>
      <c r="BO6" s="67" t="s">
        <v>120</v>
      </c>
      <c r="BP6" s="67" t="s">
        <v>121</v>
      </c>
      <c r="BQ6" s="67" t="str">
        <f t="shared" ref="BQ6:BQ11" si="2">IFERROR(VLOOKUP(BL6,$G$9:$T$21,13,0),"")</f>
        <v/>
      </c>
      <c r="BR6" s="69" t="str">
        <f>IFERROR(IF(VLOOKUP($D$1,ورقة4!$A$3:$BD$9000,MATCH(BM6,ورقة4!$A$2:$BD$2,0),0)=0,"",VLOOKUP($D$1,ورقة4!$A$3:$BD$9000,MATCH(BM6,ورقة4!$A$2:$BD$2,0),0)),"")</f>
        <v/>
      </c>
      <c r="BS6" s="64" t="str">
        <f>IF(BR6="م",BL6,"")</f>
        <v/>
      </c>
      <c r="BT6" s="67" t="str">
        <f>IF(BR6="","",BL6)</f>
        <v/>
      </c>
      <c r="BU6" s="67"/>
      <c r="BV6" t="s">
        <v>1188</v>
      </c>
      <c r="BW6"/>
      <c r="BX6" s="54"/>
      <c r="BY6" s="67"/>
      <c r="BZ6" s="138"/>
    </row>
    <row r="7" spans="1:79" ht="25.2" customHeight="1" thickTop="1" thickBot="1" x14ac:dyDescent="0.45">
      <c r="J7" s="304" t="e">
        <f>IF(VLOOKUP(D1,ورقة2!A2:V8464,22,0)="","",VLOOKUP(D1,ورقة2!A2:V8464,22,0))</f>
        <v>#N/A</v>
      </c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C7" s="308" t="s">
        <v>122</v>
      </c>
      <c r="AD7" s="309"/>
      <c r="AE7" s="309"/>
      <c r="AF7" s="309"/>
      <c r="AG7" s="310"/>
      <c r="AH7" s="311" t="e">
        <f>IF(D2="الرابعة حديث",28000,0)</f>
        <v>#N/A</v>
      </c>
      <c r="AI7" s="312"/>
      <c r="AJ7" s="313"/>
      <c r="AL7" s="27"/>
      <c r="AM7" s="27"/>
      <c r="AN7" s="27"/>
      <c r="AO7" s="67" t="s">
        <v>123</v>
      </c>
      <c r="AV7" s="67" t="s">
        <v>123</v>
      </c>
      <c r="BC7" s="66"/>
      <c r="BF7" s="67" t="e">
        <f t="shared" si="1"/>
        <v>#N/A</v>
      </c>
      <c r="BG7" s="66" t="e">
        <f t="shared" si="0"/>
        <v>#N/A</v>
      </c>
      <c r="BK7" s="67" t="str">
        <f t="shared" ref="BK7:BK42" si="3">IF(BR7="م",BL7,"")</f>
        <v/>
      </c>
      <c r="BL7" s="139">
        <v>3</v>
      </c>
      <c r="BM7" s="54">
        <v>42</v>
      </c>
      <c r="BN7" s="54" t="s">
        <v>1115</v>
      </c>
      <c r="BO7" s="67" t="s">
        <v>120</v>
      </c>
      <c r="BP7" s="67" t="s">
        <v>121</v>
      </c>
      <c r="BQ7" s="67" t="str">
        <f t="shared" si="2"/>
        <v/>
      </c>
      <c r="BR7" s="69" t="str">
        <f>IFERROR(IF(VLOOKUP($D$1,ورقة4!$A$3:$BD$9000,MATCH(BM7,ورقة4!$A$2:$BD$2,0),0)=0,"",VLOOKUP($D$1,ورقة4!$A$3:$BD$9000,MATCH(BM7,ورقة4!$A$2:$BD$2,0),0)),"")</f>
        <v/>
      </c>
      <c r="BS7" s="64" t="str">
        <f t="shared" ref="BS7:BS12" si="4">IF(BR7="م",BL7,"")</f>
        <v/>
      </c>
      <c r="BT7" s="67" t="str">
        <f t="shared" ref="BT7:BT12" si="5">IF(BR7="","",BL7)</f>
        <v/>
      </c>
      <c r="BU7" s="67"/>
      <c r="BV7" t="s">
        <v>1163</v>
      </c>
      <c r="BW7" s="135">
        <v>141</v>
      </c>
      <c r="BX7" s="67"/>
      <c r="BY7" s="67"/>
      <c r="BZ7" s="138"/>
      <c r="CA7" s="68"/>
    </row>
    <row r="8" spans="1:79" ht="25.2" customHeight="1" thickTop="1" thickBot="1" x14ac:dyDescent="0.35">
      <c r="A8" s="70"/>
      <c r="B8" s="70"/>
      <c r="C8" s="70"/>
      <c r="D8" s="70"/>
      <c r="E8" s="70"/>
      <c r="F8" s="70"/>
      <c r="G8" s="70"/>
      <c r="H8" s="188"/>
      <c r="I8" s="70"/>
      <c r="J8" s="160" t="s">
        <v>124</v>
      </c>
      <c r="K8" s="305" t="s">
        <v>125</v>
      </c>
      <c r="L8" s="305"/>
      <c r="M8" s="305"/>
      <c r="N8" s="305"/>
      <c r="O8" s="305"/>
      <c r="P8" s="305"/>
      <c r="Q8" s="305"/>
      <c r="R8" s="305"/>
      <c r="S8" s="305"/>
      <c r="T8" s="305"/>
      <c r="V8" s="287"/>
      <c r="W8" s="287"/>
      <c r="X8" s="287"/>
      <c r="Y8" s="287"/>
      <c r="Z8" s="287"/>
      <c r="AA8" s="287"/>
      <c r="AC8" s="300" t="s">
        <v>127</v>
      </c>
      <c r="AD8" s="301"/>
      <c r="AE8" s="301"/>
      <c r="AF8" s="301"/>
      <c r="AG8" s="301"/>
      <c r="AH8" s="306" t="e">
        <f>IF(AC20="ضعف الرسوم",SUM(I10:I35)*2,SUM(I10:I35))</f>
        <v>#N/A</v>
      </c>
      <c r="AI8" s="306"/>
      <c r="AJ8" s="307"/>
      <c r="AO8" s="72" t="s">
        <v>128</v>
      </c>
      <c r="BC8" s="67"/>
      <c r="BK8" s="67" t="str">
        <f t="shared" si="3"/>
        <v/>
      </c>
      <c r="BL8" s="54">
        <v>4</v>
      </c>
      <c r="BM8" s="54">
        <v>43</v>
      </c>
      <c r="BN8" s="54" t="s">
        <v>1116</v>
      </c>
      <c r="BO8" s="67" t="s">
        <v>120</v>
      </c>
      <c r="BP8" s="67" t="s">
        <v>121</v>
      </c>
      <c r="BQ8" s="67" t="str">
        <f t="shared" si="2"/>
        <v/>
      </c>
      <c r="BR8" s="69" t="str">
        <f>IFERROR(IF(VLOOKUP($D$1,ورقة4!$A$3:$BD$9000,MATCH(BM8,ورقة4!$A$2:$BD$2,0),0)=0,"",VLOOKUP($D$1,ورقة4!$A$3:$BD$9000,MATCH(BM8,ورقة4!$A$2:$BD$2,0),0)),"")</f>
        <v/>
      </c>
      <c r="BS8" s="64" t="str">
        <f t="shared" si="4"/>
        <v/>
      </c>
      <c r="BT8" s="67" t="str">
        <f t="shared" si="5"/>
        <v/>
      </c>
      <c r="BU8" s="67"/>
      <c r="BV8" t="s">
        <v>1164</v>
      </c>
      <c r="BW8" s="135">
        <v>143</v>
      </c>
      <c r="BX8" s="54"/>
      <c r="BY8" s="67"/>
      <c r="BZ8" s="138"/>
      <c r="CA8" s="68"/>
    </row>
    <row r="9" spans="1:79" ht="25.2" customHeight="1" thickBot="1" x14ac:dyDescent="0.35">
      <c r="A9" s="70"/>
      <c r="B9" s="70"/>
      <c r="C9" s="70"/>
      <c r="D9" s="70"/>
      <c r="E9" s="70"/>
      <c r="F9" s="70" t="str">
        <f>IF(AND(T9=1,S9="ج"),H9,"")</f>
        <v/>
      </c>
      <c r="G9" s="70" t="str">
        <f>IFERROR(SMALL($BT$5:$BT$63,BL5),"")</f>
        <v/>
      </c>
      <c r="H9" s="70" t="str">
        <f>G9</f>
        <v/>
      </c>
      <c r="I9" s="70"/>
      <c r="J9" s="161"/>
      <c r="K9" s="275" t="str">
        <f>IFERROR(VLOOKUP(G9,$BL$4:$BN$63,3,0),"")</f>
        <v/>
      </c>
      <c r="L9" s="275"/>
      <c r="M9" s="275"/>
      <c r="N9" s="275"/>
      <c r="O9" s="275"/>
      <c r="P9" s="275"/>
      <c r="Q9" s="275"/>
      <c r="R9" s="275"/>
      <c r="S9" s="162" t="str">
        <f>IFERROR(IF(AND($D$2="الأولى حديث",G9&gt;7,$BZ$25&gt;6),"",IF(VLOOKUP(K9,$BN$5:$BR$63,5,0)=0,"",VLOOKUP(K9,$BN$5:$BR$63,5,0))),"")</f>
        <v/>
      </c>
      <c r="T9" s="163"/>
      <c r="V9" s="270" t="s">
        <v>1162</v>
      </c>
      <c r="W9" s="270"/>
      <c r="X9" s="270"/>
      <c r="Y9" s="270"/>
      <c r="Z9" s="270"/>
      <c r="AA9" s="270"/>
      <c r="AC9" s="300" t="s">
        <v>129</v>
      </c>
      <c r="AD9" s="301"/>
      <c r="AE9" s="301"/>
      <c r="AF9" s="301"/>
      <c r="AG9" s="301"/>
      <c r="AH9" s="306">
        <f>IF(AH10&gt;0,6000,0)</f>
        <v>0</v>
      </c>
      <c r="AI9" s="306"/>
      <c r="AJ9" s="307"/>
      <c r="AK9" s="28"/>
      <c r="BC9" s="66"/>
      <c r="BG9" s="72" t="str">
        <f>IF(S10="A","A","ج")</f>
        <v>ج</v>
      </c>
      <c r="BK9" s="67" t="str">
        <f t="shared" si="3"/>
        <v/>
      </c>
      <c r="BL9" s="139">
        <v>5</v>
      </c>
      <c r="BM9" s="54">
        <v>44</v>
      </c>
      <c r="BN9" s="54" t="s">
        <v>1117</v>
      </c>
      <c r="BO9" s="67" t="s">
        <v>120</v>
      </c>
      <c r="BP9" s="67" t="s">
        <v>121</v>
      </c>
      <c r="BQ9" s="67" t="str">
        <f t="shared" si="2"/>
        <v/>
      </c>
      <c r="BR9" s="69" t="str">
        <f>IFERROR(IF(VLOOKUP($D$1,ورقة4!$A$3:$BD$9000,MATCH(BM9,ورقة4!$A$2:$BD$2,0),0)=0,"",VLOOKUP($D$1,ورقة4!$A$3:$BD$9000,MATCH(BM9,ورقة4!$A$2:$BD$2,0),0)),"")</f>
        <v/>
      </c>
      <c r="BS9" s="64" t="str">
        <f t="shared" si="4"/>
        <v/>
      </c>
      <c r="BT9" s="67" t="str">
        <f t="shared" si="5"/>
        <v/>
      </c>
      <c r="BU9" s="67"/>
      <c r="BV9" t="s">
        <v>1165</v>
      </c>
      <c r="BW9" s="135">
        <v>144</v>
      </c>
      <c r="BX9" s="67"/>
      <c r="BY9" s="67"/>
      <c r="BZ9" s="138"/>
      <c r="CA9" s="68"/>
    </row>
    <row r="10" spans="1:79" ht="25.2" customHeight="1" thickTop="1" thickBot="1" x14ac:dyDescent="0.35">
      <c r="C10" s="71">
        <f>IF(D10&gt;0,1,0)</f>
        <v>0</v>
      </c>
      <c r="D10" s="71">
        <f>IF(E10&gt;0,1,0)</f>
        <v>0</v>
      </c>
      <c r="E10" s="74">
        <f>IF(I10&lt;&gt;$B$11,I10,0)</f>
        <v>0</v>
      </c>
      <c r="F10" s="71" t="str">
        <f>IF(AND(T10=1,OR(S10="ج",S10="ر1",S10="ر2",S10="A")),H10,"")</f>
        <v/>
      </c>
      <c r="G10" s="71" t="str">
        <f>IFERROR(SMALL($BT$5:$BT$63,BL6),"")</f>
        <v/>
      </c>
      <c r="H10" s="71" t="str">
        <f t="shared" ref="H10:H33" si="6">G10</f>
        <v/>
      </c>
      <c r="I10" s="74" t="b">
        <f>IF(AND(S10="A",T10=1),35000,IF(OR(S10="ج",S10="ر1",S10="ر2"),IF(T10=1,IF($D$5=$AO$7,0,IF(OR($D$5=$AO$1,$D$5=$AO$2,$D$5=$AO$5,$D$5=$AO$8),IF(S10="ج",8000,IF(S10="ر1",12000,IF(S10="ر2",16000,""))),IF(OR($D$5=$AO$3,$D$5=$AO$6),IF(S10="ج",5000,IF(S10="ر1",7500,IF(S10="ر2",10000,""))),IF($D$5=$AO$4,500,IF(S10="ج",10000,IF(S10="ر1",15000,IF(S10="ر2",20000,""))))))))))</f>
        <v>0</v>
      </c>
      <c r="J10" s="161" t="str">
        <f t="shared" ref="J10:J27" si="7">IF(IFERROR(VLOOKUP(H10,$BL$4:$BN$63,2,0),"")=0,"",IFERROR(VLOOKUP(H10,$BL$4:$BN$63,2,0),""))</f>
        <v/>
      </c>
      <c r="K10" s="272" t="str">
        <f t="shared" ref="K10:K27" si="8">IFERROR(VLOOKUP(H10,$BL$4:$BN$63,3,0),"")</f>
        <v/>
      </c>
      <c r="L10" s="273"/>
      <c r="M10" s="273"/>
      <c r="N10" s="273"/>
      <c r="O10" s="273"/>
      <c r="P10" s="273"/>
      <c r="Q10" s="273"/>
      <c r="R10" s="274"/>
      <c r="S10" s="162" t="str">
        <f>IFERROR(VLOOKUP(J10,BM5:BS62,6,0),"")</f>
        <v/>
      </c>
      <c r="T10" s="164"/>
      <c r="U10" s="71">
        <f>VLOOKUP(V10,$BV$6:$BW$35,2,0)</f>
        <v>0</v>
      </c>
      <c r="V10" s="271" t="s">
        <v>1188</v>
      </c>
      <c r="W10" s="271"/>
      <c r="X10" s="271"/>
      <c r="Y10" s="271"/>
      <c r="Z10" s="271"/>
      <c r="AA10" s="271"/>
      <c r="AC10" s="300" t="s">
        <v>130</v>
      </c>
      <c r="AD10" s="301"/>
      <c r="AE10" s="301"/>
      <c r="AF10" s="301"/>
      <c r="AG10" s="301"/>
      <c r="AH10" s="306">
        <f>IF(AB19&gt;0,COUNT(U19:U28)*15000,IF(D5=AO4,COUNT(U19:U28)*1500,IF(OR(D5=AO3,D5=AO6),COUNT(U19:U28)*7500,IF(OR(D5=AO1,D5=AO2,D5=AO8,D5=AO5),COUNT(U19:U28)*12000,COUNT(U19:U28)*15000))))</f>
        <v>0</v>
      </c>
      <c r="AI10" s="306"/>
      <c r="AJ10" s="307"/>
      <c r="AK10" s="30"/>
      <c r="BK10" s="67" t="str">
        <f t="shared" si="3"/>
        <v/>
      </c>
      <c r="BL10" s="54">
        <v>6</v>
      </c>
      <c r="BM10" s="54">
        <v>45</v>
      </c>
      <c r="BN10" s="54" t="s">
        <v>1118</v>
      </c>
      <c r="BO10" s="67" t="s">
        <v>120</v>
      </c>
      <c r="BP10" s="67" t="s">
        <v>121</v>
      </c>
      <c r="BQ10" s="67" t="str">
        <f t="shared" si="2"/>
        <v/>
      </c>
      <c r="BR10" s="69" t="str">
        <f>IFERROR(IF(VLOOKUP($D$1,ورقة4!$A$3:$BD$9000,MATCH(BM10,ورقة4!$A$2:$BD$2,0),0)=0,"",VLOOKUP($D$1,ورقة4!$A$3:$BD$9000,MATCH(BM10,ورقة4!$A$2:$BD$2,0),0)),"")</f>
        <v/>
      </c>
      <c r="BS10" s="64" t="str">
        <f t="shared" si="4"/>
        <v/>
      </c>
      <c r="BT10" s="67" t="str">
        <f t="shared" si="5"/>
        <v/>
      </c>
      <c r="BU10" s="67"/>
      <c r="BV10"/>
      <c r="BW10" s="135"/>
      <c r="BX10" s="54"/>
      <c r="BY10" s="67"/>
      <c r="BZ10" s="138"/>
      <c r="CA10" s="68"/>
    </row>
    <row r="11" spans="1:79" ht="25.2" customHeight="1" thickBot="1" x14ac:dyDescent="0.35">
      <c r="B11" s="71" t="b">
        <v>0</v>
      </c>
      <c r="C11" s="71">
        <f>D10+D11</f>
        <v>0</v>
      </c>
      <c r="D11" s="71">
        <f t="shared" ref="D11:D34" si="9">IF(E11&gt;0,1,0)</f>
        <v>0</v>
      </c>
      <c r="E11" s="74">
        <f t="shared" ref="E11:E34" si="10">IF(I11&lt;&gt;$B$11,I11,0)</f>
        <v>0</v>
      </c>
      <c r="F11" s="71" t="str">
        <f t="shared" ref="F11:F34" si="11">IF(AND(T11=1,OR(S11="ج",S11="ر1",S11="ر2",S11="A")),H11,"")</f>
        <v/>
      </c>
      <c r="G11" s="71" t="str">
        <f t="shared" ref="G11:G33" si="12">IFERROR(SMALL($BT$5:$BT$63,BL7),"")</f>
        <v/>
      </c>
      <c r="H11" s="71" t="str">
        <f t="shared" si="6"/>
        <v/>
      </c>
      <c r="I11" s="74" t="b">
        <f t="shared" ref="I11:I34" si="13">IF(AND(S11="A",T11=1),35000,IF(OR(S11="ج",S11="ر1",S11="ر2"),IF(T11=1,IF($D$5=$AO$7,0,IF(OR($D$5=$AO$1,$D$5=$AO$2,$D$5=$AO$5,$D$5=$AO$8),IF(S11="ج",8000,IF(S11="ر1",12000,IF(S11="ر2",16000,""))),IF(OR($D$5=$AO$3,$D$5=$AO$6),IF(S11="ج",5000,IF(S11="ر1",7500,IF(S11="ر2",10000,""))),IF($D$5=$AO$4,500,IF(S11="ج",10000,IF(S11="ر1",15000,IF(S11="ر2",20000,""))))))))))</f>
        <v>0</v>
      </c>
      <c r="J11" s="161" t="str">
        <f t="shared" si="7"/>
        <v/>
      </c>
      <c r="K11" s="272" t="str">
        <f t="shared" si="8"/>
        <v/>
      </c>
      <c r="L11" s="273"/>
      <c r="M11" s="273"/>
      <c r="N11" s="273"/>
      <c r="O11" s="273"/>
      <c r="P11" s="273"/>
      <c r="Q11" s="273"/>
      <c r="R11" s="274"/>
      <c r="S11" s="162" t="str">
        <f t="shared" ref="S11:S27" si="14">IFERROR(VLOOKUP(J11,BM6:BS63,6,0),"")</f>
        <v/>
      </c>
      <c r="T11" s="164"/>
      <c r="U11" s="71">
        <f t="shared" ref="U11:U13" si="15">VLOOKUP(V11,$BV$6:$BW$35,2,0)</f>
        <v>0</v>
      </c>
      <c r="V11" s="271" t="s">
        <v>1189</v>
      </c>
      <c r="W11" s="271"/>
      <c r="X11" s="271"/>
      <c r="Y11" s="271"/>
      <c r="Z11" s="271"/>
      <c r="AA11" s="271"/>
      <c r="AC11" s="300" t="s">
        <v>131</v>
      </c>
      <c r="AD11" s="301"/>
      <c r="AE11" s="301"/>
      <c r="AF11" s="301"/>
      <c r="AG11" s="301"/>
      <c r="AH11" s="306" t="e">
        <f>VLOOKUP($D$1,ورقة2!A2:U8463,20,0)</f>
        <v>#N/A</v>
      </c>
      <c r="AI11" s="306"/>
      <c r="AJ11" s="307"/>
      <c r="AK11" s="31"/>
      <c r="BK11" s="67" t="str">
        <f t="shared" si="3"/>
        <v/>
      </c>
      <c r="BL11" s="139">
        <v>7</v>
      </c>
      <c r="BM11" s="54">
        <v>46</v>
      </c>
      <c r="BN11" s="54" t="s">
        <v>1119</v>
      </c>
      <c r="BO11" s="67" t="s">
        <v>120</v>
      </c>
      <c r="BP11" s="67" t="s">
        <v>121</v>
      </c>
      <c r="BQ11" s="67" t="str">
        <f t="shared" si="2"/>
        <v/>
      </c>
      <c r="BR11" s="69" t="str">
        <f>IFERROR(IF(VLOOKUP($D$1,ورقة4!$A$3:$BD$9000,MATCH(BM11,ورقة4!$A$2:$BD$2,0),0)=0,"",VLOOKUP($D$1,ورقة4!$A$3:$BD$9000,MATCH(BM11,ورقة4!$A$2:$BD$2,0),0)),"")</f>
        <v/>
      </c>
      <c r="BS11" s="64" t="str">
        <f t="shared" si="4"/>
        <v/>
      </c>
      <c r="BT11" s="67" t="str">
        <f t="shared" si="5"/>
        <v/>
      </c>
      <c r="BU11" s="67"/>
      <c r="BV11" t="s">
        <v>1166</v>
      </c>
      <c r="BW11" s="135">
        <v>147</v>
      </c>
      <c r="BX11" s="67"/>
      <c r="BY11" s="67"/>
      <c r="BZ11" s="138"/>
      <c r="CA11" s="68"/>
    </row>
    <row r="12" spans="1:79" ht="25.2" customHeight="1" thickBot="1" x14ac:dyDescent="0.35">
      <c r="C12" s="71">
        <f>C11+D12</f>
        <v>0</v>
      </c>
      <c r="D12" s="71">
        <f t="shared" si="9"/>
        <v>0</v>
      </c>
      <c r="E12" s="74">
        <f t="shared" si="10"/>
        <v>0</v>
      </c>
      <c r="F12" s="71" t="str">
        <f t="shared" si="11"/>
        <v/>
      </c>
      <c r="G12" s="71" t="str">
        <f t="shared" si="12"/>
        <v/>
      </c>
      <c r="H12" s="71" t="str">
        <f t="shared" si="6"/>
        <v/>
      </c>
      <c r="I12" s="74" t="b">
        <f t="shared" si="13"/>
        <v>0</v>
      </c>
      <c r="J12" s="161" t="str">
        <f t="shared" si="7"/>
        <v/>
      </c>
      <c r="K12" s="272" t="str">
        <f t="shared" si="8"/>
        <v/>
      </c>
      <c r="L12" s="273"/>
      <c r="M12" s="273"/>
      <c r="N12" s="273"/>
      <c r="O12" s="273"/>
      <c r="P12" s="273"/>
      <c r="Q12" s="273"/>
      <c r="R12" s="274"/>
      <c r="S12" s="162" t="str">
        <f t="shared" si="14"/>
        <v/>
      </c>
      <c r="T12" s="164"/>
      <c r="U12" s="71">
        <f t="shared" si="15"/>
        <v>0</v>
      </c>
      <c r="V12" s="271" t="s">
        <v>1190</v>
      </c>
      <c r="W12" s="271"/>
      <c r="X12" s="271"/>
      <c r="Y12" s="271"/>
      <c r="Z12" s="271"/>
      <c r="AA12" s="271"/>
      <c r="AC12" s="300" t="s">
        <v>132</v>
      </c>
      <c r="AD12" s="301"/>
      <c r="AE12" s="301"/>
      <c r="AF12" s="301"/>
      <c r="AG12" s="301"/>
      <c r="AH12" s="306" t="e">
        <f>SUM(AH7:AJ10)-SUM(AH11:AJ11)</f>
        <v>#N/A</v>
      </c>
      <c r="AI12" s="306"/>
      <c r="AJ12" s="307"/>
      <c r="AK12" s="31"/>
      <c r="BK12" s="67" t="str">
        <f t="shared" si="3"/>
        <v/>
      </c>
      <c r="BL12" s="54">
        <v>8</v>
      </c>
      <c r="BM12" s="72">
        <v>101</v>
      </c>
      <c r="BN12" s="67" t="s">
        <v>1120</v>
      </c>
      <c r="BO12" s="67" t="s">
        <v>120</v>
      </c>
      <c r="BP12" s="67" t="s">
        <v>121</v>
      </c>
      <c r="BQ12" s="67" t="str">
        <f t="shared" ref="BQ12:BQ24" si="16">IFERROR(VLOOKUP(BN12,$K$9:$T$21,10,0),"")</f>
        <v/>
      </c>
      <c r="BR12" s="69" t="str">
        <f>IFERROR(IF(VLOOKUP($D$1,ورقة4!$A$3:$BD$9000,MATCH(BM12,ورقة4!$A$2:$BD$2,0),0)=0,"",VLOOKUP($D$1,ورقة4!$A$3:$BD$9000,MATCH(BM12,ورقة4!$A$2:$BD$2,0),0)),"")</f>
        <v/>
      </c>
      <c r="BS12" s="64" t="str">
        <f t="shared" si="4"/>
        <v/>
      </c>
      <c r="BT12" s="67" t="str">
        <f t="shared" si="5"/>
        <v/>
      </c>
      <c r="BV12" t="s">
        <v>1167</v>
      </c>
      <c r="BW12" s="135">
        <v>148</v>
      </c>
      <c r="BX12" s="54"/>
      <c r="BY12" s="67"/>
      <c r="BZ12" s="138"/>
      <c r="CA12" s="68"/>
    </row>
    <row r="13" spans="1:79" ht="25.2" customHeight="1" thickBot="1" x14ac:dyDescent="0.35">
      <c r="C13" s="71">
        <f t="shared" ref="C13:C34" si="17">C12+D13</f>
        <v>0</v>
      </c>
      <c r="D13" s="71">
        <f t="shared" si="9"/>
        <v>0</v>
      </c>
      <c r="E13" s="74">
        <f t="shared" si="10"/>
        <v>0</v>
      </c>
      <c r="F13" s="71" t="str">
        <f t="shared" si="11"/>
        <v/>
      </c>
      <c r="G13" s="71" t="str">
        <f t="shared" si="12"/>
        <v/>
      </c>
      <c r="H13" s="71" t="str">
        <f t="shared" si="6"/>
        <v/>
      </c>
      <c r="I13" s="74" t="b">
        <f t="shared" si="13"/>
        <v>0</v>
      </c>
      <c r="J13" s="161" t="str">
        <f t="shared" si="7"/>
        <v/>
      </c>
      <c r="K13" s="272" t="str">
        <f t="shared" si="8"/>
        <v/>
      </c>
      <c r="L13" s="273"/>
      <c r="M13" s="273"/>
      <c r="N13" s="273"/>
      <c r="O13" s="273"/>
      <c r="P13" s="273"/>
      <c r="Q13" s="273"/>
      <c r="R13" s="274"/>
      <c r="S13" s="162" t="str">
        <f t="shared" si="14"/>
        <v/>
      </c>
      <c r="T13" s="164"/>
      <c r="U13" s="71">
        <f t="shared" si="15"/>
        <v>0</v>
      </c>
      <c r="V13" s="271" t="s">
        <v>1191</v>
      </c>
      <c r="W13" s="271"/>
      <c r="X13" s="271"/>
      <c r="Y13" s="271"/>
      <c r="Z13" s="271"/>
      <c r="AA13" s="271"/>
      <c r="AC13" s="300" t="s">
        <v>134</v>
      </c>
      <c r="AD13" s="301"/>
      <c r="AE13" s="301"/>
      <c r="AF13" s="301"/>
      <c r="AG13" s="301"/>
      <c r="AH13" s="316" t="s">
        <v>95</v>
      </c>
      <c r="AI13" s="316"/>
      <c r="AJ13" s="317"/>
      <c r="AK13" s="32"/>
      <c r="AO13" s="72" t="s">
        <v>1157</v>
      </c>
      <c r="BK13" s="67" t="str">
        <f t="shared" si="3"/>
        <v/>
      </c>
      <c r="BL13" s="139">
        <v>9</v>
      </c>
      <c r="BM13" s="140"/>
      <c r="BN13" s="140" t="s">
        <v>133</v>
      </c>
      <c r="BO13" s="72" t="s">
        <v>120</v>
      </c>
      <c r="BP13" s="72" t="s">
        <v>135</v>
      </c>
      <c r="BQ13" s="67" t="str">
        <f t="shared" si="16"/>
        <v/>
      </c>
      <c r="BR13" s="69" t="str">
        <f>IFERROR(IF(VLOOKUP($D$1,ورقة4!$A$3:$BD$9000,MATCH(BM13,ورقة4!$A$2:$BD$2,0),0)=0,"",VLOOKUP($D$1,ورقة4!$A$3:$BD$9000,MATCH(BM13,ورقة4!$A$2:$BD$2,0),0)),"")</f>
        <v/>
      </c>
      <c r="BS13" s="67" t="str">
        <f>IF(AND(BS14="",BS15="",BS16="",BS17="",BS18="",BS19=""),"",BL13)</f>
        <v/>
      </c>
      <c r="BT13" s="67" t="str">
        <f>IF(AND(BT14="",BT15="",BT16="",BT17="",BT18="",BT19=""),"",BL13)</f>
        <v/>
      </c>
      <c r="BV13" t="s">
        <v>1189</v>
      </c>
      <c r="BW13"/>
      <c r="BX13" s="67"/>
      <c r="BY13" s="67"/>
      <c r="BZ13" s="138"/>
      <c r="CA13" s="68"/>
    </row>
    <row r="14" spans="1:79" ht="25.2" customHeight="1" thickBot="1" x14ac:dyDescent="0.35">
      <c r="C14" s="71">
        <f t="shared" si="17"/>
        <v>0</v>
      </c>
      <c r="D14" s="71">
        <f t="shared" si="9"/>
        <v>0</v>
      </c>
      <c r="E14" s="74">
        <f t="shared" si="10"/>
        <v>0</v>
      </c>
      <c r="F14" s="71" t="str">
        <f t="shared" si="11"/>
        <v/>
      </c>
      <c r="G14" s="71" t="str">
        <f t="shared" si="12"/>
        <v/>
      </c>
      <c r="H14" s="71" t="str">
        <f t="shared" si="6"/>
        <v/>
      </c>
      <c r="I14" s="74" t="b">
        <f t="shared" si="13"/>
        <v>0</v>
      </c>
      <c r="J14" s="161" t="str">
        <f t="shared" si="7"/>
        <v/>
      </c>
      <c r="K14" s="272" t="str">
        <f t="shared" si="8"/>
        <v/>
      </c>
      <c r="L14" s="273"/>
      <c r="M14" s="273"/>
      <c r="N14" s="273"/>
      <c r="O14" s="273"/>
      <c r="P14" s="273"/>
      <c r="Q14" s="273"/>
      <c r="R14" s="274"/>
      <c r="S14" s="162" t="str">
        <f t="shared" si="14"/>
        <v/>
      </c>
      <c r="T14" s="164"/>
      <c r="V14" s="270" t="s">
        <v>126</v>
      </c>
      <c r="W14" s="270"/>
      <c r="X14" s="270"/>
      <c r="Y14" s="270"/>
      <c r="Z14" s="270"/>
      <c r="AA14" s="270"/>
      <c r="AC14" s="300" t="s">
        <v>136</v>
      </c>
      <c r="AD14" s="301"/>
      <c r="AE14" s="301"/>
      <c r="AF14" s="301"/>
      <c r="AG14" s="301"/>
      <c r="AH14" s="306" t="e">
        <f>IF(OR(AH12&lt;10000,D5=AO4,AH19=2,AH19=1),AH12,IF(AH13="نعم",AE25+AE26/2,AH12))</f>
        <v>#N/A</v>
      </c>
      <c r="AI14" s="306"/>
      <c r="AJ14" s="307"/>
      <c r="AK14" s="32"/>
      <c r="BK14" s="67" t="str">
        <f t="shared" si="3"/>
        <v/>
      </c>
      <c r="BL14" s="54">
        <v>10</v>
      </c>
      <c r="BM14" s="54">
        <v>47</v>
      </c>
      <c r="BN14" s="54" t="s">
        <v>1121</v>
      </c>
      <c r="BO14" s="72" t="s">
        <v>120</v>
      </c>
      <c r="BP14" s="72" t="s">
        <v>135</v>
      </c>
      <c r="BQ14" s="67" t="str">
        <f t="shared" si="16"/>
        <v/>
      </c>
      <c r="BR14" s="69" t="str">
        <f>IFERROR(IF(VLOOKUP($D$1,ورقة4!$A$3:$BD$9000,MATCH(BM14,ورقة4!$A$2:$BD$2,0),0)=0,"",VLOOKUP($D$1,ورقة4!$A$3:$BD$9000,MATCH(BM14,ورقة4!$A$2:$BD$2,0),0)),"")</f>
        <v/>
      </c>
      <c r="BS14" s="64" t="str">
        <f>IF(BR14="م",BL14,"")</f>
        <v/>
      </c>
      <c r="BT14" s="67" t="str">
        <f t="shared" ref="BT14" si="18">IF(BR14="","",BL14)</f>
        <v/>
      </c>
      <c r="BV14" t="s">
        <v>1168</v>
      </c>
      <c r="BW14" s="135">
        <v>149</v>
      </c>
      <c r="BX14" s="54"/>
      <c r="BY14" s="67"/>
      <c r="BZ14" s="138"/>
      <c r="CA14" s="68"/>
    </row>
    <row r="15" spans="1:79" ht="25.2" customHeight="1" thickBot="1" x14ac:dyDescent="0.35">
      <c r="C15" s="71">
        <f t="shared" si="17"/>
        <v>0</v>
      </c>
      <c r="D15" s="71">
        <f t="shared" si="9"/>
        <v>0</v>
      </c>
      <c r="E15" s="74">
        <f t="shared" si="10"/>
        <v>0</v>
      </c>
      <c r="F15" s="71" t="str">
        <f t="shared" si="11"/>
        <v/>
      </c>
      <c r="G15" s="71" t="str">
        <f t="shared" si="12"/>
        <v/>
      </c>
      <c r="H15" s="71" t="str">
        <f t="shared" si="6"/>
        <v/>
      </c>
      <c r="I15" s="74" t="b">
        <f t="shared" si="13"/>
        <v>0</v>
      </c>
      <c r="J15" s="161" t="str">
        <f t="shared" si="7"/>
        <v/>
      </c>
      <c r="K15" s="272" t="str">
        <f t="shared" si="8"/>
        <v/>
      </c>
      <c r="L15" s="273"/>
      <c r="M15" s="273"/>
      <c r="N15" s="273"/>
      <c r="O15" s="273"/>
      <c r="P15" s="273"/>
      <c r="Q15" s="273"/>
      <c r="R15" s="274"/>
      <c r="S15" s="162" t="str">
        <f t="shared" si="14"/>
        <v/>
      </c>
      <c r="T15" s="164"/>
      <c r="V15" s="325" t="s">
        <v>96</v>
      </c>
      <c r="W15" s="325"/>
      <c r="X15" s="325"/>
      <c r="Y15" s="325"/>
      <c r="Z15" s="325"/>
      <c r="AA15" s="325"/>
      <c r="AC15" s="300" t="s">
        <v>137</v>
      </c>
      <c r="AD15" s="301"/>
      <c r="AE15" s="301"/>
      <c r="AF15" s="301"/>
      <c r="AG15" s="301"/>
      <c r="AH15" s="306" t="e">
        <f>IF(OR(D5=AV4,D5=AV7),0,AH12-AH14)</f>
        <v>#N/A</v>
      </c>
      <c r="AI15" s="306"/>
      <c r="AJ15" s="307"/>
      <c r="AK15" s="32"/>
      <c r="BK15" s="67" t="str">
        <f t="shared" si="3"/>
        <v/>
      </c>
      <c r="BL15" s="139">
        <v>11</v>
      </c>
      <c r="BM15" s="54">
        <v>48</v>
      </c>
      <c r="BN15" s="54" t="s">
        <v>1122</v>
      </c>
      <c r="BO15" s="72" t="s">
        <v>120</v>
      </c>
      <c r="BP15" s="72" t="s">
        <v>135</v>
      </c>
      <c r="BQ15" s="67" t="str">
        <f t="shared" si="16"/>
        <v/>
      </c>
      <c r="BR15" s="69" t="str">
        <f>IFERROR(IF(VLOOKUP($D$1,ورقة4!$A$3:$BD$9000,MATCH(BM15,ورقة4!$A$2:$BD$2,0),0)=0,"",VLOOKUP($D$1,ورقة4!$A$3:$BD$9000,MATCH(BM15,ورقة4!$A$2:$BD$2,0),0)),"")</f>
        <v/>
      </c>
      <c r="BS15" s="64" t="str">
        <f t="shared" ref="BS15:BS19" si="19">IF(BR15="م",BL15,"")</f>
        <v/>
      </c>
      <c r="BT15" s="67" t="str">
        <f t="shared" ref="BT15:BT19" si="20">IF(BR15="","",BL15)</f>
        <v/>
      </c>
      <c r="BV15" t="s">
        <v>1169</v>
      </c>
      <c r="BW15" s="135">
        <v>151</v>
      </c>
      <c r="BX15" s="67"/>
      <c r="BY15" s="67"/>
      <c r="BZ15" s="138"/>
      <c r="CA15" s="68"/>
    </row>
    <row r="16" spans="1:79" ht="25.2" customHeight="1" thickBot="1" x14ac:dyDescent="0.35">
      <c r="C16" s="71">
        <f t="shared" si="17"/>
        <v>0</v>
      </c>
      <c r="D16" s="71">
        <f t="shared" si="9"/>
        <v>0</v>
      </c>
      <c r="E16" s="74">
        <f t="shared" si="10"/>
        <v>0</v>
      </c>
      <c r="F16" s="71" t="str">
        <f t="shared" si="11"/>
        <v/>
      </c>
      <c r="G16" s="71" t="str">
        <f t="shared" si="12"/>
        <v/>
      </c>
      <c r="H16" s="71" t="str">
        <f t="shared" si="6"/>
        <v/>
      </c>
      <c r="I16" s="74" t="b">
        <f t="shared" si="13"/>
        <v>0</v>
      </c>
      <c r="J16" s="161" t="str">
        <f t="shared" si="7"/>
        <v/>
      </c>
      <c r="K16" s="272" t="str">
        <f t="shared" si="8"/>
        <v/>
      </c>
      <c r="L16" s="273"/>
      <c r="M16" s="273"/>
      <c r="N16" s="273"/>
      <c r="O16" s="273"/>
      <c r="P16" s="273"/>
      <c r="Q16" s="273"/>
      <c r="R16" s="274"/>
      <c r="S16" s="162" t="str">
        <f t="shared" si="14"/>
        <v/>
      </c>
      <c r="T16" s="164"/>
      <c r="V16" s="270" t="s">
        <v>1192</v>
      </c>
      <c r="W16" s="270"/>
      <c r="X16" s="270"/>
      <c r="Y16" s="270"/>
      <c r="Z16" s="270"/>
      <c r="AA16" s="270"/>
      <c r="AC16" s="300" t="s">
        <v>138</v>
      </c>
      <c r="AD16" s="301"/>
      <c r="AE16" s="301"/>
      <c r="AF16" s="301"/>
      <c r="AG16" s="301"/>
      <c r="AH16" s="306">
        <f>COUNTIFS(S9:S40,"ج",T9:T40,1)</f>
        <v>0</v>
      </c>
      <c r="AI16" s="306"/>
      <c r="AJ16" s="307"/>
      <c r="AK16" s="32"/>
      <c r="BK16" s="67" t="str">
        <f t="shared" si="3"/>
        <v/>
      </c>
      <c r="BL16" s="54">
        <v>12</v>
      </c>
      <c r="BM16" s="54">
        <v>49</v>
      </c>
      <c r="BN16" s="54" t="s">
        <v>1123</v>
      </c>
      <c r="BO16" s="72" t="s">
        <v>120</v>
      </c>
      <c r="BP16" s="72" t="s">
        <v>135</v>
      </c>
      <c r="BQ16" s="67" t="str">
        <f t="shared" si="16"/>
        <v/>
      </c>
      <c r="BR16" s="69" t="str">
        <f>IFERROR(IF(VLOOKUP($D$1,ورقة4!$A$3:$BD$9000,MATCH(BM16,ورقة4!$A$2:$BD$2,0),0)=0,"",VLOOKUP($D$1,ورقة4!$A$3:$BD$9000,MATCH(BM16,ورقة4!$A$2:$BD$2,0),0)),"")</f>
        <v/>
      </c>
      <c r="BS16" s="64" t="str">
        <f t="shared" si="19"/>
        <v/>
      </c>
      <c r="BT16" s="67" t="str">
        <f t="shared" si="20"/>
        <v/>
      </c>
      <c r="BU16" s="54"/>
      <c r="BV16" t="s">
        <v>1170</v>
      </c>
      <c r="BW16" s="135">
        <v>152</v>
      </c>
      <c r="BX16" s="54"/>
      <c r="BY16" s="67"/>
      <c r="BZ16" s="138"/>
      <c r="CA16" s="68"/>
    </row>
    <row r="17" spans="1:79" ht="25.2" customHeight="1" thickBot="1" x14ac:dyDescent="0.35">
      <c r="C17" s="71">
        <f t="shared" si="17"/>
        <v>0</v>
      </c>
      <c r="D17" s="71">
        <f t="shared" si="9"/>
        <v>0</v>
      </c>
      <c r="E17" s="74">
        <f t="shared" si="10"/>
        <v>0</v>
      </c>
      <c r="F17" s="71" t="str">
        <f t="shared" si="11"/>
        <v/>
      </c>
      <c r="G17" s="71" t="str">
        <f t="shared" si="12"/>
        <v/>
      </c>
      <c r="H17" s="71" t="str">
        <f t="shared" si="6"/>
        <v/>
      </c>
      <c r="I17" s="74" t="b">
        <f t="shared" si="13"/>
        <v>0</v>
      </c>
      <c r="J17" s="161" t="str">
        <f t="shared" si="7"/>
        <v/>
      </c>
      <c r="K17" s="272" t="str">
        <f t="shared" si="8"/>
        <v/>
      </c>
      <c r="L17" s="273"/>
      <c r="M17" s="273"/>
      <c r="N17" s="273"/>
      <c r="O17" s="273"/>
      <c r="P17" s="273"/>
      <c r="Q17" s="273"/>
      <c r="R17" s="274"/>
      <c r="S17" s="162" t="str">
        <f t="shared" si="14"/>
        <v/>
      </c>
      <c r="T17" s="164"/>
      <c r="V17" s="271"/>
      <c r="W17" s="271"/>
      <c r="X17" s="271"/>
      <c r="Y17" s="271"/>
      <c r="Z17" s="271"/>
      <c r="AA17" s="271"/>
      <c r="AC17" s="300" t="s">
        <v>139</v>
      </c>
      <c r="AD17" s="301"/>
      <c r="AE17" s="301"/>
      <c r="AF17" s="301"/>
      <c r="AG17" s="301"/>
      <c r="AH17" s="306">
        <f>COUNTIFS(S9:S40,"ر1",T9:T40,1)</f>
        <v>0</v>
      </c>
      <c r="AI17" s="306"/>
      <c r="AJ17" s="307"/>
      <c r="AK17" s="32"/>
      <c r="BK17" s="67" t="str">
        <f t="shared" si="3"/>
        <v/>
      </c>
      <c r="BL17" s="139">
        <v>13</v>
      </c>
      <c r="BM17" s="54">
        <v>50</v>
      </c>
      <c r="BN17" s="54" t="s">
        <v>1124</v>
      </c>
      <c r="BO17" s="72" t="s">
        <v>120</v>
      </c>
      <c r="BP17" s="72" t="s">
        <v>135</v>
      </c>
      <c r="BQ17" s="67" t="str">
        <f t="shared" si="16"/>
        <v/>
      </c>
      <c r="BR17" s="69" t="str">
        <f>IFERROR(IF(VLOOKUP($D$1,ورقة4!$A$3:$BD$9000,MATCH(BM17,ورقة4!$A$2:$BD$2,0),0)=0,"",VLOOKUP($D$1,ورقة4!$A$3:$BD$9000,MATCH(BM17,ورقة4!$A$2:$BD$2,0),0)),"")</f>
        <v/>
      </c>
      <c r="BS17" s="64" t="str">
        <f t="shared" si="19"/>
        <v/>
      </c>
      <c r="BT17" s="67" t="str">
        <f t="shared" si="20"/>
        <v/>
      </c>
      <c r="BV17" t="s">
        <v>1171</v>
      </c>
      <c r="BW17" s="135">
        <v>153</v>
      </c>
      <c r="BX17" s="67"/>
      <c r="BY17" s="67"/>
      <c r="BZ17" s="138"/>
      <c r="CA17" s="68"/>
    </row>
    <row r="18" spans="1:79" ht="25.2" customHeight="1" thickBot="1" x14ac:dyDescent="0.35">
      <c r="C18" s="71">
        <f t="shared" si="17"/>
        <v>0</v>
      </c>
      <c r="D18" s="71">
        <f t="shared" si="9"/>
        <v>0</v>
      </c>
      <c r="E18" s="74">
        <f t="shared" si="10"/>
        <v>0</v>
      </c>
      <c r="F18" s="71" t="str">
        <f t="shared" si="11"/>
        <v/>
      </c>
      <c r="G18" s="71" t="str">
        <f t="shared" si="12"/>
        <v/>
      </c>
      <c r="H18" s="71" t="str">
        <f t="shared" si="6"/>
        <v/>
      </c>
      <c r="I18" s="74" t="b">
        <f t="shared" si="13"/>
        <v>0</v>
      </c>
      <c r="J18" s="161" t="str">
        <f t="shared" si="7"/>
        <v/>
      </c>
      <c r="K18" s="272" t="str">
        <f t="shared" si="8"/>
        <v/>
      </c>
      <c r="L18" s="273"/>
      <c r="M18" s="273"/>
      <c r="N18" s="273"/>
      <c r="O18" s="273"/>
      <c r="P18" s="273"/>
      <c r="Q18" s="273"/>
      <c r="R18" s="274"/>
      <c r="S18" s="162" t="str">
        <f t="shared" si="14"/>
        <v/>
      </c>
      <c r="T18" s="164"/>
      <c r="V18" s="302" t="e">
        <f>IF(D3="أنثى","منقطعة عن التسجيل في","منقطع عن التسجيل في")</f>
        <v>#N/A</v>
      </c>
      <c r="W18" s="302"/>
      <c r="X18" s="302"/>
      <c r="Y18" s="302"/>
      <c r="Z18" s="302"/>
      <c r="AA18" s="302"/>
      <c r="AC18" s="300" t="s">
        <v>140</v>
      </c>
      <c r="AD18" s="301"/>
      <c r="AE18" s="301"/>
      <c r="AF18" s="301"/>
      <c r="AG18" s="301"/>
      <c r="AH18" s="306">
        <f>COUNTIFS(S9:S40,"ر2",T9:T40,1)</f>
        <v>0</v>
      </c>
      <c r="AI18" s="306"/>
      <c r="AJ18" s="307"/>
      <c r="AK18" s="32"/>
      <c r="BK18" s="67" t="str">
        <f t="shared" si="3"/>
        <v/>
      </c>
      <c r="BL18" s="54">
        <v>14</v>
      </c>
      <c r="BM18" s="72">
        <v>51</v>
      </c>
      <c r="BN18" s="67" t="s">
        <v>1125</v>
      </c>
      <c r="BQ18" s="67" t="str">
        <f>IFERROR(VLOOKUP(BN18,$K$9:$T$21,10,0),"")</f>
        <v/>
      </c>
      <c r="BR18" s="69" t="str">
        <f>IFERROR(IF(VLOOKUP($D$1,ورقة4!$A$3:$BD$9000,MATCH(BM18,ورقة4!$A$2:$BD$2,0),0)=0,"",VLOOKUP($D$1,ورقة4!$A$3:$BD$9000,MATCH(BM18,ورقة4!$A$2:$BD$2,0),0)),"")</f>
        <v/>
      </c>
      <c r="BS18" s="64" t="str">
        <f t="shared" si="19"/>
        <v/>
      </c>
      <c r="BT18" s="67" t="str">
        <f t="shared" si="20"/>
        <v/>
      </c>
      <c r="BV18" t="s">
        <v>1172</v>
      </c>
      <c r="BW18" s="135">
        <v>154</v>
      </c>
      <c r="BX18" s="54"/>
      <c r="BY18" s="67"/>
      <c r="BZ18" s="138"/>
      <c r="CA18" s="68"/>
    </row>
    <row r="19" spans="1:79" ht="25.2" customHeight="1" thickBot="1" x14ac:dyDescent="0.35">
      <c r="C19" s="71">
        <f t="shared" si="17"/>
        <v>0</v>
      </c>
      <c r="D19" s="71">
        <f t="shared" si="9"/>
        <v>0</v>
      </c>
      <c r="E19" s="74">
        <f t="shared" si="10"/>
        <v>0</v>
      </c>
      <c r="F19" s="71" t="str">
        <f t="shared" si="11"/>
        <v/>
      </c>
      <c r="G19" s="71" t="str">
        <f t="shared" si="12"/>
        <v/>
      </c>
      <c r="H19" s="71" t="str">
        <f t="shared" si="6"/>
        <v/>
      </c>
      <c r="I19" s="74" t="b">
        <f t="shared" si="13"/>
        <v>0</v>
      </c>
      <c r="J19" s="161" t="str">
        <f t="shared" si="7"/>
        <v/>
      </c>
      <c r="K19" s="272" t="str">
        <f t="shared" si="8"/>
        <v/>
      </c>
      <c r="L19" s="273"/>
      <c r="M19" s="273"/>
      <c r="N19" s="273"/>
      <c r="O19" s="273"/>
      <c r="P19" s="273"/>
      <c r="Q19" s="273"/>
      <c r="R19" s="274"/>
      <c r="S19" s="162" t="str">
        <f t="shared" si="14"/>
        <v/>
      </c>
      <c r="T19" s="164"/>
      <c r="U19" s="71" t="str">
        <f>IFERROR(SMALL($A$27:A37,BL5),"")</f>
        <v/>
      </c>
      <c r="V19" s="303" t="str">
        <f>IFERROR(VLOOKUP(U19,$A$49:$B$58,2,0),"")</f>
        <v/>
      </c>
      <c r="W19" s="303"/>
      <c r="X19" s="303"/>
      <c r="Y19" s="303"/>
      <c r="Z19" s="303"/>
      <c r="AA19" s="303"/>
      <c r="AB19" s="71">
        <f>COUNTIF(S10:S31,"A")</f>
        <v>0</v>
      </c>
      <c r="AC19" s="318" t="s">
        <v>142</v>
      </c>
      <c r="AD19" s="319"/>
      <c r="AE19" s="319"/>
      <c r="AF19" s="319"/>
      <c r="AG19" s="319"/>
      <c r="AH19" s="320">
        <f>IF(AB19&gt;0,COUNTIFS(S10:S35,"A",T10:T35,1),SUM(AH16:AJ18))</f>
        <v>0</v>
      </c>
      <c r="AI19" s="320"/>
      <c r="AJ19" s="321"/>
      <c r="AK19" s="51"/>
      <c r="BK19" s="67" t="str">
        <f t="shared" si="3"/>
        <v/>
      </c>
      <c r="BL19" s="139">
        <v>15</v>
      </c>
      <c r="BM19" s="54" t="str">
        <f>IF(U10&lt;&gt;0,U10,"a2")</f>
        <v>a2</v>
      </c>
      <c r="BN19" s="54" t="str">
        <f>V10</f>
        <v>اختر اسم المقرر الاختياري من السنة الأولى</v>
      </c>
      <c r="BO19" s="72" t="s">
        <v>143</v>
      </c>
      <c r="BP19" s="72" t="s">
        <v>121</v>
      </c>
      <c r="BQ19" s="67" t="str">
        <f t="shared" si="16"/>
        <v/>
      </c>
      <c r="BR19" s="69" t="str">
        <f>IFERROR(IF(VLOOKUP($D$1,ورقة4!$A$3:$BD$9000,MATCH(BM19,ورقة4!$A$2:$BD$2,0),0)=0,"",VLOOKUP($D$1,ورقة4!$A$3:$BD$9000,MATCH(BM19,ورقة4!$A$2:$BD$2,0),0)),"")</f>
        <v/>
      </c>
      <c r="BS19" s="64" t="str">
        <f t="shared" si="19"/>
        <v/>
      </c>
      <c r="BT19" s="67" t="str">
        <f t="shared" si="20"/>
        <v/>
      </c>
      <c r="BV19" t="s">
        <v>1173</v>
      </c>
      <c r="BW19" s="135">
        <v>155</v>
      </c>
      <c r="BX19" s="67"/>
      <c r="BY19" s="67"/>
      <c r="BZ19" s="138"/>
      <c r="CA19" s="68"/>
    </row>
    <row r="20" spans="1:79" ht="25.2" customHeight="1" thickTop="1" thickBot="1" x14ac:dyDescent="0.35">
      <c r="C20" s="71">
        <f t="shared" si="17"/>
        <v>0</v>
      </c>
      <c r="D20" s="71">
        <f t="shared" si="9"/>
        <v>0</v>
      </c>
      <c r="E20" s="74">
        <f t="shared" si="10"/>
        <v>0</v>
      </c>
      <c r="F20" s="71" t="str">
        <f t="shared" si="11"/>
        <v/>
      </c>
      <c r="G20" s="71" t="str">
        <f t="shared" si="12"/>
        <v/>
      </c>
      <c r="H20" s="71" t="str">
        <f t="shared" si="6"/>
        <v/>
      </c>
      <c r="I20" s="74" t="b">
        <f t="shared" si="13"/>
        <v>0</v>
      </c>
      <c r="J20" s="161" t="str">
        <f t="shared" si="7"/>
        <v/>
      </c>
      <c r="K20" s="272" t="str">
        <f t="shared" si="8"/>
        <v/>
      </c>
      <c r="L20" s="273"/>
      <c r="M20" s="273"/>
      <c r="N20" s="273"/>
      <c r="O20" s="273"/>
      <c r="P20" s="273"/>
      <c r="Q20" s="273"/>
      <c r="R20" s="274"/>
      <c r="S20" s="162" t="str">
        <f t="shared" si="14"/>
        <v/>
      </c>
      <c r="T20" s="164"/>
      <c r="U20" s="71" t="str">
        <f>IFERROR(SMALL($A$27:A38,BL6),"")</f>
        <v/>
      </c>
      <c r="V20" s="303" t="str">
        <f t="shared" ref="V20:V27" si="21">IFERROR(VLOOKUP(U20,$A$49:$B$58,2,0),"")</f>
        <v/>
      </c>
      <c r="W20" s="303"/>
      <c r="X20" s="303"/>
      <c r="Y20" s="303"/>
      <c r="Z20" s="303"/>
      <c r="AA20" s="303"/>
      <c r="AC20" s="315" t="e">
        <f>'إدخال البيانات'!A2</f>
        <v>#N/A</v>
      </c>
      <c r="AD20" s="315"/>
      <c r="AE20" s="315"/>
      <c r="AF20" s="315"/>
      <c r="AG20" s="315"/>
      <c r="AH20" s="315"/>
      <c r="AI20" s="315"/>
      <c r="AJ20" s="315"/>
      <c r="AK20" s="73"/>
      <c r="BK20" s="67" t="str">
        <f t="shared" si="3"/>
        <v/>
      </c>
      <c r="BL20" s="54">
        <v>16</v>
      </c>
      <c r="BM20" s="140"/>
      <c r="BN20" s="140" t="s">
        <v>141</v>
      </c>
      <c r="BO20" s="72" t="s">
        <v>143</v>
      </c>
      <c r="BP20" s="72" t="s">
        <v>121</v>
      </c>
      <c r="BQ20" s="67" t="str">
        <f t="shared" si="16"/>
        <v/>
      </c>
      <c r="BR20" s="69" t="str">
        <f>IFERROR(IF(VLOOKUP($D$1,ورقة4!$A$3:$BD$9000,MATCH(BM20,ورقة4!$A$2:$BD$2,0),0)=0,"",VLOOKUP($D$1,ورقة4!$A$3:$BD$9000,MATCH(BM20,ورقة4!$A$2:$BD$2,0),0)),"")</f>
        <v/>
      </c>
      <c r="BS20" s="67" t="str">
        <f>IF(AND(BS21="",BS22="",BS23="",BS24="",BS25="",BS26="",BS27=""),"",BL20)</f>
        <v/>
      </c>
      <c r="BT20" s="67" t="str">
        <f>IF(AND(BT21="",BT22="",BT23="",BT24="",BT25="",BT26="",BT27=""),"",BL20)</f>
        <v/>
      </c>
      <c r="BV20" t="s">
        <v>1190</v>
      </c>
      <c r="BW20"/>
      <c r="BX20" s="54"/>
      <c r="BY20" s="67"/>
      <c r="BZ20" s="138"/>
      <c r="CA20" s="68"/>
    </row>
    <row r="21" spans="1:79" ht="25.2" customHeight="1" thickBot="1" x14ac:dyDescent="0.35">
      <c r="A21" s="71" t="str">
        <f t="shared" ref="A21:A22" si="22">IFERROR(SMALL($BS$4:$BS$42,BL18),"")</f>
        <v/>
      </c>
      <c r="B21" s="71">
        <f t="shared" ref="B21:B22" si="23">IF(OR(A21=1,A21=8,A21=14,A21=21,A21=27,A21=33,A21=""),0,1)</f>
        <v>0</v>
      </c>
      <c r="C21" s="71">
        <f t="shared" si="17"/>
        <v>0</v>
      </c>
      <c r="D21" s="71">
        <f t="shared" si="9"/>
        <v>0</v>
      </c>
      <c r="E21" s="74">
        <f t="shared" si="10"/>
        <v>0</v>
      </c>
      <c r="F21" s="71" t="str">
        <f t="shared" si="11"/>
        <v/>
      </c>
      <c r="G21" s="71" t="str">
        <f t="shared" si="12"/>
        <v/>
      </c>
      <c r="H21" s="71" t="str">
        <f t="shared" si="6"/>
        <v/>
      </c>
      <c r="I21" s="74" t="b">
        <f t="shared" si="13"/>
        <v>0</v>
      </c>
      <c r="J21" s="161" t="str">
        <f t="shared" si="7"/>
        <v/>
      </c>
      <c r="K21" s="272" t="str">
        <f t="shared" si="8"/>
        <v/>
      </c>
      <c r="L21" s="273"/>
      <c r="M21" s="273"/>
      <c r="N21" s="273"/>
      <c r="O21" s="273"/>
      <c r="P21" s="273"/>
      <c r="Q21" s="273"/>
      <c r="R21" s="274"/>
      <c r="S21" s="162" t="str">
        <f t="shared" si="14"/>
        <v/>
      </c>
      <c r="T21" s="164"/>
      <c r="U21" s="71" t="str">
        <f>IFERROR(SMALL($A$27:A39,BL7),"")</f>
        <v/>
      </c>
      <c r="V21" s="303" t="str">
        <f t="shared" si="21"/>
        <v/>
      </c>
      <c r="W21" s="303"/>
      <c r="X21" s="303"/>
      <c r="Y21" s="303"/>
      <c r="Z21" s="303"/>
      <c r="AA21" s="303"/>
      <c r="AK21" s="73"/>
      <c r="BK21" s="67" t="str">
        <f t="shared" si="3"/>
        <v/>
      </c>
      <c r="BL21" s="139">
        <v>17</v>
      </c>
      <c r="BM21" s="54">
        <v>52</v>
      </c>
      <c r="BN21" s="54" t="s">
        <v>1126</v>
      </c>
      <c r="BO21" s="72" t="s">
        <v>143</v>
      </c>
      <c r="BP21" s="72" t="s">
        <v>121</v>
      </c>
      <c r="BQ21" s="67" t="str">
        <f t="shared" si="16"/>
        <v/>
      </c>
      <c r="BR21" s="69" t="str">
        <f>IFERROR(IF(VLOOKUP($D$1,ورقة4!$A$3:$BD$9000,MATCH(BM21,ورقة4!$A$2:$BD$2,0),0)=0,"",VLOOKUP($D$1,ورقة4!$A$3:$BD$9000,MATCH(BM21,ورقة4!$A$2:$BD$2,0),0)),"")</f>
        <v/>
      </c>
      <c r="BS21" s="64" t="str">
        <f t="shared" ref="BS21" si="24">IF(BR21="م",BL21,"")</f>
        <v/>
      </c>
      <c r="BT21" s="67" t="str">
        <f t="shared" ref="BT21" si="25">IF(BR21="","",BL21)</f>
        <v/>
      </c>
      <c r="BV21" t="s">
        <v>1174</v>
      </c>
      <c r="BW21" s="135">
        <v>157</v>
      </c>
      <c r="BX21" s="67"/>
      <c r="BY21" s="67"/>
      <c r="BZ21" s="138"/>
      <c r="CA21" s="68"/>
    </row>
    <row r="22" spans="1:79" ht="25.2" customHeight="1" thickBot="1" x14ac:dyDescent="0.35">
      <c r="A22" s="71" t="str">
        <f t="shared" si="22"/>
        <v/>
      </c>
      <c r="B22" s="71">
        <f t="shared" si="23"/>
        <v>0</v>
      </c>
      <c r="C22" s="71">
        <f t="shared" si="17"/>
        <v>0</v>
      </c>
      <c r="D22" s="71">
        <f t="shared" si="9"/>
        <v>0</v>
      </c>
      <c r="E22" s="74">
        <f t="shared" si="10"/>
        <v>0</v>
      </c>
      <c r="F22" s="71" t="str">
        <f t="shared" si="11"/>
        <v/>
      </c>
      <c r="G22" s="71" t="str">
        <f t="shared" si="12"/>
        <v/>
      </c>
      <c r="H22" s="71" t="str">
        <f t="shared" si="6"/>
        <v/>
      </c>
      <c r="I22" s="74" t="b">
        <f t="shared" si="13"/>
        <v>0</v>
      </c>
      <c r="J22" s="161" t="str">
        <f t="shared" si="7"/>
        <v/>
      </c>
      <c r="K22" s="272" t="str">
        <f t="shared" si="8"/>
        <v/>
      </c>
      <c r="L22" s="273"/>
      <c r="M22" s="273"/>
      <c r="N22" s="273"/>
      <c r="O22" s="273"/>
      <c r="P22" s="273"/>
      <c r="Q22" s="273"/>
      <c r="R22" s="274"/>
      <c r="S22" s="162" t="str">
        <f t="shared" si="14"/>
        <v/>
      </c>
      <c r="T22" s="164"/>
      <c r="U22" s="71" t="str">
        <f>IFERROR(SMALL($A$27:A40,BL8),"")</f>
        <v/>
      </c>
      <c r="V22" s="303" t="str">
        <f t="shared" si="21"/>
        <v/>
      </c>
      <c r="W22" s="303"/>
      <c r="X22" s="303"/>
      <c r="Y22" s="303"/>
      <c r="Z22" s="303"/>
      <c r="AA22" s="303"/>
      <c r="AC22" s="70"/>
      <c r="AD22" s="70"/>
      <c r="AE22" s="70"/>
      <c r="AF22" s="70"/>
      <c r="AK22" s="73"/>
      <c r="BK22" s="67" t="str">
        <f t="shared" si="3"/>
        <v/>
      </c>
      <c r="BL22" s="54">
        <v>18</v>
      </c>
      <c r="BM22" s="54">
        <v>53</v>
      </c>
      <c r="BN22" s="54" t="s">
        <v>1127</v>
      </c>
      <c r="BO22" s="72" t="s">
        <v>143</v>
      </c>
      <c r="BP22" s="72" t="s">
        <v>121</v>
      </c>
      <c r="BQ22" s="67" t="str">
        <f t="shared" si="16"/>
        <v/>
      </c>
      <c r="BR22" s="69" t="str">
        <f>IFERROR(IF(VLOOKUP($D$1,ورقة4!$A$3:$BD$9000,MATCH(BM22,ورقة4!$A$2:$BD$2,0),0)=0,"",VLOOKUP($D$1,ورقة4!$A$3:$BD$9000,MATCH(BM22,ورقة4!$A$2:$BD$2,0),0)),"")</f>
        <v/>
      </c>
      <c r="BS22" s="64" t="str">
        <f t="shared" ref="BS22:BS27" si="26">IF(BR22="م",BL22,"")</f>
        <v/>
      </c>
      <c r="BT22" s="67" t="str">
        <f t="shared" ref="BT22:BT27" si="27">IF(BR22="","",BL22)</f>
        <v/>
      </c>
      <c r="BV22" t="s">
        <v>1175</v>
      </c>
      <c r="BW22" s="135">
        <v>158</v>
      </c>
      <c r="BX22" s="54"/>
      <c r="BY22" s="67"/>
      <c r="BZ22" s="138"/>
      <c r="CA22" s="68"/>
    </row>
    <row r="23" spans="1:79" ht="25.2" customHeight="1" thickBot="1" x14ac:dyDescent="0.35">
      <c r="B23" s="189"/>
      <c r="C23" s="71">
        <f t="shared" si="17"/>
        <v>0</v>
      </c>
      <c r="D23" s="71">
        <f t="shared" si="9"/>
        <v>0</v>
      </c>
      <c r="E23" s="74">
        <f t="shared" si="10"/>
        <v>0</v>
      </c>
      <c r="F23" s="71" t="str">
        <f t="shared" si="11"/>
        <v/>
      </c>
      <c r="G23" s="71" t="str">
        <f t="shared" si="12"/>
        <v/>
      </c>
      <c r="H23" s="71" t="str">
        <f t="shared" si="6"/>
        <v/>
      </c>
      <c r="I23" s="74" t="b">
        <f t="shared" si="13"/>
        <v>0</v>
      </c>
      <c r="J23" s="161" t="str">
        <f t="shared" si="7"/>
        <v/>
      </c>
      <c r="K23" s="272" t="str">
        <f t="shared" si="8"/>
        <v/>
      </c>
      <c r="L23" s="273"/>
      <c r="M23" s="273"/>
      <c r="N23" s="273"/>
      <c r="O23" s="273"/>
      <c r="P23" s="273"/>
      <c r="Q23" s="273"/>
      <c r="R23" s="274"/>
      <c r="S23" s="162" t="str">
        <f t="shared" si="14"/>
        <v/>
      </c>
      <c r="T23" s="164"/>
      <c r="U23" s="71" t="str">
        <f>IFERROR(SMALL($A$27:A41,BL9),"")</f>
        <v/>
      </c>
      <c r="V23" s="303" t="str">
        <f t="shared" si="21"/>
        <v/>
      </c>
      <c r="W23" s="303"/>
      <c r="X23" s="303"/>
      <c r="Y23" s="303"/>
      <c r="Z23" s="303"/>
      <c r="AA23" s="303"/>
      <c r="AB23" s="23"/>
      <c r="AC23" s="70"/>
      <c r="AD23" s="71">
        <v>1</v>
      </c>
      <c r="AE23" s="74" t="e">
        <f>VLOOKUP(AD23,$C$10:$E$26,3,0)</f>
        <v>#N/A</v>
      </c>
      <c r="AF23" s="70"/>
      <c r="AK23" s="73"/>
      <c r="BK23" s="67" t="str">
        <f t="shared" si="3"/>
        <v/>
      </c>
      <c r="BL23" s="139">
        <v>19</v>
      </c>
      <c r="BM23" s="54">
        <v>54</v>
      </c>
      <c r="BN23" s="54" t="s">
        <v>1128</v>
      </c>
      <c r="BO23" s="72" t="s">
        <v>143</v>
      </c>
      <c r="BP23" s="72" t="s">
        <v>121</v>
      </c>
      <c r="BQ23" s="67" t="str">
        <f t="shared" si="16"/>
        <v/>
      </c>
      <c r="BR23" s="69" t="str">
        <f>IFERROR(IF(VLOOKUP($D$1,ورقة4!$A$3:$BD$9000,MATCH(BM23,ورقة4!$A$2:$BD$2,0),0)=0,"",VLOOKUP($D$1,ورقة4!$A$3:$BD$9000,MATCH(BM23,ورقة4!$A$2:$BD$2,0),0)),"")</f>
        <v/>
      </c>
      <c r="BS23" s="64" t="str">
        <f t="shared" si="26"/>
        <v/>
      </c>
      <c r="BT23" s="67" t="str">
        <f t="shared" si="27"/>
        <v/>
      </c>
      <c r="BU23" s="54"/>
      <c r="BV23" t="s">
        <v>1176</v>
      </c>
      <c r="BW23" s="135">
        <v>159</v>
      </c>
      <c r="BX23" s="67"/>
      <c r="BY23" s="67"/>
      <c r="BZ23" s="138"/>
      <c r="CA23" s="68"/>
    </row>
    <row r="24" spans="1:79" ht="25.2" customHeight="1" thickBot="1" x14ac:dyDescent="0.35">
      <c r="B24" s="189"/>
      <c r="C24" s="71">
        <f t="shared" si="17"/>
        <v>0</v>
      </c>
      <c r="D24" s="71">
        <f t="shared" si="9"/>
        <v>0</v>
      </c>
      <c r="E24" s="74">
        <f t="shared" si="10"/>
        <v>0</v>
      </c>
      <c r="F24" s="71" t="str">
        <f t="shared" si="11"/>
        <v/>
      </c>
      <c r="G24" s="71" t="str">
        <f t="shared" si="12"/>
        <v/>
      </c>
      <c r="H24" s="71" t="str">
        <f t="shared" si="6"/>
        <v/>
      </c>
      <c r="I24" s="74" t="b">
        <f t="shared" si="13"/>
        <v>0</v>
      </c>
      <c r="J24" s="161" t="str">
        <f t="shared" si="7"/>
        <v/>
      </c>
      <c r="K24" s="272" t="str">
        <f t="shared" si="8"/>
        <v/>
      </c>
      <c r="L24" s="273"/>
      <c r="M24" s="273"/>
      <c r="N24" s="273"/>
      <c r="O24" s="273"/>
      <c r="P24" s="273"/>
      <c r="Q24" s="273"/>
      <c r="R24" s="274"/>
      <c r="S24" s="162" t="str">
        <f t="shared" si="14"/>
        <v/>
      </c>
      <c r="T24" s="164"/>
      <c r="U24" s="71" t="str">
        <f>IFERROR(SMALL($A$27:A42,BL10),"")</f>
        <v/>
      </c>
      <c r="V24" s="303" t="str">
        <f t="shared" si="21"/>
        <v/>
      </c>
      <c r="W24" s="303"/>
      <c r="X24" s="303"/>
      <c r="Y24" s="303"/>
      <c r="Z24" s="303"/>
      <c r="AA24" s="303"/>
      <c r="AB24" s="23"/>
      <c r="AC24" s="70"/>
      <c r="AD24" s="71">
        <v>2</v>
      </c>
      <c r="AE24" s="74" t="e">
        <f>VLOOKUP(AD24,$C$10:$E$26,3,0)</f>
        <v>#N/A</v>
      </c>
      <c r="AF24" s="70"/>
      <c r="AG24" s="70"/>
      <c r="AH24" s="70"/>
      <c r="AI24" s="70"/>
      <c r="BK24" s="67" t="str">
        <f t="shared" si="3"/>
        <v/>
      </c>
      <c r="BL24" s="54">
        <v>20</v>
      </c>
      <c r="BM24" s="54">
        <v>55</v>
      </c>
      <c r="BN24" s="54" t="s">
        <v>1129</v>
      </c>
      <c r="BO24" s="72" t="s">
        <v>143</v>
      </c>
      <c r="BP24" s="72" t="s">
        <v>121</v>
      </c>
      <c r="BQ24" s="67" t="str">
        <f t="shared" si="16"/>
        <v/>
      </c>
      <c r="BR24" s="69" t="str">
        <f>IFERROR(IF(VLOOKUP($D$1,ورقة4!$A$3:$BD$9000,MATCH(BM24,ورقة4!$A$2:$BD$2,0),0)=0,"",VLOOKUP($D$1,ورقة4!$A$3:$BD$9000,MATCH(BM24,ورقة4!$A$2:$BD$2,0),0)),"")</f>
        <v/>
      </c>
      <c r="BS24" s="64" t="str">
        <f t="shared" si="26"/>
        <v/>
      </c>
      <c r="BT24" s="67" t="str">
        <f t="shared" si="27"/>
        <v/>
      </c>
      <c r="BV24" t="s">
        <v>1177</v>
      </c>
      <c r="BW24" s="135">
        <v>160</v>
      </c>
      <c r="BX24" s="54"/>
      <c r="BY24" s="67"/>
      <c r="BZ24" s="138"/>
      <c r="CA24" s="68"/>
    </row>
    <row r="25" spans="1:79" ht="25.2" customHeight="1" thickBot="1" x14ac:dyDescent="0.35">
      <c r="B25" s="189"/>
      <c r="C25" s="71">
        <f t="shared" si="17"/>
        <v>0</v>
      </c>
      <c r="D25" s="71">
        <f t="shared" si="9"/>
        <v>0</v>
      </c>
      <c r="E25" s="74">
        <f t="shared" si="10"/>
        <v>0</v>
      </c>
      <c r="F25" s="71" t="str">
        <f t="shared" si="11"/>
        <v/>
      </c>
      <c r="G25" s="71" t="str">
        <f t="shared" si="12"/>
        <v/>
      </c>
      <c r="H25" s="71" t="str">
        <f t="shared" si="6"/>
        <v/>
      </c>
      <c r="I25" s="74" t="b">
        <f t="shared" si="13"/>
        <v>0</v>
      </c>
      <c r="J25" s="161" t="str">
        <f t="shared" si="7"/>
        <v/>
      </c>
      <c r="K25" s="272" t="str">
        <f t="shared" si="8"/>
        <v/>
      </c>
      <c r="L25" s="273"/>
      <c r="M25" s="273"/>
      <c r="N25" s="273"/>
      <c r="O25" s="273"/>
      <c r="P25" s="273"/>
      <c r="Q25" s="273"/>
      <c r="R25" s="274"/>
      <c r="S25" s="162" t="str">
        <f t="shared" si="14"/>
        <v/>
      </c>
      <c r="T25" s="164"/>
      <c r="U25" s="71" t="str">
        <f>IFERROR(SMALL($A$27:A43,BL11),"")</f>
        <v/>
      </c>
      <c r="V25" s="303" t="str">
        <f t="shared" si="21"/>
        <v/>
      </c>
      <c r="W25" s="303"/>
      <c r="X25" s="303"/>
      <c r="Y25" s="303"/>
      <c r="Z25" s="303"/>
      <c r="AA25" s="303"/>
      <c r="AB25" s="23"/>
      <c r="AC25" s="70"/>
      <c r="AE25" s="74" t="e">
        <f>SUM(AE23:AE24)</f>
        <v>#N/A</v>
      </c>
      <c r="AF25" s="70"/>
      <c r="AG25" s="70"/>
      <c r="AH25" s="70"/>
      <c r="AI25" s="70"/>
      <c r="BK25" s="67" t="str">
        <f t="shared" si="3"/>
        <v/>
      </c>
      <c r="BL25" s="139">
        <v>21</v>
      </c>
      <c r="BM25" s="54">
        <v>56</v>
      </c>
      <c r="BN25" s="67" t="s">
        <v>1130</v>
      </c>
      <c r="BQ25" s="67"/>
      <c r="BR25" s="69" t="str">
        <f>IFERROR(IF(VLOOKUP($D$1,ورقة4!$A$3:$BD$9000,MATCH(BM25,ورقة4!$A$2:$BD$2,0),0)=0,"",VLOOKUP($D$1,ورقة4!$A$3:$BD$9000,MATCH(BM25,ورقة4!$A$2:$BD$2,0),0)),"")</f>
        <v/>
      </c>
      <c r="BS25" s="64" t="str">
        <f t="shared" si="26"/>
        <v/>
      </c>
      <c r="BT25" s="67" t="str">
        <f t="shared" si="27"/>
        <v/>
      </c>
      <c r="BV25" t="s">
        <v>1178</v>
      </c>
      <c r="BW25" s="135">
        <v>162</v>
      </c>
      <c r="BX25" s="67"/>
      <c r="BY25" s="67"/>
      <c r="BZ25" s="138"/>
      <c r="CA25" s="68"/>
    </row>
    <row r="26" spans="1:79" ht="25.2" customHeight="1" thickBot="1" x14ac:dyDescent="0.35">
      <c r="B26" s="189"/>
      <c r="C26" s="71">
        <f t="shared" si="17"/>
        <v>0</v>
      </c>
      <c r="D26" s="71">
        <f t="shared" si="9"/>
        <v>0</v>
      </c>
      <c r="E26" s="74">
        <f t="shared" si="10"/>
        <v>0</v>
      </c>
      <c r="F26" s="71" t="str">
        <f t="shared" si="11"/>
        <v/>
      </c>
      <c r="G26" s="71" t="str">
        <f t="shared" si="12"/>
        <v/>
      </c>
      <c r="H26" s="71" t="str">
        <f t="shared" si="6"/>
        <v/>
      </c>
      <c r="I26" s="74" t="b">
        <f t="shared" si="13"/>
        <v>0</v>
      </c>
      <c r="J26" s="161" t="str">
        <f t="shared" si="7"/>
        <v/>
      </c>
      <c r="K26" s="272" t="str">
        <f t="shared" si="8"/>
        <v/>
      </c>
      <c r="L26" s="273"/>
      <c r="M26" s="273"/>
      <c r="N26" s="273"/>
      <c r="O26" s="273"/>
      <c r="P26" s="273"/>
      <c r="Q26" s="273"/>
      <c r="R26" s="274"/>
      <c r="S26" s="162" t="str">
        <f t="shared" si="14"/>
        <v/>
      </c>
      <c r="T26" s="164"/>
      <c r="U26" s="71" t="str">
        <f>IFERROR(SMALL($A$27:A44,BL12),"")</f>
        <v/>
      </c>
      <c r="V26" s="303" t="str">
        <f t="shared" si="21"/>
        <v/>
      </c>
      <c r="W26" s="303"/>
      <c r="X26" s="303"/>
      <c r="Y26" s="303"/>
      <c r="Z26" s="303"/>
      <c r="AA26" s="303"/>
      <c r="AB26" s="23"/>
      <c r="AC26" s="70"/>
      <c r="AE26" s="75" t="e">
        <f>AH12-(AE23+AE24)</f>
        <v>#N/A</v>
      </c>
      <c r="AF26" s="70"/>
      <c r="AG26" s="70"/>
      <c r="AH26" s="70"/>
      <c r="AI26" s="70"/>
      <c r="BK26" s="67" t="str">
        <f t="shared" si="3"/>
        <v/>
      </c>
      <c r="BL26" s="54">
        <v>22</v>
      </c>
      <c r="BM26" s="54">
        <v>57</v>
      </c>
      <c r="BN26" s="54" t="s">
        <v>1131</v>
      </c>
      <c r="BO26" s="72" t="s">
        <v>143</v>
      </c>
      <c r="BP26" s="72" t="s">
        <v>135</v>
      </c>
      <c r="BQ26" s="67" t="str">
        <f>IFERROR(VLOOKUP(BN26,$K$9:$T$21,10,0),"")</f>
        <v/>
      </c>
      <c r="BR26" s="69" t="str">
        <f>IFERROR(IF(VLOOKUP($D$1,ورقة4!$A$3:$BD$9000,MATCH(BM26,ورقة4!$A$2:$BD$2,0),0)=0,"",VLOOKUP($D$1,ورقة4!$A$3:$BD$9000,MATCH(BM26,ورقة4!$A$2:$BD$2,0),0)),"")</f>
        <v/>
      </c>
      <c r="BS26" s="64" t="str">
        <f t="shared" si="26"/>
        <v/>
      </c>
      <c r="BT26" s="67" t="str">
        <f t="shared" si="27"/>
        <v/>
      </c>
      <c r="BV26" t="s">
        <v>1179</v>
      </c>
      <c r="BW26" s="135">
        <v>164</v>
      </c>
      <c r="BX26" s="54"/>
      <c r="BY26" s="67"/>
    </row>
    <row r="27" spans="1:79" ht="25.2" customHeight="1" thickBot="1" x14ac:dyDescent="0.35">
      <c r="A27" s="71" t="e">
        <f>IF(VLOOKUP($D$1,ورقة2!$A$2:$AE$9000,23,0)="م",1,"")</f>
        <v>#N/A</v>
      </c>
      <c r="B27" s="28" t="s">
        <v>145</v>
      </c>
      <c r="C27" s="71">
        <f t="shared" si="17"/>
        <v>0</v>
      </c>
      <c r="D27" s="71">
        <f t="shared" si="9"/>
        <v>0</v>
      </c>
      <c r="E27" s="74">
        <f t="shared" si="10"/>
        <v>0</v>
      </c>
      <c r="F27" s="71" t="str">
        <f t="shared" si="11"/>
        <v/>
      </c>
      <c r="G27" s="71" t="str">
        <f t="shared" si="12"/>
        <v/>
      </c>
      <c r="H27" s="71" t="str">
        <f t="shared" si="6"/>
        <v/>
      </c>
      <c r="I27" s="74" t="b">
        <f t="shared" si="13"/>
        <v>0</v>
      </c>
      <c r="J27" s="161" t="str">
        <f t="shared" si="7"/>
        <v/>
      </c>
      <c r="K27" s="272" t="str">
        <f t="shared" si="8"/>
        <v/>
      </c>
      <c r="L27" s="273"/>
      <c r="M27" s="273"/>
      <c r="N27" s="273"/>
      <c r="O27" s="273"/>
      <c r="P27" s="273"/>
      <c r="Q27" s="273"/>
      <c r="R27" s="274"/>
      <c r="S27" s="162" t="str">
        <f t="shared" si="14"/>
        <v/>
      </c>
      <c r="T27" s="164"/>
      <c r="U27" s="71" t="str">
        <f>IFERROR(SMALL($A$27:A45,BL13),"")</f>
        <v/>
      </c>
      <c r="V27" s="303" t="str">
        <f t="shared" si="21"/>
        <v/>
      </c>
      <c r="W27" s="303"/>
      <c r="X27" s="303"/>
      <c r="Y27" s="303"/>
      <c r="Z27" s="303"/>
      <c r="AA27" s="303"/>
      <c r="AB27" s="24"/>
      <c r="AF27" s="70"/>
      <c r="AG27" s="70"/>
      <c r="AH27" s="70"/>
      <c r="AI27" s="70"/>
      <c r="BK27" s="67" t="str">
        <f t="shared" si="3"/>
        <v/>
      </c>
      <c r="BL27" s="139">
        <v>23</v>
      </c>
      <c r="BM27" s="54">
        <v>201</v>
      </c>
      <c r="BN27" s="54" t="s">
        <v>1132</v>
      </c>
      <c r="BO27" s="72" t="s">
        <v>143</v>
      </c>
      <c r="BP27" s="72" t="s">
        <v>135</v>
      </c>
      <c r="BQ27" s="67" t="str">
        <f>IFERROR(VLOOKUP(BN27,$K$9:$T$21,10,0),"")</f>
        <v/>
      </c>
      <c r="BR27" s="69" t="str">
        <f>IFERROR(IF(VLOOKUP($D$1,ورقة4!$A$3:$BD$9000,MATCH(BM27,ورقة4!$A$2:$BD$2,0),0)=0,"",VLOOKUP($D$1,ورقة4!$A$3:$BD$9000,MATCH(BM27,ورقة4!$A$2:$BD$2,0),0)),"")</f>
        <v/>
      </c>
      <c r="BS27" s="64" t="str">
        <f t="shared" si="26"/>
        <v/>
      </c>
      <c r="BT27" s="67" t="str">
        <f t="shared" si="27"/>
        <v/>
      </c>
      <c r="BV27" t="s">
        <v>1180</v>
      </c>
      <c r="BW27" s="135">
        <v>165</v>
      </c>
      <c r="BX27" s="67"/>
      <c r="BY27" s="67"/>
    </row>
    <row r="28" spans="1:79" ht="25.2" customHeight="1" thickBot="1" x14ac:dyDescent="0.3">
      <c r="A28" s="71" t="e">
        <f>IF(VLOOKUP($D$1,ورقة2!$A$2:$AE$9000,24,0)="م",2,"")</f>
        <v>#N/A</v>
      </c>
      <c r="B28" s="71" t="s">
        <v>147</v>
      </c>
      <c r="C28" s="71">
        <f t="shared" si="17"/>
        <v>0</v>
      </c>
      <c r="D28" s="71">
        <f t="shared" si="9"/>
        <v>0</v>
      </c>
      <c r="E28" s="74">
        <f t="shared" si="10"/>
        <v>0</v>
      </c>
      <c r="F28" s="71" t="str">
        <f t="shared" si="11"/>
        <v/>
      </c>
      <c r="G28" s="71" t="str">
        <f t="shared" si="12"/>
        <v/>
      </c>
      <c r="H28" s="71" t="str">
        <f t="shared" si="6"/>
        <v/>
      </c>
      <c r="I28" s="74" t="b">
        <f t="shared" si="13"/>
        <v>0</v>
      </c>
      <c r="J28" s="161" t="str">
        <f t="shared" ref="J28:J31" si="28">IF(IFERROR(VLOOKUP(H28,$BL$4:$BN$63,2,0),"")=0,"",IFERROR(VLOOKUP(H28,$BL$4:$BN$63,2,0),""))</f>
        <v/>
      </c>
      <c r="K28" s="272" t="str">
        <f t="shared" ref="K28:K31" si="29">IFERROR(VLOOKUP(H28,$BL$4:$BN$63,3,0),"")</f>
        <v/>
      </c>
      <c r="L28" s="273"/>
      <c r="M28" s="273"/>
      <c r="N28" s="273"/>
      <c r="O28" s="273"/>
      <c r="P28" s="273"/>
      <c r="Q28" s="273"/>
      <c r="R28" s="274"/>
      <c r="S28" s="162" t="str">
        <f t="shared" ref="S28:S31" si="30">IFERROR(VLOOKUP(J28,BM23:BS80,6,0),"")</f>
        <v/>
      </c>
      <c r="T28" s="164"/>
      <c r="AB28" s="24"/>
      <c r="AD28" s="70"/>
      <c r="AE28" s="70"/>
      <c r="AF28" s="70"/>
      <c r="AG28" s="70"/>
      <c r="AH28" s="70"/>
      <c r="AI28" s="70"/>
      <c r="BK28" s="67" t="str">
        <f t="shared" si="3"/>
        <v/>
      </c>
      <c r="BL28" s="54">
        <v>24</v>
      </c>
      <c r="BM28" s="140"/>
      <c r="BN28" s="140" t="s">
        <v>144</v>
      </c>
      <c r="BO28" s="72" t="s">
        <v>143</v>
      </c>
      <c r="BP28" s="72" t="s">
        <v>135</v>
      </c>
      <c r="BQ28" s="67" t="str">
        <f>IFERROR(VLOOKUP(BN28,$K$9:$T$21,10,0),"")</f>
        <v/>
      </c>
      <c r="BR28" s="69" t="str">
        <f>IFERROR(IF(VLOOKUP($D$1,ورقة4!$A$3:$BD$9000,MATCH(BM28,ورقة4!$A$2:$BD$2,0),0)=0,"",VLOOKUP($D$1,ورقة4!$A$3:$BD$9000,MATCH(BM28,ورقة4!$A$2:$BD$2,0),0)),"")</f>
        <v/>
      </c>
      <c r="BS28" s="67" t="str">
        <f>IF(AND(BS29="",BS30="",BS31="",BS32="",BS33="",BS34=""),"",BL28)</f>
        <v/>
      </c>
      <c r="BT28" s="67" t="str">
        <f>IF(AND(BT29="",BT30="",BT31="",BT32="",BT33="",BT34=""),"",BL28)</f>
        <v/>
      </c>
      <c r="BV28" t="s">
        <v>1181</v>
      </c>
      <c r="BW28" s="135">
        <v>166</v>
      </c>
      <c r="BX28" s="54"/>
      <c r="BY28" s="67"/>
    </row>
    <row r="29" spans="1:79" ht="25.2" customHeight="1" thickBot="1" x14ac:dyDescent="0.3">
      <c r="A29" s="71" t="e">
        <f>IF(VLOOKUP($D$1,ورقة2!$A$2:$AE$9000,25,0)="م",3,"")</f>
        <v>#N/A</v>
      </c>
      <c r="B29" s="71" t="s">
        <v>148</v>
      </c>
      <c r="C29" s="71">
        <f>C28+D29</f>
        <v>0</v>
      </c>
      <c r="D29" s="71">
        <f t="shared" si="9"/>
        <v>0</v>
      </c>
      <c r="E29" s="74">
        <f t="shared" si="10"/>
        <v>0</v>
      </c>
      <c r="F29" s="71" t="str">
        <f t="shared" si="11"/>
        <v/>
      </c>
      <c r="G29" s="71" t="str">
        <f t="shared" si="12"/>
        <v/>
      </c>
      <c r="H29" s="71" t="str">
        <f t="shared" si="6"/>
        <v/>
      </c>
      <c r="I29" s="74" t="b">
        <f t="shared" si="13"/>
        <v>0</v>
      </c>
      <c r="J29" s="161" t="str">
        <f t="shared" si="28"/>
        <v/>
      </c>
      <c r="K29" s="272" t="str">
        <f t="shared" si="29"/>
        <v/>
      </c>
      <c r="L29" s="273"/>
      <c r="M29" s="273"/>
      <c r="N29" s="273"/>
      <c r="O29" s="273"/>
      <c r="P29" s="273"/>
      <c r="Q29" s="273"/>
      <c r="R29" s="274"/>
      <c r="S29" s="162" t="str">
        <f t="shared" si="30"/>
        <v/>
      </c>
      <c r="T29" s="164"/>
      <c r="BK29" s="67" t="str">
        <f t="shared" si="3"/>
        <v/>
      </c>
      <c r="BL29" s="139">
        <v>25</v>
      </c>
      <c r="BM29" s="54">
        <v>58</v>
      </c>
      <c r="BN29" s="54" t="s">
        <v>1133</v>
      </c>
      <c r="BO29" s="72" t="s">
        <v>143</v>
      </c>
      <c r="BP29" s="72" t="s">
        <v>135</v>
      </c>
      <c r="BQ29" s="67" t="str">
        <f>IFERROR(VLOOKUP(BN29,$K$9:$T$21,10,0),"")</f>
        <v/>
      </c>
      <c r="BR29" s="69" t="str">
        <f>IFERROR(IF(VLOOKUP($D$1,ورقة4!$A$3:$BD$9000,MATCH(BM29,ورقة4!$A$2:$BD$2,0),0)=0,"",VLOOKUP($D$1,ورقة4!$A$3:$BD$9000,MATCH(BM29,ورقة4!$A$2:$BD$2,0),0)),"")</f>
        <v/>
      </c>
      <c r="BS29" s="64" t="str">
        <f>IF(BR29="م",BL29,"")</f>
        <v/>
      </c>
      <c r="BT29" s="67" t="str">
        <f t="shared" ref="BT29:BT36" si="31">IF(BR29="","",BL29)</f>
        <v/>
      </c>
      <c r="BV29" t="s">
        <v>1191</v>
      </c>
      <c r="BW29"/>
      <c r="BX29" s="67"/>
      <c r="BY29" s="67"/>
    </row>
    <row r="30" spans="1:79" ht="25.2" customHeight="1" thickBot="1" x14ac:dyDescent="0.3">
      <c r="A30" s="71" t="e">
        <f>IF(VLOOKUP($D$1,ورقة2!$A$2:$AE$9000,26,0)="م",4,"")</f>
        <v>#N/A</v>
      </c>
      <c r="C30" s="71">
        <f t="shared" si="17"/>
        <v>0</v>
      </c>
      <c r="D30" s="71">
        <f t="shared" si="9"/>
        <v>0</v>
      </c>
      <c r="E30" s="74">
        <f t="shared" si="10"/>
        <v>0</v>
      </c>
      <c r="F30" s="71" t="str">
        <f t="shared" si="11"/>
        <v/>
      </c>
      <c r="G30" s="71" t="str">
        <f t="shared" si="12"/>
        <v/>
      </c>
      <c r="H30" s="71" t="str">
        <f t="shared" si="6"/>
        <v/>
      </c>
      <c r="I30" s="74" t="b">
        <f t="shared" si="13"/>
        <v>0</v>
      </c>
      <c r="J30" s="161" t="str">
        <f t="shared" si="28"/>
        <v/>
      </c>
      <c r="K30" s="272" t="str">
        <f t="shared" si="29"/>
        <v/>
      </c>
      <c r="L30" s="273"/>
      <c r="M30" s="273"/>
      <c r="N30" s="273"/>
      <c r="O30" s="273"/>
      <c r="P30" s="273"/>
      <c r="Q30" s="273"/>
      <c r="R30" s="274"/>
      <c r="S30" s="162" t="str">
        <f t="shared" si="30"/>
        <v/>
      </c>
      <c r="T30" s="164"/>
      <c r="AB30" s="24"/>
      <c r="BC30" s="66"/>
      <c r="BK30" s="67" t="str">
        <f t="shared" si="3"/>
        <v/>
      </c>
      <c r="BL30" s="54">
        <v>26</v>
      </c>
      <c r="BM30" s="54">
        <v>59</v>
      </c>
      <c r="BN30" s="54" t="s">
        <v>1134</v>
      </c>
      <c r="BO30" s="72" t="s">
        <v>143</v>
      </c>
      <c r="BP30" s="72" t="s">
        <v>135</v>
      </c>
      <c r="BQ30" s="67" t="str">
        <f>IFERROR(VLOOKUP(BN30,$K$9:$T$21,10,0),"")</f>
        <v/>
      </c>
      <c r="BR30" s="69" t="str">
        <f>IFERROR(IF(VLOOKUP($D$1,ورقة4!$A$3:$BD$9000,MATCH(BM30,ورقة4!$A$2:$BD$2,0),0)=0,"",VLOOKUP($D$1,ورقة4!$A$3:$BD$9000,MATCH(BM30,ورقة4!$A$2:$BD$2,0),0)),"")</f>
        <v/>
      </c>
      <c r="BS30" s="64" t="str">
        <f t="shared" ref="BS30:BS34" si="32">IF(BR30="م",BL30,"")</f>
        <v/>
      </c>
      <c r="BT30" s="67" t="str">
        <f t="shared" ref="BT30:BT34" si="33">IF(BR30="","",BL30)</f>
        <v/>
      </c>
      <c r="BV30" t="s">
        <v>1182</v>
      </c>
      <c r="BW30" s="135">
        <v>169</v>
      </c>
      <c r="BX30" s="67"/>
      <c r="BY30" s="67"/>
    </row>
    <row r="31" spans="1:79" ht="25.2" customHeight="1" thickTop="1" thickBot="1" x14ac:dyDescent="0.3">
      <c r="A31" s="71" t="e">
        <f>IF(VLOOKUP($D$1,ورقة2!$A$2:$AE$9000,27,0)="م",5,"")</f>
        <v>#N/A</v>
      </c>
      <c r="C31" s="71">
        <f t="shared" si="17"/>
        <v>0</v>
      </c>
      <c r="D31" s="71">
        <f t="shared" si="9"/>
        <v>0</v>
      </c>
      <c r="E31" s="74">
        <f t="shared" si="10"/>
        <v>0</v>
      </c>
      <c r="F31" s="71" t="str">
        <f t="shared" si="11"/>
        <v/>
      </c>
      <c r="G31" s="71" t="str">
        <f t="shared" si="12"/>
        <v/>
      </c>
      <c r="H31" s="71" t="str">
        <f t="shared" si="6"/>
        <v/>
      </c>
      <c r="I31" s="74" t="b">
        <f t="shared" si="13"/>
        <v>0</v>
      </c>
      <c r="J31" s="161" t="str">
        <f t="shared" si="28"/>
        <v/>
      </c>
      <c r="K31" s="272" t="str">
        <f t="shared" si="29"/>
        <v/>
      </c>
      <c r="L31" s="273"/>
      <c r="M31" s="273"/>
      <c r="N31" s="273"/>
      <c r="O31" s="273"/>
      <c r="P31" s="273"/>
      <c r="Q31" s="273"/>
      <c r="R31" s="274"/>
      <c r="S31" s="162" t="str">
        <f t="shared" si="30"/>
        <v/>
      </c>
      <c r="T31" s="164"/>
      <c r="AB31" s="24"/>
      <c r="BC31" s="66"/>
      <c r="BK31" s="67" t="str">
        <f t="shared" si="3"/>
        <v/>
      </c>
      <c r="BL31" s="139">
        <v>27</v>
      </c>
      <c r="BM31" s="54">
        <v>60</v>
      </c>
      <c r="BN31" s="67" t="s">
        <v>1135</v>
      </c>
      <c r="BQ31" s="67"/>
      <c r="BR31" s="69" t="str">
        <f>IFERROR(IF(VLOOKUP($D$1,ورقة4!$A$3:$BD$9000,MATCH(BM31,ورقة4!$A$2:$BD$2,0),0)=0,"",VLOOKUP($D$1,ورقة4!$A$3:$BD$9000,MATCH(BM31,ورقة4!$A$2:$BD$2,0),0)),"")</f>
        <v/>
      </c>
      <c r="BS31" s="64" t="str">
        <f t="shared" si="32"/>
        <v/>
      </c>
      <c r="BT31" s="67" t="str">
        <f t="shared" si="33"/>
        <v/>
      </c>
      <c r="BV31" t="s">
        <v>1183</v>
      </c>
      <c r="BW31" s="135">
        <v>170</v>
      </c>
      <c r="BX31" s="67"/>
      <c r="BY31" s="67"/>
    </row>
    <row r="32" spans="1:79" ht="25.2" customHeight="1" thickTop="1" thickBot="1" x14ac:dyDescent="0.3">
      <c r="A32" s="71" t="e">
        <f>IF(VLOOKUP($D$1,ورقة2!$A$2:$AE$9000,28,0)="م",6,"")</f>
        <v>#N/A</v>
      </c>
      <c r="C32" s="71">
        <f t="shared" si="17"/>
        <v>0</v>
      </c>
      <c r="D32" s="71">
        <f t="shared" si="9"/>
        <v>0</v>
      </c>
      <c r="E32" s="74">
        <f t="shared" si="10"/>
        <v>0</v>
      </c>
      <c r="F32" s="71" t="str">
        <f t="shared" si="11"/>
        <v/>
      </c>
      <c r="G32" s="71" t="str">
        <f t="shared" si="12"/>
        <v/>
      </c>
      <c r="H32" s="71" t="str">
        <f t="shared" si="6"/>
        <v/>
      </c>
      <c r="I32" s="74" t="b">
        <f t="shared" si="13"/>
        <v>0</v>
      </c>
      <c r="J32" s="161" t="str">
        <f t="shared" ref="J32" si="34">IF(IFERROR(VLOOKUP(H32,$BL$4:$BN$63,2,0),"")=0,"",IFERROR(VLOOKUP(H32,$BL$4:$BN$63,2,0),""))</f>
        <v/>
      </c>
      <c r="K32" s="272" t="str">
        <f t="shared" ref="K32" si="35">IFERROR(VLOOKUP(H32,$BL$4:$BN$63,3,0),"")</f>
        <v/>
      </c>
      <c r="L32" s="273"/>
      <c r="M32" s="273"/>
      <c r="N32" s="273"/>
      <c r="O32" s="273"/>
      <c r="P32" s="273"/>
      <c r="Q32" s="273"/>
      <c r="R32" s="274"/>
      <c r="S32" s="162" t="str">
        <f t="shared" ref="S32" si="36">IFERROR(VLOOKUP(J32,BM27:BS84,6,0),"")</f>
        <v/>
      </c>
      <c r="T32" s="164"/>
      <c r="BC32" s="66"/>
      <c r="BK32" s="67" t="str">
        <f t="shared" si="3"/>
        <v/>
      </c>
      <c r="BL32" s="54">
        <v>28</v>
      </c>
      <c r="BM32" s="54">
        <v>61</v>
      </c>
      <c r="BN32" s="54" t="s">
        <v>1136</v>
      </c>
      <c r="BO32" s="72" t="s">
        <v>150</v>
      </c>
      <c r="BP32" s="72" t="s">
        <v>121</v>
      </c>
      <c r="BQ32" s="67" t="str">
        <f>IFERROR(VLOOKUP(BN32,$K$9:$T$21,10,0),"")</f>
        <v/>
      </c>
      <c r="BR32" s="69" t="str">
        <f>IFERROR(IF(VLOOKUP($D$1,ورقة4!$A$3:$BD$9000,MATCH(BM32,ورقة4!$A$2:$BD$2,0),0)=0,"",VLOOKUP($D$1,ورقة4!$A$3:$BD$9000,MATCH(BM32,ورقة4!$A$2:$BD$2,0),0)),"")</f>
        <v/>
      </c>
      <c r="BS32" s="64" t="str">
        <f t="shared" si="32"/>
        <v/>
      </c>
      <c r="BT32" s="67" t="str">
        <f t="shared" si="33"/>
        <v/>
      </c>
      <c r="BV32" t="s">
        <v>1184</v>
      </c>
      <c r="BW32" s="135">
        <v>174</v>
      </c>
      <c r="BX32" s="67"/>
      <c r="BY32" s="67"/>
    </row>
    <row r="33" spans="1:77" ht="25.2" customHeight="1" thickTop="1" thickBot="1" x14ac:dyDescent="0.3">
      <c r="A33" s="71" t="e">
        <f>IF(VLOOKUP($D$1,ورقة2!$A$2:$AE$9000,29,0)="م",7,"")</f>
        <v>#N/A</v>
      </c>
      <c r="C33" s="71">
        <f t="shared" si="17"/>
        <v>0</v>
      </c>
      <c r="D33" s="71">
        <f t="shared" si="9"/>
        <v>0</v>
      </c>
      <c r="E33" s="74">
        <f t="shared" si="10"/>
        <v>0</v>
      </c>
      <c r="F33" s="71" t="str">
        <f t="shared" si="11"/>
        <v/>
      </c>
      <c r="G33" s="71" t="str">
        <f t="shared" si="12"/>
        <v/>
      </c>
      <c r="H33" s="71" t="str">
        <f t="shared" si="6"/>
        <v/>
      </c>
      <c r="I33" s="74" t="b">
        <f t="shared" si="13"/>
        <v>0</v>
      </c>
      <c r="J33" s="161" t="str">
        <f t="shared" ref="J33" si="37">IF(IFERROR(VLOOKUP(H33,$BL$4:$BN$63,2,0),"")=0,"",IFERROR(VLOOKUP(H33,$BL$4:$BN$63,2,0),""))</f>
        <v/>
      </c>
      <c r="K33" s="272" t="str">
        <f t="shared" ref="K33" si="38">IFERROR(VLOOKUP(H33,$BL$4:$BN$63,3,0),"")</f>
        <v/>
      </c>
      <c r="L33" s="273"/>
      <c r="M33" s="273"/>
      <c r="N33" s="273"/>
      <c r="O33" s="273"/>
      <c r="P33" s="273"/>
      <c r="Q33" s="273"/>
      <c r="R33" s="274"/>
      <c r="S33" s="162" t="str">
        <f t="shared" ref="S33" si="39">IFERROR(VLOOKUP(J33,BM28:BS85,6,0),"")</f>
        <v/>
      </c>
      <c r="T33" s="164"/>
      <c r="BC33" s="66"/>
      <c r="BK33" s="67" t="str">
        <f t="shared" si="3"/>
        <v/>
      </c>
      <c r="BL33" s="139">
        <v>29</v>
      </c>
      <c r="BM33" s="54">
        <v>62</v>
      </c>
      <c r="BN33" s="54" t="s">
        <v>1125</v>
      </c>
      <c r="BO33" s="72" t="s">
        <v>150</v>
      </c>
      <c r="BP33" s="72" t="s">
        <v>121</v>
      </c>
      <c r="BQ33" s="67" t="str">
        <f>IFERROR(VLOOKUP(BN33,$K$9:$T$21,10,0),"")</f>
        <v/>
      </c>
      <c r="BR33" s="69" t="str">
        <f>IFERROR(IF(VLOOKUP($D$1,ورقة4!$A$3:$BD$9000,MATCH(BM33,ورقة4!$A$2:$BD$2,0),0)=0,"",VLOOKUP($D$1,ورقة4!$A$3:$BD$9000,MATCH(BM33,ورقة4!$A$2:$BD$2,0),0)),"")</f>
        <v/>
      </c>
      <c r="BS33" s="64" t="str">
        <f t="shared" si="32"/>
        <v/>
      </c>
      <c r="BT33" s="67" t="str">
        <f t="shared" si="33"/>
        <v/>
      </c>
      <c r="BV33" t="s">
        <v>1185</v>
      </c>
      <c r="BW33" s="135">
        <v>175</v>
      </c>
      <c r="BX33" s="67"/>
      <c r="BY33" s="67"/>
    </row>
    <row r="34" spans="1:77" ht="25.2" customHeight="1" thickTop="1" thickBot="1" x14ac:dyDescent="0.3">
      <c r="A34" s="71" t="e">
        <f>IF(VLOOKUP($D$1,ورقة2!$A$2:$AE$9000,30,0)="م",8,"")</f>
        <v>#N/A</v>
      </c>
      <c r="C34" s="71">
        <f t="shared" si="17"/>
        <v>0</v>
      </c>
      <c r="D34" s="71">
        <f t="shared" si="9"/>
        <v>0</v>
      </c>
      <c r="E34" s="74">
        <f t="shared" si="10"/>
        <v>0</v>
      </c>
      <c r="F34" s="71" t="str">
        <f t="shared" si="11"/>
        <v/>
      </c>
      <c r="G34" s="71" t="str">
        <f t="shared" ref="G34" si="40">IFERROR(SMALL($BT$5:$BT$63,BL30),"")</f>
        <v/>
      </c>
      <c r="H34" s="71" t="str">
        <f t="shared" ref="H34" si="41">G34</f>
        <v/>
      </c>
      <c r="I34" s="74" t="b">
        <f t="shared" si="13"/>
        <v>0</v>
      </c>
      <c r="J34" s="157" t="str">
        <f t="shared" ref="J34" si="42">IF(IFERROR(VLOOKUP(H34,$BL$4:$BN$63,2,0),"")=0,"",IFERROR(VLOOKUP(H34,$BL$4:$BN$63,2,0),""))</f>
        <v/>
      </c>
      <c r="K34" s="322" t="str">
        <f t="shared" ref="K34" si="43">IFERROR(VLOOKUP(H34,$BL$4:$BN$63,3,0),"")</f>
        <v/>
      </c>
      <c r="L34" s="323"/>
      <c r="M34" s="323"/>
      <c r="N34" s="323"/>
      <c r="O34" s="323"/>
      <c r="P34" s="323"/>
      <c r="Q34" s="323"/>
      <c r="R34" s="324"/>
      <c r="S34" s="158" t="str">
        <f t="shared" ref="S34" si="44">IFERROR(VLOOKUP(J34,BM29:BS86,6,0),"")</f>
        <v/>
      </c>
      <c r="T34" s="159"/>
      <c r="BC34" s="66"/>
      <c r="BK34" s="67" t="str">
        <f t="shared" si="3"/>
        <v/>
      </c>
      <c r="BL34" s="54">
        <v>30</v>
      </c>
      <c r="BM34" s="54" t="str">
        <f>IF(U11&lt;&gt;0,U11,"a4")</f>
        <v>a4</v>
      </c>
      <c r="BN34" s="54" t="str">
        <f>V11</f>
        <v>اختر اسم المقرر الاختياري من السنة الثانية</v>
      </c>
      <c r="BO34" s="72" t="s">
        <v>150</v>
      </c>
      <c r="BP34" s="72" t="s">
        <v>121</v>
      </c>
      <c r="BQ34" s="67" t="str">
        <f>IFERROR(VLOOKUP(BN34,$K$9:$T$21,10,0),"")</f>
        <v/>
      </c>
      <c r="BR34" s="69" t="str">
        <f>IFERROR(IF(VLOOKUP($D$1,ورقة4!$A$3:$BD$9000,MATCH(BM34,ورقة4!$A$2:$BD$2,0),0)=0,"",VLOOKUP($D$1,ورقة4!$A$3:$BD$9000,MATCH(BM34,ورقة4!$A$2:$BD$2,0),0)),"")</f>
        <v/>
      </c>
      <c r="BS34" s="64" t="str">
        <f t="shared" si="32"/>
        <v/>
      </c>
      <c r="BT34" s="67" t="str">
        <f t="shared" si="33"/>
        <v/>
      </c>
      <c r="BV34" t="s">
        <v>1186</v>
      </c>
      <c r="BW34" s="135">
        <v>177</v>
      </c>
      <c r="BX34" s="67"/>
      <c r="BY34" s="67"/>
    </row>
    <row r="35" spans="1:77" ht="25.2" customHeight="1" thickTop="1" thickBot="1" x14ac:dyDescent="0.3">
      <c r="A35" s="71" t="e">
        <f>IF(VLOOKUP($D$1,ورقة2!$A$2:$AE$9000,31,0)="م",9,"")</f>
        <v>#N/A</v>
      </c>
      <c r="C35" s="71" t="e">
        <f>C34+D35</f>
        <v>#N/A</v>
      </c>
      <c r="D35" s="71" t="e">
        <f>IF(E35&gt;0,1,0)</f>
        <v>#N/A</v>
      </c>
      <c r="E35" s="74" t="e">
        <f>IF(I35&lt;&gt;$B$11,I35,0)</f>
        <v>#N/A</v>
      </c>
      <c r="F35" s="71" t="e">
        <f>IF(AND(T35=1,OR(S35="ج",S35="ر1",S35="ر2",S35="A")),H35,"")</f>
        <v>#N/A</v>
      </c>
      <c r="G35" s="71" t="e">
        <f>J35</f>
        <v>#N/A</v>
      </c>
      <c r="H35" s="71" t="e">
        <f>G35</f>
        <v>#N/A</v>
      </c>
      <c r="I35" s="74" t="e">
        <f>IF(AND(S35="A",T35=1),35000,IF(OR(S35="ج",S35="ر1",S35="ر2"),IF(T35=1,IF($D$5=$AO$7,0,IF(OR($D$5=$AO$1,$D$5=$AO$2,$D$5=$AO$5,$D$5=$AO$8),IF(S35="ج",8000,IF(S35="ر1",12000,IF(S35="ر2",16000,""))),IF(OR($D$5=$AO$3,$D$5=$AO$6),IF(S35="ج",5000,IF(S35="ر1",7500,IF(S35="ر2",10000,""))),IF($D$5=$AO$4,500,IF(S35="ج",10000,IF(S35="ر1",15000,IF(S35="ر2",20000,""))))))))))</f>
        <v>#N/A</v>
      </c>
      <c r="J35" s="148" t="e">
        <f>IF(OR(D2="الرابعة",D2="الرابعة حديث"),"",IF(OR(F37&gt;G37,F37&gt;5,V17=""),"",VLOOKUP(V17,BF1:BG7,2,0)))</f>
        <v>#N/A</v>
      </c>
      <c r="K35" s="314" t="e">
        <f>IF(J35="","",V17)</f>
        <v>#N/A</v>
      </c>
      <c r="L35" s="314"/>
      <c r="M35" s="314"/>
      <c r="N35" s="314"/>
      <c r="O35" s="314"/>
      <c r="P35" s="314"/>
      <c r="Q35" s="314"/>
      <c r="R35" s="314"/>
      <c r="S35" s="149" t="e">
        <f>IF(K35="","",IF(S10="A","A","ج"))</f>
        <v>#N/A</v>
      </c>
      <c r="T35" s="149" t="e">
        <f>IF(S35="","",1)</f>
        <v>#N/A</v>
      </c>
      <c r="BC35" s="66"/>
      <c r="BK35" s="67" t="str">
        <f t="shared" si="3"/>
        <v/>
      </c>
      <c r="BL35" s="139">
        <v>31</v>
      </c>
      <c r="BM35" s="140"/>
      <c r="BN35" s="140" t="s">
        <v>149</v>
      </c>
      <c r="BO35" s="72" t="s">
        <v>150</v>
      </c>
      <c r="BP35" s="72" t="s">
        <v>121</v>
      </c>
      <c r="BQ35" s="67" t="str">
        <f>IFERROR(VLOOKUP(BN35,$K$9:$T$21,10,0),"")</f>
        <v/>
      </c>
      <c r="BR35" s="69" t="str">
        <f>IFERROR(IF(VLOOKUP($D$1,ورقة4!$A$3:$BD$9000,MATCH(BM35,ورقة4!$A$2:$BD$2,0),0)=0,"",VLOOKUP($D$1,ورقة4!$A$3:$BD$9000,MATCH(BM35,ورقة4!$A$2:$BD$2,0),0)),"")</f>
        <v/>
      </c>
      <c r="BS35" s="67" t="str">
        <f>IF(AND(BS36="",BS37="",BS38="",BS39="",BS40="",BS41=""),"",BL35)</f>
        <v/>
      </c>
      <c r="BT35" s="67" t="str">
        <f>IF(AND(BT36="",BT37="",BT38="",BT39="",BT40="",BT41=""),"",BL35)</f>
        <v/>
      </c>
      <c r="BV35" t="s">
        <v>1187</v>
      </c>
      <c r="BW35" s="135">
        <v>178</v>
      </c>
      <c r="BX35" s="67"/>
      <c r="BY35" s="67"/>
    </row>
    <row r="36" spans="1:77" ht="25.2" customHeight="1" thickTop="1" thickBot="1" x14ac:dyDescent="0.35">
      <c r="A36" s="71" t="e">
        <f>IF(VLOOKUP($D$1,ورقة2!$A$2:$AF$9000,32,0)="م",10,"")</f>
        <v>#N/A</v>
      </c>
      <c r="B36" s="28"/>
      <c r="C36" s="28"/>
      <c r="D36" s="28"/>
      <c r="E36" s="28"/>
      <c r="F36" s="28"/>
      <c r="G36" s="28"/>
      <c r="H36" s="28"/>
      <c r="I36" s="28"/>
      <c r="J36" s="152"/>
      <c r="K36" s="152"/>
      <c r="L36" s="152"/>
      <c r="M36" s="152"/>
      <c r="N36" s="152"/>
      <c r="O36" s="152"/>
      <c r="P36" s="152"/>
      <c r="Q36" s="152"/>
      <c r="R36" s="149"/>
      <c r="S36" s="149"/>
      <c r="T36" s="149"/>
      <c r="BC36" s="66"/>
      <c r="BK36" s="67" t="str">
        <f t="shared" si="3"/>
        <v/>
      </c>
      <c r="BL36" s="54">
        <v>32</v>
      </c>
      <c r="BM36" s="54">
        <v>63</v>
      </c>
      <c r="BN36" s="54" t="s">
        <v>1137</v>
      </c>
      <c r="BO36" s="72" t="s">
        <v>150</v>
      </c>
      <c r="BP36" s="72" t="s">
        <v>121</v>
      </c>
      <c r="BQ36" s="67" t="str">
        <f>IFERROR(VLOOKUP(BN36,$K$9:$T$21,10,0),"")</f>
        <v/>
      </c>
      <c r="BR36" s="69" t="str">
        <f>IFERROR(IF(VLOOKUP($D$1,ورقة4!$A$3:$BD$9000,MATCH(BM36,ورقة4!$A$2:$BD$2,0),0)=0,"",VLOOKUP($D$1,ورقة4!$A$3:$BD$9000,MATCH(BM36,ورقة4!$A$2:$BD$2,0),0)),"")</f>
        <v/>
      </c>
      <c r="BS36" s="64" t="str">
        <f>IF(BR36="م",BL36,"")</f>
        <v/>
      </c>
      <c r="BT36" s="67" t="str">
        <f t="shared" si="31"/>
        <v/>
      </c>
      <c r="BX36" s="67"/>
      <c r="BY36" s="67"/>
    </row>
    <row r="37" spans="1:77" ht="25.2" customHeight="1" thickTop="1" thickBot="1" x14ac:dyDescent="0.35">
      <c r="B37" s="28"/>
      <c r="C37" s="28"/>
      <c r="D37" s="28"/>
      <c r="E37" s="28"/>
      <c r="F37" s="28">
        <f>COUNT(J10:J34)</f>
        <v>0</v>
      </c>
      <c r="G37" s="28">
        <f>SUMIF(J10:J34,"&gt;0",T10:T34)</f>
        <v>0</v>
      </c>
      <c r="H37" s="28"/>
      <c r="I37" s="28"/>
      <c r="J37" s="152"/>
      <c r="K37" s="152"/>
      <c r="L37" s="152"/>
      <c r="M37" s="152"/>
      <c r="N37" s="152"/>
      <c r="O37" s="152"/>
      <c r="P37" s="152"/>
      <c r="Q37" s="152"/>
      <c r="R37" s="149"/>
      <c r="S37" s="149"/>
      <c r="T37" s="149"/>
      <c r="BC37" s="66"/>
      <c r="BK37" s="67" t="str">
        <f t="shared" si="3"/>
        <v/>
      </c>
      <c r="BL37" s="139">
        <v>33</v>
      </c>
      <c r="BM37" s="54">
        <v>64</v>
      </c>
      <c r="BN37" s="67" t="s">
        <v>1138</v>
      </c>
      <c r="BQ37" s="67"/>
      <c r="BR37" s="69" t="str">
        <f>IFERROR(IF(VLOOKUP($D$1,ورقة4!$A$3:$BD$9000,MATCH(BM37,ورقة4!$A$2:$BD$2,0),0)=0,"",VLOOKUP($D$1,ورقة4!$A$3:$BD$9000,MATCH(BM37,ورقة4!$A$2:$BD$2,0),0)),"")</f>
        <v/>
      </c>
      <c r="BS37" s="64" t="str">
        <f t="shared" ref="BS37:BS41" si="45">IF(BR37="م",BL37,"")</f>
        <v/>
      </c>
      <c r="BT37" s="67" t="str">
        <f t="shared" ref="BT37:BT41" si="46">IF(BR37="","",BL37)</f>
        <v/>
      </c>
      <c r="BX37" s="67"/>
      <c r="BY37" s="67"/>
    </row>
    <row r="38" spans="1:77" ht="25.2" customHeight="1" thickTop="1" thickBot="1" x14ac:dyDescent="0.3">
      <c r="C38" s="33"/>
      <c r="D38" s="34"/>
      <c r="E38" s="34"/>
      <c r="F38" s="34"/>
      <c r="G38" s="34"/>
      <c r="J38" s="148"/>
      <c r="K38" s="149"/>
      <c r="L38" s="150"/>
      <c r="M38" s="151"/>
      <c r="N38" s="151"/>
      <c r="O38" s="151"/>
      <c r="P38" s="149"/>
      <c r="Q38" s="149"/>
      <c r="R38" s="149"/>
      <c r="S38" s="149"/>
      <c r="T38" s="149"/>
      <c r="BC38" s="66"/>
      <c r="BK38" s="67" t="str">
        <f t="shared" si="3"/>
        <v/>
      </c>
      <c r="BL38" s="54">
        <v>34</v>
      </c>
      <c r="BM38" s="54">
        <v>65</v>
      </c>
      <c r="BN38" s="54" t="s">
        <v>1139</v>
      </c>
      <c r="BO38" s="72" t="s">
        <v>150</v>
      </c>
      <c r="BP38" s="72" t="s">
        <v>135</v>
      </c>
      <c r="BQ38" s="67" t="str">
        <f>IFERROR(VLOOKUP(BN38,$K$9:$T$21,10,0),"")</f>
        <v/>
      </c>
      <c r="BR38" s="69" t="str">
        <f>IFERROR(IF(VLOOKUP($D$1,ورقة4!$A$3:$BD$9000,MATCH(BM38,ورقة4!$A$2:$BD$2,0),0)=0,"",VLOOKUP($D$1,ورقة4!$A$3:$BD$9000,MATCH(BM38,ورقة4!$A$2:$BD$2,0),0)),"")</f>
        <v/>
      </c>
      <c r="BS38" s="64" t="str">
        <f t="shared" si="45"/>
        <v/>
      </c>
      <c r="BT38" s="67" t="str">
        <f t="shared" si="46"/>
        <v/>
      </c>
      <c r="BX38" s="67"/>
      <c r="BY38" s="67"/>
    </row>
    <row r="39" spans="1:77" ht="25.2" customHeight="1" thickTop="1" thickBot="1" x14ac:dyDescent="0.3">
      <c r="A39" s="70"/>
      <c r="B39" s="70"/>
      <c r="C39" s="55"/>
      <c r="D39" s="56"/>
      <c r="E39" s="56"/>
      <c r="F39" s="56"/>
      <c r="G39" s="56"/>
      <c r="H39" s="70"/>
      <c r="I39" s="70"/>
      <c r="J39" s="148"/>
      <c r="K39" s="149"/>
      <c r="L39" s="150"/>
      <c r="M39" s="151"/>
      <c r="N39" s="151"/>
      <c r="O39" s="151"/>
      <c r="P39" s="149"/>
      <c r="Q39" s="149"/>
      <c r="R39" s="149"/>
      <c r="S39" s="149"/>
      <c r="T39" s="149"/>
      <c r="BC39" s="66"/>
      <c r="BK39" s="67" t="str">
        <f t="shared" si="3"/>
        <v/>
      </c>
      <c r="BL39" s="139">
        <v>35</v>
      </c>
      <c r="BM39" s="54">
        <v>66</v>
      </c>
      <c r="BN39" s="54" t="s">
        <v>1140</v>
      </c>
      <c r="BO39" s="72" t="s">
        <v>150</v>
      </c>
      <c r="BP39" s="72" t="s">
        <v>135</v>
      </c>
      <c r="BQ39" s="67" t="str">
        <f>IFERROR(VLOOKUP(BN39,$K$9:$T$21,10,0),"")</f>
        <v/>
      </c>
      <c r="BR39" s="69" t="str">
        <f>IFERROR(IF(VLOOKUP($D$1,ورقة4!$A$3:$BD$9000,MATCH(BM39,ورقة4!$A$2:$BD$2,0),0)=0,"",VLOOKUP($D$1,ورقة4!$A$3:$BD$9000,MATCH(BM39,ورقة4!$A$2:$BD$2,0),0)),"")</f>
        <v/>
      </c>
      <c r="BS39" s="64" t="str">
        <f t="shared" si="45"/>
        <v/>
      </c>
      <c r="BT39" s="67" t="str">
        <f t="shared" si="46"/>
        <v/>
      </c>
      <c r="BU39" s="54"/>
      <c r="BV39" s="54"/>
      <c r="BX39" s="67"/>
      <c r="BY39" s="67"/>
    </row>
    <row r="40" spans="1:77" ht="25.2" customHeight="1" thickTop="1" thickBot="1" x14ac:dyDescent="0.3">
      <c r="A40" s="70"/>
      <c r="B40" s="70"/>
      <c r="C40" s="55"/>
      <c r="D40" s="56"/>
      <c r="E40" s="56"/>
      <c r="F40" s="56"/>
      <c r="G40" s="56"/>
      <c r="H40" s="70"/>
      <c r="I40" s="70"/>
      <c r="J40" s="35"/>
      <c r="L40" s="33"/>
      <c r="M40" s="34"/>
      <c r="N40" s="34"/>
      <c r="O40" s="34"/>
      <c r="BC40" s="66"/>
      <c r="BK40" s="67" t="str">
        <f t="shared" si="3"/>
        <v/>
      </c>
      <c r="BL40" s="54">
        <v>36</v>
      </c>
      <c r="BM40" s="54">
        <v>67</v>
      </c>
      <c r="BN40" s="54" t="s">
        <v>146</v>
      </c>
      <c r="BO40" s="72" t="s">
        <v>150</v>
      </c>
      <c r="BP40" s="72" t="s">
        <v>135</v>
      </c>
      <c r="BQ40" s="67" t="str">
        <f>IFERROR(VLOOKUP(BN40,$K$9:$T$21,10,0),"")</f>
        <v/>
      </c>
      <c r="BR40" s="69" t="str">
        <f>IFERROR(IF(VLOOKUP($D$1,ورقة4!$A$3:$BD$9000,MATCH(BM40,ورقة4!$A$2:$BD$2,0),0)=0,"",VLOOKUP($D$1,ورقة4!$A$3:$BD$9000,MATCH(BM40,ورقة4!$A$2:$BD$2,0),0)),"")</f>
        <v/>
      </c>
      <c r="BS40" s="64" t="str">
        <f t="shared" si="45"/>
        <v/>
      </c>
      <c r="BT40" s="67" t="str">
        <f t="shared" si="46"/>
        <v/>
      </c>
      <c r="BX40" s="67"/>
      <c r="BY40" s="67"/>
    </row>
    <row r="41" spans="1:77" ht="25.2" customHeight="1" thickTop="1" thickBot="1" x14ac:dyDescent="0.3">
      <c r="A41" s="70"/>
      <c r="B41" s="70"/>
      <c r="C41" s="55"/>
      <c r="D41" s="56"/>
      <c r="E41" s="56"/>
      <c r="F41" s="56"/>
      <c r="G41" s="56"/>
      <c r="H41" s="70"/>
      <c r="I41" s="70"/>
      <c r="J41" s="35"/>
      <c r="L41" s="33"/>
      <c r="M41" s="34"/>
      <c r="N41" s="34"/>
      <c r="O41" s="34"/>
      <c r="BC41" s="66"/>
      <c r="BK41" s="67" t="str">
        <f t="shared" si="3"/>
        <v/>
      </c>
      <c r="BL41" s="139">
        <v>37</v>
      </c>
      <c r="BM41" s="54">
        <v>68</v>
      </c>
      <c r="BN41" s="54" t="s">
        <v>1141</v>
      </c>
      <c r="BO41" s="72" t="s">
        <v>150</v>
      </c>
      <c r="BP41" s="72" t="s">
        <v>135</v>
      </c>
      <c r="BQ41" s="67" t="str">
        <f>IFERROR(VLOOKUP(BN41,$K$9:$T$21,10,0),"")</f>
        <v/>
      </c>
      <c r="BR41" s="69" t="str">
        <f>IFERROR(IF(VLOOKUP($D$1,ورقة4!$A$3:$BD$9000,MATCH(BM41,ورقة4!$A$2:$BD$2,0),0)=0,"",VLOOKUP($D$1,ورقة4!$A$3:$BD$9000,MATCH(BM41,ورقة4!$A$2:$BD$2,0),0)),"")</f>
        <v/>
      </c>
      <c r="BS41" s="64" t="str">
        <f t="shared" si="45"/>
        <v/>
      </c>
      <c r="BT41" s="67" t="str">
        <f t="shared" si="46"/>
        <v/>
      </c>
      <c r="BX41" s="67"/>
      <c r="BY41" s="67"/>
    </row>
    <row r="42" spans="1:77" ht="25.2" customHeight="1" thickTop="1" thickBot="1" x14ac:dyDescent="0.3">
      <c r="A42" s="70"/>
      <c r="B42" s="70"/>
      <c r="C42" s="55"/>
      <c r="D42" s="56"/>
      <c r="E42" s="56"/>
      <c r="F42" s="56"/>
      <c r="G42" s="56"/>
      <c r="H42" s="70"/>
      <c r="I42" s="70"/>
      <c r="J42" s="35"/>
      <c r="L42" s="33"/>
      <c r="M42" s="34"/>
      <c r="N42" s="34"/>
      <c r="O42" s="34"/>
      <c r="BC42" s="66"/>
      <c r="BK42" s="67" t="str">
        <f t="shared" si="3"/>
        <v/>
      </c>
      <c r="BL42" s="54">
        <v>38</v>
      </c>
      <c r="BM42" s="140"/>
      <c r="BN42" s="140" t="s">
        <v>151</v>
      </c>
      <c r="BO42" s="72" t="s">
        <v>150</v>
      </c>
      <c r="BP42" s="72" t="s">
        <v>135</v>
      </c>
      <c r="BQ42" s="67" t="str">
        <f>IFERROR(VLOOKUP(BN42,$K$9:$T$21,10,0),"")</f>
        <v/>
      </c>
      <c r="BR42" s="69" t="str">
        <f>IFERROR(IF(VLOOKUP($D$1,ورقة4!$A$3:$BD$9000,MATCH(BM42,ورقة4!$A$2:$BD$2,0),0)=0,"",VLOOKUP($D$1,ورقة4!$A$3:$BD$9000,MATCH(BM42,ورقة4!$A$2:$BD$2,0),0)),"")</f>
        <v/>
      </c>
      <c r="BS42" s="67" t="str">
        <f>IF(AND(BS43="",BS44="",BS45="",BS46="",BS47="",BS48=""),"",BL42)</f>
        <v/>
      </c>
      <c r="BT42" s="67" t="str">
        <f>IF(AND(BT43="",BT44="",BT45="",BT46="",BT47="",BT48=""),"",BL42)</f>
        <v/>
      </c>
      <c r="BX42" s="67"/>
      <c r="BY42" s="67"/>
    </row>
    <row r="43" spans="1:77" ht="25.2" customHeight="1" thickTop="1" thickBot="1" x14ac:dyDescent="0.3">
      <c r="A43" s="70"/>
      <c r="B43" s="70"/>
      <c r="C43" s="55"/>
      <c r="D43" s="56"/>
      <c r="E43" s="56"/>
      <c r="F43" s="56"/>
      <c r="G43" s="56"/>
      <c r="H43" s="70"/>
      <c r="I43" s="70"/>
      <c r="J43" s="35"/>
      <c r="L43" s="33"/>
      <c r="M43" s="34"/>
      <c r="N43" s="34"/>
      <c r="O43" s="34"/>
      <c r="BC43" s="66"/>
      <c r="BK43" s="67" t="str">
        <f>IF(BR44="م",BL44,"")</f>
        <v/>
      </c>
      <c r="BL43" s="139">
        <v>39</v>
      </c>
      <c r="BM43" s="72">
        <v>69</v>
      </c>
      <c r="BN43" s="67" t="s">
        <v>1142</v>
      </c>
      <c r="BR43" s="69" t="str">
        <f>IFERROR(IF(VLOOKUP($D$1,ورقة4!$A$3:$BD$9000,MATCH(BM43,ورقة4!$A$2:$BD$2,0),0)=0,"",VLOOKUP($D$1,ورقة4!$A$3:$BD$9000,MATCH(BM43,ورقة4!$A$2:$BD$2,0),0)),"")</f>
        <v/>
      </c>
      <c r="BS43" s="64" t="str">
        <f t="shared" ref="BS43" si="47">IF(BR43="م",BL43,"")</f>
        <v/>
      </c>
      <c r="BT43" s="67" t="str">
        <f t="shared" ref="BT43" si="48">IF(BR43="","",BL43)</f>
        <v/>
      </c>
      <c r="BY43" s="67"/>
    </row>
    <row r="44" spans="1:77" ht="25.2" customHeight="1" thickTop="1" thickBot="1" x14ac:dyDescent="0.3">
      <c r="A44" s="70"/>
      <c r="B44" s="56"/>
      <c r="C44" s="56"/>
      <c r="D44" s="56"/>
      <c r="E44" s="57"/>
      <c r="F44" s="70"/>
      <c r="G44" s="70"/>
      <c r="H44" s="58"/>
      <c r="I44" s="58"/>
      <c r="J44" s="24"/>
      <c r="K44" s="24"/>
      <c r="L44" s="36"/>
      <c r="M44" s="36"/>
      <c r="N44" s="37"/>
      <c r="O44" s="37"/>
      <c r="P44" s="37"/>
      <c r="Q44" s="37"/>
      <c r="BC44" s="66"/>
      <c r="BK44" s="67" t="str">
        <f>IF(BR45="م",BL45,"")</f>
        <v/>
      </c>
      <c r="BL44" s="54">
        <v>40</v>
      </c>
      <c r="BM44" s="54">
        <v>70</v>
      </c>
      <c r="BN44" s="54" t="s">
        <v>1143</v>
      </c>
      <c r="BQ44" s="67" t="str">
        <f>IFERROR(VLOOKUP(BN44,$K$9:$T$21,10,0),"")</f>
        <v/>
      </c>
      <c r="BR44" s="69" t="str">
        <f>IFERROR(IF(VLOOKUP($D$1,ورقة4!$A$3:$BD$9000,MATCH(BM44,ورقة4!$A$2:$BD$2,0),0)=0,"",VLOOKUP($D$1,ورقة4!$A$3:$BD$9000,MATCH(BM44,ورقة4!$A$2:$BD$2,0),0)),"")</f>
        <v/>
      </c>
      <c r="BS44" s="64" t="str">
        <f t="shared" ref="BS44:BS48" si="49">IF(BR44="م",BL44,"")</f>
        <v/>
      </c>
      <c r="BT44" s="67" t="str">
        <f t="shared" ref="BT44:BT48" si="50">IF(BR44="","",BL44)</f>
        <v/>
      </c>
      <c r="BY44" s="67"/>
    </row>
    <row r="45" spans="1:77" ht="25.2" customHeight="1" thickTop="1" thickBot="1" x14ac:dyDescent="0.3">
      <c r="A45" s="70"/>
      <c r="B45" s="59"/>
      <c r="C45" s="59"/>
      <c r="D45" s="56"/>
      <c r="E45" s="56"/>
      <c r="F45" s="56"/>
      <c r="G45" s="70"/>
      <c r="H45" s="58"/>
      <c r="I45" s="58"/>
      <c r="J45" s="24"/>
      <c r="K45" s="24"/>
      <c r="L45" s="36"/>
      <c r="M45" s="36"/>
      <c r="N45" s="37"/>
      <c r="O45" s="37"/>
      <c r="P45" s="37"/>
      <c r="Q45" s="37"/>
      <c r="BC45" s="66"/>
      <c r="BK45" s="67" t="str">
        <f>IF(BR46="م",BL46,"")</f>
        <v/>
      </c>
      <c r="BL45" s="139">
        <v>41</v>
      </c>
      <c r="BM45" s="54">
        <v>71</v>
      </c>
      <c r="BN45" s="54" t="s">
        <v>1144</v>
      </c>
      <c r="BQ45" s="67" t="str">
        <f>IFERROR(VLOOKUP(BN45,$K$9:$T$21,10,0),"")</f>
        <v/>
      </c>
      <c r="BR45" s="69" t="str">
        <f>IFERROR(IF(VLOOKUP($D$1,ورقة4!$A$3:$BD$9000,MATCH(BM45,ورقة4!$A$2:$BD$2,0),0)=0,"",VLOOKUP($D$1,ورقة4!$A$3:$BD$9000,MATCH(BM45,ورقة4!$A$2:$BD$2,0),0)),"")</f>
        <v/>
      </c>
      <c r="BS45" s="64" t="str">
        <f t="shared" si="49"/>
        <v/>
      </c>
      <c r="BT45" s="67" t="str">
        <f t="shared" si="50"/>
        <v/>
      </c>
      <c r="BY45" s="67"/>
    </row>
    <row r="46" spans="1:77" ht="25.2" customHeight="1" thickTop="1" thickBot="1" x14ac:dyDescent="0.3">
      <c r="A46" s="70"/>
      <c r="B46" s="60"/>
      <c r="C46" s="60"/>
      <c r="D46" s="60"/>
      <c r="E46" s="60"/>
      <c r="F46" s="60"/>
      <c r="G46" s="61"/>
      <c r="H46" s="59"/>
      <c r="I46" s="59"/>
      <c r="J46" s="38"/>
      <c r="K46" s="38"/>
      <c r="L46" s="34"/>
      <c r="M46" s="34"/>
      <c r="N46" s="37"/>
      <c r="O46" s="37"/>
      <c r="P46" s="37"/>
      <c r="Q46" s="37"/>
      <c r="BC46" s="66"/>
      <c r="BK46" s="67" t="str">
        <f>IF(BR47="م",BL47,"")</f>
        <v/>
      </c>
      <c r="BL46" s="54">
        <v>42</v>
      </c>
      <c r="BM46" s="54">
        <v>72</v>
      </c>
      <c r="BN46" s="54" t="s">
        <v>1145</v>
      </c>
      <c r="BQ46" s="67" t="str">
        <f>IFERROR(VLOOKUP(BN46,$K$9:$T$21,10,0),"")</f>
        <v/>
      </c>
      <c r="BR46" s="69" t="str">
        <f>IFERROR(IF(VLOOKUP($D$1,ورقة4!$A$3:$BD$9000,MATCH(BM46,ورقة4!$A$2:$BD$2,0),0)=0,"",VLOOKUP($D$1,ورقة4!$A$3:$BD$9000,MATCH(BM46,ورقة4!$A$2:$BD$2,0),0)),"")</f>
        <v/>
      </c>
      <c r="BS46" s="64" t="str">
        <f t="shared" si="49"/>
        <v/>
      </c>
      <c r="BT46" s="67" t="str">
        <f t="shared" si="50"/>
        <v/>
      </c>
      <c r="BU46" s="54"/>
      <c r="BV46" s="54"/>
      <c r="BY46" s="67"/>
    </row>
    <row r="47" spans="1:77" ht="25.2" customHeight="1" thickTop="1" thickBot="1" x14ac:dyDescent="0.3">
      <c r="A47" s="70"/>
      <c r="B47" s="56"/>
      <c r="C47" s="56"/>
      <c r="D47" s="56"/>
      <c r="E47" s="70"/>
      <c r="F47" s="70"/>
      <c r="G47" s="56"/>
      <c r="H47" s="56"/>
      <c r="I47" s="56"/>
      <c r="J47" s="34"/>
      <c r="K47" s="34"/>
      <c r="L47" s="34"/>
      <c r="M47" s="40"/>
      <c r="N47" s="37"/>
      <c r="O47" s="37"/>
      <c r="P47" s="37"/>
      <c r="Q47" s="37"/>
      <c r="BC47" s="66"/>
      <c r="BK47" s="67" t="str">
        <f>IF(BR48="م",BL48,"")</f>
        <v/>
      </c>
      <c r="BL47" s="139">
        <v>43</v>
      </c>
      <c r="BM47" s="54">
        <v>73</v>
      </c>
      <c r="BN47" s="54" t="s">
        <v>1125</v>
      </c>
      <c r="BQ47" s="67" t="str">
        <f>IFERROR(VLOOKUP(BN47,$K$9:$T$21,10,0),"")</f>
        <v/>
      </c>
      <c r="BR47" s="69" t="str">
        <f>IFERROR(IF(VLOOKUP($D$1,ورقة4!$A$3:$BD$9000,MATCH(BM47,ورقة4!$A$2:$BD$2,0),0)=0,"",VLOOKUP($D$1,ورقة4!$A$3:$BD$9000,MATCH(BM47,ورقة4!$A$2:$BD$2,0),0)),"")</f>
        <v/>
      </c>
      <c r="BS47" s="64" t="str">
        <f t="shared" si="49"/>
        <v/>
      </c>
      <c r="BT47" s="67" t="str">
        <f t="shared" si="50"/>
        <v/>
      </c>
      <c r="BY47" s="67"/>
    </row>
    <row r="48" spans="1:77" ht="25.2" customHeight="1" thickTop="1" thickBot="1" x14ac:dyDescent="0.3">
      <c r="A48" s="70"/>
      <c r="B48" s="59"/>
      <c r="C48" s="61"/>
      <c r="D48" s="61"/>
      <c r="E48" s="61"/>
      <c r="F48" s="61"/>
      <c r="G48" s="56"/>
      <c r="H48" s="56"/>
      <c r="I48" s="56"/>
      <c r="J48" s="34"/>
      <c r="K48" s="34"/>
      <c r="L48" s="34"/>
      <c r="M48" s="36"/>
      <c r="N48" s="36"/>
      <c r="O48" s="41"/>
      <c r="P48" s="41"/>
      <c r="Q48" s="41"/>
      <c r="BC48" s="66"/>
      <c r="BK48" s="67" t="str">
        <f>IF(BR50="م",BL50,"")</f>
        <v/>
      </c>
      <c r="BL48" s="54">
        <v>44</v>
      </c>
      <c r="BM48" s="54" t="str">
        <f>IF(U12&lt;&gt;0,U12,"a6")</f>
        <v>a6</v>
      </c>
      <c r="BN48" s="54" t="str">
        <f>V12</f>
        <v>اختر اسم المقرر الاختياري من السنة الثالثة</v>
      </c>
      <c r="BQ48" s="67" t="str">
        <f>IFERROR(VLOOKUP(BN48,$K$9:$T$21,10,0),"")</f>
        <v/>
      </c>
      <c r="BR48" s="69" t="str">
        <f>IFERROR(IF(VLOOKUP($D$1,ورقة4!$A$3:$BD$9000,MATCH(BM48,ورقة4!$A$2:$BD$2,0),0)=0,"",VLOOKUP($D$1,ورقة4!$A$3:$BD$9000,MATCH(BM48,ورقة4!$A$2:$BD$2,0),0)),"")</f>
        <v/>
      </c>
      <c r="BS48" s="64" t="str">
        <f t="shared" si="49"/>
        <v/>
      </c>
      <c r="BT48" s="67" t="str">
        <f t="shared" si="50"/>
        <v/>
      </c>
      <c r="BY48" s="67"/>
    </row>
    <row r="49" spans="1:77" ht="25.2" customHeight="1" thickTop="1" thickBot="1" x14ac:dyDescent="0.3">
      <c r="A49">
        <v>1</v>
      </c>
      <c r="B49" t="s">
        <v>152</v>
      </c>
      <c r="C49" s="70"/>
      <c r="D49" s="70"/>
      <c r="E49" s="70"/>
      <c r="F49" s="70"/>
      <c r="G49" s="70"/>
      <c r="H49" s="70"/>
      <c r="I49" s="70"/>
      <c r="BC49" s="66"/>
      <c r="BK49" s="67" t="str">
        <f>IF(BR51="م",BL51,"")</f>
        <v/>
      </c>
      <c r="BL49" s="139">
        <v>45</v>
      </c>
      <c r="BM49" s="141"/>
      <c r="BN49" s="139" t="s">
        <v>1146</v>
      </c>
      <c r="BR49" s="69" t="str">
        <f>IFERROR(IF(VLOOKUP($D$1,ورقة4!$A$3:$BD$9000,MATCH(BM49,ورقة4!$A$2:$BD$2,0),0)=0,"",VLOOKUP($D$1,ورقة4!$A$3:$BD$9000,MATCH(BM49,ورقة4!$A$2:$BD$2,0),0)),"")</f>
        <v/>
      </c>
      <c r="BS49" s="67" t="str">
        <f>IF(AND(BS50="",BS51="",BS52="",BS53="",BS54="",BS55=""),"",BL49)</f>
        <v/>
      </c>
      <c r="BT49" s="67" t="str">
        <f>IF(AND(BT50="",BT51="",BT52="",BT53="",BT54="",BT55=""),"",BL49)</f>
        <v/>
      </c>
      <c r="BY49" s="67"/>
    </row>
    <row r="50" spans="1:77" ht="25.2" customHeight="1" thickTop="1" thickBot="1" x14ac:dyDescent="0.3">
      <c r="A50">
        <v>2</v>
      </c>
      <c r="B50" t="s">
        <v>154</v>
      </c>
      <c r="C50" s="62"/>
      <c r="D50" s="62"/>
      <c r="E50" s="62"/>
      <c r="F50" s="62"/>
      <c r="G50" s="62"/>
      <c r="H50" s="62"/>
      <c r="I50" s="62"/>
      <c r="J50" s="42"/>
      <c r="K50" s="42"/>
      <c r="L50" s="42"/>
      <c r="M50" s="42"/>
      <c r="N50" s="42"/>
      <c r="O50" s="42"/>
      <c r="P50" s="42"/>
      <c r="Q50" s="42"/>
      <c r="BC50" s="66"/>
      <c r="BK50" s="67" t="str">
        <f>IF(BR52="م",BL52,"")</f>
        <v/>
      </c>
      <c r="BL50" s="54">
        <v>46</v>
      </c>
      <c r="BM50" s="54">
        <v>74</v>
      </c>
      <c r="BN50" s="54" t="s">
        <v>1147</v>
      </c>
      <c r="BQ50" s="67" t="str">
        <f>IFERROR(VLOOKUP(BN50,$K$9:$T$21,10,0),"")</f>
        <v/>
      </c>
      <c r="BR50" s="69" t="str">
        <f>IFERROR(IF(VLOOKUP($D$1,ورقة4!$A$3:$BD$9000,MATCH(BM50,ورقة4!$A$2:$BD$2,0),0)=0,"",VLOOKUP($D$1,ورقة4!$A$3:$BD$9000,MATCH(BM50,ورقة4!$A$2:$BD$2,0),0)),"")</f>
        <v/>
      </c>
      <c r="BS50" s="64" t="str">
        <f t="shared" ref="BS50" si="51">IF(BR50="م",BL50,"")</f>
        <v/>
      </c>
      <c r="BT50" s="67" t="str">
        <f t="shared" ref="BT50" si="52">IF(BR50="","",BL50)</f>
        <v/>
      </c>
      <c r="BY50" s="67"/>
    </row>
    <row r="51" spans="1:77" ht="25.2" customHeight="1" thickTop="1" thickBot="1" x14ac:dyDescent="0.3">
      <c r="A51">
        <v>3</v>
      </c>
      <c r="B51" t="s">
        <v>155</v>
      </c>
      <c r="C51" s="62"/>
      <c r="D51" s="62"/>
      <c r="E51" s="62"/>
      <c r="F51" s="62"/>
      <c r="G51" s="62"/>
      <c r="H51" s="62"/>
      <c r="I51" s="62"/>
      <c r="J51" s="42"/>
      <c r="K51" s="42"/>
      <c r="L51" s="42"/>
      <c r="M51" s="42"/>
      <c r="N51" s="42"/>
      <c r="O51" s="42"/>
      <c r="P51" s="42"/>
      <c r="Q51" s="42"/>
      <c r="BC51" s="66"/>
      <c r="BK51" s="67" t="str">
        <f>IF(BR53="م",BL53,"")</f>
        <v/>
      </c>
      <c r="BL51" s="139">
        <v>47</v>
      </c>
      <c r="BM51" s="54">
        <v>75</v>
      </c>
      <c r="BN51" s="54" t="s">
        <v>1148</v>
      </c>
      <c r="BQ51" s="67" t="str">
        <f>IFERROR(VLOOKUP(BN51,$K$9:$T$21,10,0),"")</f>
        <v/>
      </c>
      <c r="BR51" s="69" t="str">
        <f>IFERROR(IF(VLOOKUP($D$1,ورقة4!$A$3:$BD$9000,MATCH(BM51,ورقة4!$A$2:$BD$2,0),0)=0,"",VLOOKUP($D$1,ورقة4!$A$3:$BD$9000,MATCH(BM51,ورقة4!$A$2:$BD$2,0),0)),"")</f>
        <v/>
      </c>
      <c r="BS51" s="64" t="str">
        <f t="shared" ref="BS51:BS55" si="53">IF(BR51="م",BL51,"")</f>
        <v/>
      </c>
      <c r="BT51" s="67" t="str">
        <f t="shared" ref="BT51:BT55" si="54">IF(BR51="","",BL51)</f>
        <v/>
      </c>
      <c r="BY51" s="67"/>
    </row>
    <row r="52" spans="1:77" ht="25.2" customHeight="1" thickTop="1" thickBot="1" x14ac:dyDescent="0.3">
      <c r="A52">
        <v>4</v>
      </c>
      <c r="B52" t="s">
        <v>156</v>
      </c>
      <c r="C52" s="63"/>
      <c r="D52" s="63"/>
      <c r="E52" s="63"/>
      <c r="F52" s="63"/>
      <c r="G52" s="63"/>
      <c r="H52" s="64"/>
      <c r="I52" s="64"/>
      <c r="J52" s="29"/>
      <c r="K52" s="38"/>
      <c r="L52" s="38"/>
      <c r="M52" s="29"/>
      <c r="N52" s="29"/>
      <c r="O52" s="43"/>
      <c r="P52" s="43"/>
      <c r="Q52" s="43"/>
      <c r="BC52" s="66"/>
      <c r="BK52" s="67" t="str">
        <f>IF(BR54="م",BL54,"")</f>
        <v/>
      </c>
      <c r="BL52" s="54">
        <v>48</v>
      </c>
      <c r="BM52" s="54">
        <v>76</v>
      </c>
      <c r="BN52" s="54" t="s">
        <v>1149</v>
      </c>
      <c r="BQ52" s="67" t="str">
        <f>IFERROR(VLOOKUP(BN52,$K$9:$T$21,10,0),"")</f>
        <v/>
      </c>
      <c r="BR52" s="69" t="str">
        <f>IFERROR(IF(VLOOKUP($D$1,ورقة4!$A$3:$BD$9000,MATCH(BM52,ورقة4!$A$2:$BD$2,0),0)=0,"",VLOOKUP($D$1,ورقة4!$A$3:$BD$9000,MATCH(BM52,ورقة4!$A$2:$BD$2,0),0)),"")</f>
        <v/>
      </c>
      <c r="BS52" s="64" t="str">
        <f t="shared" si="53"/>
        <v/>
      </c>
      <c r="BT52" s="67" t="str">
        <f t="shared" si="54"/>
        <v/>
      </c>
      <c r="BY52" s="67"/>
    </row>
    <row r="53" spans="1:77" ht="25.2" customHeight="1" thickTop="1" thickBot="1" x14ac:dyDescent="0.3">
      <c r="A53">
        <v>5</v>
      </c>
      <c r="B53" t="s">
        <v>157</v>
      </c>
      <c r="C53" s="64"/>
      <c r="D53" s="64"/>
      <c r="E53" s="64"/>
      <c r="F53" s="64"/>
      <c r="G53" s="64"/>
      <c r="H53" s="70"/>
      <c r="I53" s="70"/>
      <c r="O53" s="29"/>
      <c r="P53" s="29"/>
      <c r="Q53" s="29"/>
      <c r="BC53" s="66"/>
      <c r="BL53" s="139">
        <v>49</v>
      </c>
      <c r="BM53" s="54">
        <v>77</v>
      </c>
      <c r="BN53" s="54" t="s">
        <v>1150</v>
      </c>
      <c r="BQ53" s="67" t="str">
        <f>IFERROR(VLOOKUP(BN53,$K$9:$T$21,10,0),"")</f>
        <v/>
      </c>
      <c r="BR53" s="69" t="str">
        <f>IFERROR(IF(VLOOKUP($D$1,ورقة4!$A$3:$BD$9000,MATCH(BM53,ورقة4!$A$2:$BD$2,0),0)=0,"",VLOOKUP($D$1,ورقة4!$A$3:$BD$9000,MATCH(BM53,ورقة4!$A$2:$BD$2,0),0)),"")</f>
        <v/>
      </c>
      <c r="BS53" s="64" t="str">
        <f t="shared" si="53"/>
        <v/>
      </c>
      <c r="BT53" s="67" t="str">
        <f t="shared" si="54"/>
        <v/>
      </c>
    </row>
    <row r="54" spans="1:77" ht="25.2" customHeight="1" thickTop="1" thickBot="1" x14ac:dyDescent="0.3">
      <c r="A54">
        <v>6</v>
      </c>
      <c r="B54" t="s">
        <v>158</v>
      </c>
      <c r="C54" s="64"/>
      <c r="D54" s="64"/>
      <c r="E54" s="64"/>
      <c r="F54" s="64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AV54" s="54"/>
      <c r="AW54" s="54"/>
      <c r="AX54" s="54"/>
      <c r="BA54" s="53"/>
      <c r="BL54" s="54">
        <v>50</v>
      </c>
      <c r="BM54" s="54">
        <v>78</v>
      </c>
      <c r="BN54" s="54" t="s">
        <v>1151</v>
      </c>
      <c r="BQ54" s="67" t="str">
        <f>IFERROR(VLOOKUP(BN54,$K$9:$T$21,10,0),"")</f>
        <v/>
      </c>
      <c r="BR54" s="69" t="str">
        <f>IFERROR(IF(VLOOKUP($D$1,ورقة4!$A$3:$BD$9000,MATCH(BM54,ورقة4!$A$2:$BD$2,0),0)=0,"",VLOOKUP($D$1,ورقة4!$A$3:$BD$9000,MATCH(BM54,ورقة4!$A$2:$BD$2,0),0)),"")</f>
        <v/>
      </c>
      <c r="BS54" s="64" t="str">
        <f t="shared" si="53"/>
        <v/>
      </c>
      <c r="BT54" s="67" t="str">
        <f t="shared" si="54"/>
        <v/>
      </c>
      <c r="BU54" s="54"/>
      <c r="BV54" s="54"/>
    </row>
    <row r="55" spans="1:77" ht="23.25" customHeight="1" thickBot="1" x14ac:dyDescent="0.3">
      <c r="A55">
        <v>7</v>
      </c>
      <c r="B55" t="s">
        <v>4419</v>
      </c>
      <c r="C55" s="64"/>
      <c r="D55" s="64"/>
      <c r="E55" s="64"/>
      <c r="F55" s="2"/>
      <c r="G55" s="2"/>
      <c r="H55" s="2"/>
      <c r="I55" s="2"/>
      <c r="J55" s="23"/>
      <c r="K55" s="23"/>
      <c r="L55" s="23"/>
      <c r="M55" s="23"/>
      <c r="N55" s="38"/>
      <c r="O55" s="38"/>
      <c r="P55" s="38"/>
      <c r="Q55" s="38"/>
      <c r="AV55" s="54"/>
      <c r="AW55" s="54"/>
      <c r="AX55" s="54"/>
      <c r="BA55" s="53"/>
      <c r="BL55" s="139">
        <v>51</v>
      </c>
      <c r="BM55" s="72">
        <v>79</v>
      </c>
      <c r="BN55" s="72" t="s">
        <v>1152</v>
      </c>
      <c r="BQ55" s="53"/>
      <c r="BR55" s="69" t="str">
        <f>IFERROR(IF(VLOOKUP($D$1,ورقة4!$A$3:$BD$9000,MATCH(BM55,ورقة4!$A$2:$BD$2,0),0)=0,"",VLOOKUP($D$1,ورقة4!$A$3:$BD$9000,MATCH(BM55,ورقة4!$A$2:$BD$2,0),0)),"")</f>
        <v/>
      </c>
      <c r="BS55" s="64" t="str">
        <f t="shared" si="53"/>
        <v/>
      </c>
      <c r="BT55" s="67" t="str">
        <f t="shared" si="54"/>
        <v/>
      </c>
    </row>
    <row r="56" spans="1:77" ht="23.25" customHeight="1" thickBot="1" x14ac:dyDescent="0.3">
      <c r="A56">
        <v>8</v>
      </c>
      <c r="B56" t="s">
        <v>4417</v>
      </c>
      <c r="C56" s="64"/>
      <c r="D56" s="64"/>
      <c r="E56" s="64"/>
      <c r="F56" s="44"/>
      <c r="G56" s="44"/>
      <c r="H56" s="44"/>
      <c r="I56" s="44"/>
      <c r="J56" s="44"/>
      <c r="K56" s="44"/>
      <c r="L56" s="44"/>
      <c r="M56" s="44"/>
      <c r="N56" s="39"/>
      <c r="O56" s="39"/>
      <c r="P56" s="39"/>
      <c r="Q56" s="39"/>
      <c r="AV56" s="54"/>
      <c r="AW56" s="54"/>
      <c r="AX56" s="54"/>
      <c r="BA56" s="53"/>
      <c r="BL56" s="54">
        <v>52</v>
      </c>
      <c r="BM56" s="141"/>
      <c r="BN56" s="141" t="s">
        <v>153</v>
      </c>
      <c r="BR56" s="69" t="str">
        <f>IFERROR(IF(VLOOKUP($D$1,ورقة4!$A$3:$BD$9000,MATCH(BM56,ورقة4!$A$2:$BD$2,0),0)=0,"",VLOOKUP($D$1,ورقة4!$A$3:$BD$9000,MATCH(BM56,ورقة4!$A$2:$BD$2,0),0)),"")</f>
        <v/>
      </c>
      <c r="BS56" s="67" t="str">
        <f>IF(AND(BS57="",BS58="",BS59="",BS60="",BS61="",BS62=""),"",BL56)</f>
        <v/>
      </c>
      <c r="BT56" s="67" t="str">
        <f>IF(AND(BT57="",BT58="",BT59="",BT60="",BT61="",BT62=""),"",BL56)</f>
        <v/>
      </c>
    </row>
    <row r="57" spans="1:77" ht="21.6" thickBot="1" x14ac:dyDescent="0.45">
      <c r="A57">
        <v>9</v>
      </c>
      <c r="B57" t="s">
        <v>4418</v>
      </c>
      <c r="C57" s="64"/>
      <c r="D57" s="64"/>
      <c r="E57" s="64"/>
      <c r="F57" s="46"/>
      <c r="G57" s="46"/>
      <c r="H57" s="46"/>
      <c r="I57" s="45"/>
      <c r="J57" s="45"/>
      <c r="K57" s="47"/>
      <c r="L57" s="48"/>
      <c r="M57" s="48"/>
      <c r="N57" s="49"/>
      <c r="O57" s="49"/>
      <c r="P57" s="49"/>
      <c r="Q57" s="49"/>
      <c r="AV57" s="54"/>
      <c r="BL57" s="139">
        <v>53</v>
      </c>
      <c r="BM57" s="72">
        <v>80</v>
      </c>
      <c r="BN57" s="72" t="s">
        <v>1153</v>
      </c>
      <c r="BR57" s="69" t="str">
        <f>IFERROR(IF(VLOOKUP($D$1,ورقة4!$A$3:$BD$9000,MATCH(BM57,ورقة4!$A$2:$BD$2,0),0)=0,"",VLOOKUP($D$1,ورقة4!$A$3:$BD$9000,MATCH(BM57,ورقة4!$A$2:$BD$2,0),0)),"")</f>
        <v/>
      </c>
      <c r="BS57" s="64" t="str">
        <f t="shared" ref="BS57" si="55">IF(BR57="م",BL57,"")</f>
        <v/>
      </c>
      <c r="BT57" s="67" t="str">
        <f t="shared" ref="BT57" si="56">IF(BR57="","",BL57)</f>
        <v/>
      </c>
    </row>
    <row r="58" spans="1:77" ht="21.6" thickBot="1" x14ac:dyDescent="0.45">
      <c r="A58" s="71">
        <v>10</v>
      </c>
      <c r="B58" t="s">
        <v>4551</v>
      </c>
      <c r="C58" s="47"/>
      <c r="D58" s="47"/>
      <c r="E58" s="47"/>
      <c r="F58" s="47"/>
      <c r="G58" s="47"/>
      <c r="H58" s="46"/>
      <c r="I58" s="46"/>
      <c r="J58" s="46"/>
      <c r="K58" s="46"/>
      <c r="L58" s="46"/>
      <c r="M58" s="46"/>
      <c r="O58" s="50"/>
      <c r="P58" s="50"/>
      <c r="Q58" s="50"/>
      <c r="BL58" s="54">
        <v>54</v>
      </c>
      <c r="BM58" s="72">
        <v>81</v>
      </c>
      <c r="BN58" s="72" t="s">
        <v>1154</v>
      </c>
      <c r="BR58" s="69" t="str">
        <f>IFERROR(IF(VLOOKUP($D$1,ورقة4!$A$3:$BD$9000,MATCH(BM58,ورقة4!$A$2:$BD$2,0),0)=0,"",VLOOKUP($D$1,ورقة4!$A$3:$BD$9000,MATCH(BM58,ورقة4!$A$2:$BD$2,0),0)),"")</f>
        <v/>
      </c>
      <c r="BS58" s="64" t="str">
        <f t="shared" ref="BS58:BS62" si="57">IF(BR58="م",BL58,"")</f>
        <v/>
      </c>
      <c r="BT58" s="67" t="str">
        <f t="shared" ref="BT58:BT62" si="58">IF(BR58="","",BL58)</f>
        <v/>
      </c>
    </row>
    <row r="59" spans="1:77" ht="21.6" thickBot="1" x14ac:dyDescent="0.45"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AM59" s="65"/>
      <c r="BL59" s="139">
        <v>55</v>
      </c>
      <c r="BM59" s="72">
        <v>82</v>
      </c>
      <c r="BN59" s="72" t="s">
        <v>1155</v>
      </c>
      <c r="BR59" s="69" t="str">
        <f>IFERROR(IF(VLOOKUP($D$1,ورقة4!$A$3:$BD$9000,MATCH(BM59,ورقة4!$A$2:$BD$2,0),0)=0,"",VLOOKUP($D$1,ورقة4!$A$3:$BD$9000,MATCH(BM59,ورقة4!$A$2:$BD$2,0),0)),"")</f>
        <v/>
      </c>
      <c r="BS59" s="64" t="str">
        <f t="shared" si="57"/>
        <v/>
      </c>
      <c r="BT59" s="67" t="str">
        <f t="shared" si="58"/>
        <v/>
      </c>
    </row>
    <row r="60" spans="1:77" ht="14.25" customHeight="1" thickTop="1" thickBot="1" x14ac:dyDescent="0.3">
      <c r="BL60" s="54">
        <v>56</v>
      </c>
      <c r="BM60" s="72">
        <v>83</v>
      </c>
      <c r="BN60" s="72" t="s">
        <v>1156</v>
      </c>
      <c r="BR60" s="69" t="str">
        <f>IFERROR(IF(VLOOKUP($D$1,ورقة4!$A$3:$BD$9000,MATCH(BM60,ورقة4!$A$2:$BD$2,0),0)=0,"",VLOOKUP($D$1,ورقة4!$A$3:$BD$9000,MATCH(BM60,ورقة4!$A$2:$BD$2,0),0)),"")</f>
        <v/>
      </c>
      <c r="BS60" s="64" t="str">
        <f t="shared" si="57"/>
        <v/>
      </c>
      <c r="BT60" s="67" t="str">
        <f t="shared" si="58"/>
        <v/>
      </c>
    </row>
    <row r="61" spans="1:77" ht="14.25" customHeight="1" thickBot="1" x14ac:dyDescent="0.3">
      <c r="BL61" s="139">
        <v>57</v>
      </c>
      <c r="BM61" s="72">
        <v>84</v>
      </c>
      <c r="BN61" s="72" t="s">
        <v>1125</v>
      </c>
      <c r="BR61" s="69" t="str">
        <f>IFERROR(IF(VLOOKUP($D$1,ورقة4!$A$3:$BD$9000,MATCH(BM61,ورقة4!$A$2:$BD$2,0),0)=0,"",VLOOKUP($D$1,ورقة4!$A$3:$BD$9000,MATCH(BM61,ورقة4!$A$2:$BD$2,0),0)),"")</f>
        <v/>
      </c>
      <c r="BS61" s="64" t="str">
        <f t="shared" si="57"/>
        <v/>
      </c>
      <c r="BT61" s="67" t="str">
        <f t="shared" si="58"/>
        <v/>
      </c>
    </row>
    <row r="62" spans="1:77" ht="14.25" customHeight="1" x14ac:dyDescent="0.25">
      <c r="BL62" s="54">
        <v>58</v>
      </c>
      <c r="BM62" s="72" t="str">
        <f>IF(U13&lt;&gt;0,U13,"a8")</f>
        <v>a8</v>
      </c>
      <c r="BN62" s="72" t="str">
        <f>V13</f>
        <v>اختر اسم المقرر الاختياري من السنة الرابعة</v>
      </c>
      <c r="BR62" s="69" t="str">
        <f>IFERROR(IF(VLOOKUP($D$1,ورقة4!$A$3:$BD$9000,MATCH(BM62,ورقة4!$A$2:$BD$2,0),0)=0,"",VLOOKUP($D$1,ورقة4!$A$3:$BD$9000,MATCH(BM62,ورقة4!$A$2:$BD$2,0),0)),"")</f>
        <v/>
      </c>
      <c r="BS62" s="64" t="str">
        <f t="shared" si="57"/>
        <v/>
      </c>
      <c r="BT62" s="67" t="str">
        <f t="shared" si="58"/>
        <v/>
      </c>
    </row>
    <row r="63" spans="1:77" ht="14.25" customHeight="1" x14ac:dyDescent="0.25">
      <c r="BT63" s="67"/>
    </row>
  </sheetData>
  <sheetProtection algorithmName="SHA-512" hashValue="iocFbK8A9viv9I19YN37k8wRmVant/m/s/xu8J1gCLnD6SYHJ3HDuq6PbK8IhVoQ2jGHjTxDFD8+ysRWKeMntg==" saltValue="NzuVcG5/L0gzKkDoxvuqyA==" spinCount="100000" sheet="1" selectLockedCells="1"/>
  <mergeCells count="134">
    <mergeCell ref="V16:AA16"/>
    <mergeCell ref="V17:AA17"/>
    <mergeCell ref="K35:R35"/>
    <mergeCell ref="AC20:AJ20"/>
    <mergeCell ref="V23:AA23"/>
    <mergeCell ref="AC13:AG13"/>
    <mergeCell ref="AH13:AJ13"/>
    <mergeCell ref="AC17:AG17"/>
    <mergeCell ref="AC19:AG19"/>
    <mergeCell ref="AH19:AJ19"/>
    <mergeCell ref="V22:AA22"/>
    <mergeCell ref="V21:AA21"/>
    <mergeCell ref="K28:R28"/>
    <mergeCell ref="K29:R29"/>
    <mergeCell ref="K30:R30"/>
    <mergeCell ref="K31:R31"/>
    <mergeCell ref="K32:R32"/>
    <mergeCell ref="K33:R33"/>
    <mergeCell ref="K34:R34"/>
    <mergeCell ref="V14:AA14"/>
    <mergeCell ref="V15:AA15"/>
    <mergeCell ref="V25:AA25"/>
    <mergeCell ref="V26:AA26"/>
    <mergeCell ref="V27:AA27"/>
    <mergeCell ref="AH10:AJ10"/>
    <mergeCell ref="AC7:AG7"/>
    <mergeCell ref="AH7:AJ7"/>
    <mergeCell ref="AH17:AJ17"/>
    <mergeCell ref="AH18:AJ18"/>
    <mergeCell ref="AH15:AJ15"/>
    <mergeCell ref="AH16:AJ16"/>
    <mergeCell ref="AH14:AJ14"/>
    <mergeCell ref="AH8:AJ8"/>
    <mergeCell ref="AH9:AJ9"/>
    <mergeCell ref="AH12:AJ12"/>
    <mergeCell ref="AC11:AG11"/>
    <mergeCell ref="AH11:AJ11"/>
    <mergeCell ref="P5:R5"/>
    <mergeCell ref="S5:U5"/>
    <mergeCell ref="V5:X5"/>
    <mergeCell ref="Y5:AA5"/>
    <mergeCell ref="AB5:AD5"/>
    <mergeCell ref="K24:R24"/>
    <mergeCell ref="K25:R25"/>
    <mergeCell ref="K16:R16"/>
    <mergeCell ref="AC18:AG18"/>
    <mergeCell ref="AC14:AG14"/>
    <mergeCell ref="AC15:AG15"/>
    <mergeCell ref="AC16:AG16"/>
    <mergeCell ref="V18:AA18"/>
    <mergeCell ref="V19:AA19"/>
    <mergeCell ref="V20:AA20"/>
    <mergeCell ref="AC8:AG8"/>
    <mergeCell ref="AC9:AG9"/>
    <mergeCell ref="AC12:AG12"/>
    <mergeCell ref="K14:R14"/>
    <mergeCell ref="K15:R15"/>
    <mergeCell ref="J7:AA7"/>
    <mergeCell ref="K8:T8"/>
    <mergeCell ref="AC10:AG10"/>
    <mergeCell ref="V24:AA24"/>
    <mergeCell ref="A5:C5"/>
    <mergeCell ref="P1:R1"/>
    <mergeCell ref="P2:R2"/>
    <mergeCell ref="P3:R3"/>
    <mergeCell ref="P4:R4"/>
    <mergeCell ref="G4:I4"/>
    <mergeCell ref="G1:I1"/>
    <mergeCell ref="J1:L1"/>
    <mergeCell ref="G3:I3"/>
    <mergeCell ref="J3:L3"/>
    <mergeCell ref="J4:L4"/>
    <mergeCell ref="A1:C1"/>
    <mergeCell ref="A2:C2"/>
    <mergeCell ref="A3:C3"/>
    <mergeCell ref="A4:C4"/>
    <mergeCell ref="M1:O1"/>
    <mergeCell ref="M2:O2"/>
    <mergeCell ref="M3:O3"/>
    <mergeCell ref="M4:O4"/>
    <mergeCell ref="D4:F4"/>
    <mergeCell ref="D1:F1"/>
    <mergeCell ref="D3:F3"/>
    <mergeCell ref="D2:F2"/>
    <mergeCell ref="D5:L5"/>
    <mergeCell ref="V1:X1"/>
    <mergeCell ref="V8:AA8"/>
    <mergeCell ref="V4:X4"/>
    <mergeCell ref="Y2:AA2"/>
    <mergeCell ref="Y4:AA4"/>
    <mergeCell ref="S1:U1"/>
    <mergeCell ref="S2:U2"/>
    <mergeCell ref="Y3:AA3"/>
    <mergeCell ref="V2:X2"/>
    <mergeCell ref="V3:X3"/>
    <mergeCell ref="Y1:AA1"/>
    <mergeCell ref="S4:U4"/>
    <mergeCell ref="AH2:AJ2"/>
    <mergeCell ref="AK2:AL2"/>
    <mergeCell ref="AH4:AL4"/>
    <mergeCell ref="AE4:AG4"/>
    <mergeCell ref="AE2:AG2"/>
    <mergeCell ref="AH3:AL3"/>
    <mergeCell ref="AH1:AL1"/>
    <mergeCell ref="AB2:AD2"/>
    <mergeCell ref="AB1:AD1"/>
    <mergeCell ref="AB3:AD3"/>
    <mergeCell ref="AB4:AD4"/>
    <mergeCell ref="AE1:AG1"/>
    <mergeCell ref="AE3:AG3"/>
    <mergeCell ref="J2:L2"/>
    <mergeCell ref="G2:I2"/>
    <mergeCell ref="AE5:AG5"/>
    <mergeCell ref="V9:AA9"/>
    <mergeCell ref="V10:AA10"/>
    <mergeCell ref="V12:AA12"/>
    <mergeCell ref="V13:AA13"/>
    <mergeCell ref="K26:R26"/>
    <mergeCell ref="K27:R27"/>
    <mergeCell ref="K17:R17"/>
    <mergeCell ref="K18:R18"/>
    <mergeCell ref="K19:R19"/>
    <mergeCell ref="K20:R20"/>
    <mergeCell ref="K21:R21"/>
    <mergeCell ref="K22:R22"/>
    <mergeCell ref="K23:R23"/>
    <mergeCell ref="K9:R9"/>
    <mergeCell ref="K10:R10"/>
    <mergeCell ref="K11:R11"/>
    <mergeCell ref="K12:R12"/>
    <mergeCell ref="K13:R13"/>
    <mergeCell ref="V11:AA11"/>
    <mergeCell ref="S3:U3"/>
    <mergeCell ref="M5:O5"/>
  </mergeCells>
  <phoneticPr fontId="42" type="noConversion"/>
  <conditionalFormatting sqref="J9:J34 S9:T34">
    <cfRule type="expression" dxfId="15" priority="39">
      <formula>OR($K9=$BN$5,$K9=$BN$13,$K9=$BN$20,$K9=$BN$28,$K9=$BN$35,$K9=$BN$42,$K9=$BN$49,$K9=$BN$49,$K9=$BN$56)</formula>
    </cfRule>
  </conditionalFormatting>
  <conditionalFormatting sqref="J9:J34">
    <cfRule type="expression" dxfId="14" priority="3">
      <formula>$K9=""</formula>
    </cfRule>
  </conditionalFormatting>
  <conditionalFormatting sqref="K8 K9:R34">
    <cfRule type="containsBlanks" dxfId="13" priority="12">
      <formula>LEN(TRIM(K8))=0</formula>
    </cfRule>
  </conditionalFormatting>
  <conditionalFormatting sqref="K9:R34">
    <cfRule type="containsText" dxfId="12" priority="17" operator="containsText" text="مقررات">
      <formula>NOT(ISERROR(SEARCH("مقررات",K9)))</formula>
    </cfRule>
  </conditionalFormatting>
  <conditionalFormatting sqref="S9:T34">
    <cfRule type="expression" dxfId="11" priority="40">
      <formula>$K9=""</formula>
    </cfRule>
  </conditionalFormatting>
  <conditionalFormatting sqref="V16:AA17">
    <cfRule type="expression" dxfId="10" priority="1">
      <formula>$F$37&lt;&gt;$G$37</formula>
    </cfRule>
  </conditionalFormatting>
  <dataValidations count="10">
    <dataValidation type="list" allowBlank="1" showInputMessage="1" showErrorMessage="1" sqref="AH13:AJ13" xr:uid="{00000000-0002-0000-0200-000000000000}">
      <formula1>$BS$1:$BS$2</formula1>
    </dataValidation>
    <dataValidation type="list" allowBlank="1" showInputMessage="1" showErrorMessage="1" sqref="D5:L5" xr:uid="{00000000-0002-0000-0200-000001000000}">
      <formula1>$AO$1:$AO$8</formula1>
    </dataValidation>
    <dataValidation type="custom" errorStyle="warning" allowBlank="1" showInputMessage="1" showErrorMessage="1" error="يجب أن تتأكد أولاً بأن جميع البيانات المطلوبة ممتلئة بالمعلومات الصحيحة دون أية نقص، ثم اضغط على الرقم (1) لتتمكن من اختيار المقرر" sqref="T34" xr:uid="{A8FFC949-4939-443F-9FCA-06DB0D4EAB6E}">
      <formula1>AND($AN$1=0,T34=1)</formula1>
    </dataValidation>
    <dataValidation type="list" allowBlank="1" showInputMessage="1" showErrorMessage="1" sqref="V15" xr:uid="{00000000-0002-0000-0200-000004000000}">
      <formula1>$BT$1:$BT$2</formula1>
    </dataValidation>
    <dataValidation type="list" allowBlank="1" showInputMessage="1" showErrorMessage="1" sqref="V10:AA10" xr:uid="{CF383D2F-BE6A-4228-9EE6-4D8F5E9F832A}">
      <formula1>$BV$6:$BV$12</formula1>
    </dataValidation>
    <dataValidation type="list" allowBlank="1" showInputMessage="1" showErrorMessage="1" sqref="V11:AA11" xr:uid="{6029BD00-7809-4436-B81B-A79B68844CFD}">
      <formula1>$BV$13:$BV$19</formula1>
    </dataValidation>
    <dataValidation type="list" allowBlank="1" showInputMessage="1" showErrorMessage="1" sqref="V12:AA12" xr:uid="{3D49B479-AA24-45FB-863B-A37C9771AECF}">
      <formula1>$BV$20:$BV$28</formula1>
    </dataValidation>
    <dataValidation type="list" allowBlank="1" showInputMessage="1" showErrorMessage="1" sqref="V13:AA13" xr:uid="{657B107F-7144-4E91-A851-73DD71CBB639}">
      <formula1>$BV$29:$BV$35</formula1>
    </dataValidation>
    <dataValidation type="custom" allowBlank="1" showInputMessage="1" showErrorMessage="1" errorTitle="اقرأ رسالة الخطأ" error="يجب أن تتأكد أولاً بأن جميع البيانات المطلوبة ممتلئة بالمعلومات الصحيحة دون أية نقص، ثم اضغط على الرقم (1) لتتمكن من اختيار المقرر_x000a_كما يجب عليك أولأ أن تختار اسم المقرر الاختياري من القائمة الجانبية" sqref="T10:T33" xr:uid="{7059628A-C862-4F26-A550-5F1EAC314281}">
      <formula1>AND($AN$1=0,T10=1,J10&lt;205)</formula1>
    </dataValidation>
    <dataValidation type="list" allowBlank="1" showInputMessage="1" showErrorMessage="1" sqref="V17:AA17" xr:uid="{C0F929EA-E901-4400-92A5-3FB708E30F85}">
      <formula1>$BF$1:$BF$7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J51"/>
  <sheetViews>
    <sheetView rightToLeft="1" topLeftCell="B1" zoomScale="90" zoomScaleNormal="90" workbookViewId="0">
      <selection activeCell="U1" sqref="U1:AA1048576"/>
    </sheetView>
  </sheetViews>
  <sheetFormatPr defaultColWidth="8.8984375" defaultRowHeight="15" x14ac:dyDescent="0.25"/>
  <cols>
    <col min="1" max="1" width="1.296875" style="1" customWidth="1"/>
    <col min="2" max="4" width="5.69921875" style="1" customWidth="1"/>
    <col min="5" max="8" width="5.69921875" style="9" customWidth="1"/>
    <col min="9" max="12" width="5.69921875" style="1" customWidth="1"/>
    <col min="13" max="15" width="5.69921875" style="9" customWidth="1"/>
    <col min="16" max="18" width="5.69921875" style="1" customWidth="1"/>
    <col min="19" max="19" width="1.296875" style="1" customWidth="1"/>
    <col min="20" max="20" width="0.59765625" style="143" customWidth="1"/>
    <col min="21" max="21" width="6" style="143" hidden="1" customWidth="1"/>
    <col min="22" max="22" width="3" style="143" hidden="1" customWidth="1"/>
    <col min="23" max="23" width="6" style="143" hidden="1" customWidth="1"/>
    <col min="24" max="25" width="3" style="143" hidden="1" customWidth="1"/>
    <col min="26" max="26" width="12.296875" style="143" hidden="1" customWidth="1"/>
    <col min="27" max="27" width="3" style="143" hidden="1" customWidth="1"/>
    <col min="28" max="28" width="1.09765625" style="143" customWidth="1"/>
    <col min="29" max="29" width="8.8984375" style="143" customWidth="1"/>
    <col min="30" max="30" width="8.8984375" style="1"/>
    <col min="31" max="31" width="30.19921875" style="1" customWidth="1"/>
    <col min="32" max="16383" width="8.8984375" style="1"/>
    <col min="16384" max="16384" width="9.765625E-2" style="1" customWidth="1"/>
  </cols>
  <sheetData>
    <row r="1" spans="2:36" ht="18.600000000000001" customHeight="1" thickTop="1" thickBot="1" x14ac:dyDescent="0.3">
      <c r="B1" s="414">
        <f ca="1">NOW()</f>
        <v>45490.457611458332</v>
      </c>
      <c r="C1" s="414"/>
      <c r="D1" s="414"/>
      <c r="E1" s="414"/>
      <c r="F1" s="352" t="s">
        <v>4555</v>
      </c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U1" s="190"/>
      <c r="V1" s="190"/>
      <c r="W1" s="190"/>
      <c r="X1" s="190"/>
      <c r="Y1" s="190"/>
      <c r="Z1" s="190"/>
      <c r="AC1" s="153"/>
      <c r="AD1" s="382" t="str">
        <f>IF(AJ1&gt;0,"يجب عليك ادخال البيانات المطلوبة أدناه بالمعلومات الصحيحة في صفحة إدخال البيانات لتتمكن من طباعة استمارة المقررات بشكل صحيح","")</f>
        <v/>
      </c>
      <c r="AE1" s="383"/>
      <c r="AF1" s="383"/>
      <c r="AG1" s="383"/>
      <c r="AH1" s="384"/>
      <c r="AI1" s="79"/>
      <c r="AJ1" s="78">
        <f>COUNT(AA3:AA25)</f>
        <v>0</v>
      </c>
    </row>
    <row r="2" spans="2:36" s="167" customFormat="1" ht="24.6" customHeight="1" thickBot="1" x14ac:dyDescent="0.3">
      <c r="B2" s="415" t="s">
        <v>159</v>
      </c>
      <c r="C2" s="332"/>
      <c r="D2" s="337">
        <f>'إختيار المقررات'!D1</f>
        <v>0</v>
      </c>
      <c r="E2" s="337"/>
      <c r="F2" s="337"/>
      <c r="G2" s="332" t="s">
        <v>160</v>
      </c>
      <c r="H2" s="332"/>
      <c r="I2" s="337" t="e">
        <f>'إختيار المقررات'!D2</f>
        <v>#N/A</v>
      </c>
      <c r="J2" s="337"/>
      <c r="K2" s="337"/>
      <c r="L2" s="332" t="s">
        <v>91</v>
      </c>
      <c r="M2" s="332"/>
      <c r="N2" s="332"/>
      <c r="O2" s="335" t="str">
        <f>'إختيار المقررات'!J1</f>
        <v/>
      </c>
      <c r="P2" s="335"/>
      <c r="Q2" s="335"/>
      <c r="R2" s="336"/>
      <c r="T2" s="147"/>
      <c r="U2" s="191"/>
      <c r="V2" s="191"/>
      <c r="W2" s="191"/>
      <c r="X2" s="191"/>
      <c r="Y2" s="191"/>
      <c r="Z2" s="191"/>
      <c r="AA2" s="147"/>
      <c r="AB2" s="147"/>
      <c r="AC2" s="153"/>
      <c r="AD2" s="385"/>
      <c r="AE2" s="386"/>
      <c r="AF2" s="386"/>
      <c r="AG2" s="386"/>
      <c r="AH2" s="387"/>
      <c r="AI2" s="80" t="s">
        <v>1113</v>
      </c>
    </row>
    <row r="3" spans="2:36" s="167" customFormat="1" ht="16.2" customHeight="1" thickTop="1" thickBot="1" x14ac:dyDescent="0.3">
      <c r="B3" s="341" t="s">
        <v>92</v>
      </c>
      <c r="C3" s="333"/>
      <c r="D3" s="338" t="str">
        <f>'إختيار المقررات'!P1</f>
        <v/>
      </c>
      <c r="E3" s="338"/>
      <c r="F3" s="338"/>
      <c r="G3" s="333" t="s">
        <v>93</v>
      </c>
      <c r="H3" s="333"/>
      <c r="I3" s="338" t="str">
        <f>'إختيار المقررات'!V1</f>
        <v/>
      </c>
      <c r="J3" s="338"/>
      <c r="K3" s="338"/>
      <c r="L3" s="333" t="s">
        <v>163</v>
      </c>
      <c r="M3" s="333"/>
      <c r="N3" s="333"/>
      <c r="O3" s="328" t="e">
        <f>'إختيار المقررات'!AH1</f>
        <v>#N/A</v>
      </c>
      <c r="P3" s="328"/>
      <c r="Q3" s="328"/>
      <c r="R3" s="329"/>
      <c r="T3" s="147"/>
      <c r="U3" s="191">
        <f>16/3</f>
        <v>5.333333333333333</v>
      </c>
      <c r="V3" s="191"/>
      <c r="W3" s="191">
        <f>IF(Z3&lt;&gt;"",1,"")</f>
        <v>1</v>
      </c>
      <c r="X3" s="191">
        <v>1</v>
      </c>
      <c r="Y3" s="191">
        <f>IF(Z3&lt;&gt;"",X3,"")</f>
        <v>1</v>
      </c>
      <c r="Z3" s="191" t="str">
        <f>IF(LEN(O2)&lt;2,L2,"")</f>
        <v>الاسم والكنية:</v>
      </c>
      <c r="AA3" s="147" t="str">
        <f>IFERROR(SMALL($Y$3:$Y$26,X3),"")</f>
        <v/>
      </c>
      <c r="AB3" s="147"/>
      <c r="AC3" s="153"/>
      <c r="AD3" s="79"/>
      <c r="AE3" s="326" t="str">
        <f t="shared" ref="AE3:AE14" si="0">IFERROR(VLOOKUP(AA3,$X$3:$Z$26,3,0),"")</f>
        <v/>
      </c>
      <c r="AF3" s="326"/>
      <c r="AG3" s="326"/>
      <c r="AH3" s="79"/>
      <c r="AI3" s="79"/>
    </row>
    <row r="4" spans="2:36" s="167" customFormat="1" ht="16.2" customHeight="1" thickTop="1" thickBot="1" x14ac:dyDescent="0.3">
      <c r="B4" s="341" t="s">
        <v>162</v>
      </c>
      <c r="C4" s="333"/>
      <c r="D4" s="343" t="e">
        <f>'إختيار المقررات'!AB1</f>
        <v>#N/A</v>
      </c>
      <c r="E4" s="343"/>
      <c r="F4" s="343"/>
      <c r="G4" s="333" t="s">
        <v>165</v>
      </c>
      <c r="H4" s="333"/>
      <c r="I4" s="338" t="e">
        <f>'إختيار المقررات'!P3</f>
        <v>#N/A</v>
      </c>
      <c r="J4" s="338"/>
      <c r="K4" s="338"/>
      <c r="L4" s="333" t="s">
        <v>166</v>
      </c>
      <c r="M4" s="333"/>
      <c r="N4" s="333"/>
      <c r="O4" s="328" t="e">
        <f>'إختيار المقررات'!AB3</f>
        <v>#N/A</v>
      </c>
      <c r="P4" s="328"/>
      <c r="Q4" s="328"/>
      <c r="R4" s="329"/>
      <c r="T4" s="147"/>
      <c r="U4" s="191"/>
      <c r="V4" s="191"/>
      <c r="W4" s="191"/>
      <c r="X4" s="191">
        <v>2</v>
      </c>
      <c r="Y4" s="191">
        <f t="shared" ref="Y4:Y29" si="1">IF(Z4&lt;&gt;"",X4,"")</f>
        <v>2</v>
      </c>
      <c r="Z4" s="191" t="str">
        <f>IF(LEN(D3)&lt;2,B3,"")</f>
        <v>اسم الاب:</v>
      </c>
      <c r="AA4" s="168" t="str">
        <f>IFERROR(SMALL($Y$3:$Y$26,X4),"")</f>
        <v/>
      </c>
      <c r="AB4" s="147"/>
      <c r="AC4" s="153"/>
      <c r="AD4" s="79"/>
      <c r="AE4" s="326" t="str">
        <f t="shared" si="0"/>
        <v/>
      </c>
      <c r="AF4" s="326"/>
      <c r="AG4" s="326"/>
      <c r="AH4" s="79"/>
      <c r="AI4" s="79"/>
    </row>
    <row r="5" spans="2:36" s="167" customFormat="1" ht="16.2" customHeight="1" thickTop="1" thickBot="1" x14ac:dyDescent="0.3">
      <c r="B5" s="341" t="s">
        <v>161</v>
      </c>
      <c r="C5" s="333"/>
      <c r="D5" s="338" t="e">
        <f>'إختيار المقررات'!D3</f>
        <v>#N/A</v>
      </c>
      <c r="E5" s="338"/>
      <c r="F5" s="338"/>
      <c r="G5" s="333" t="s">
        <v>164</v>
      </c>
      <c r="H5" s="333"/>
      <c r="I5" s="338" t="e">
        <f>'إختيار المقررات'!J3</f>
        <v>#N/A</v>
      </c>
      <c r="J5" s="338"/>
      <c r="K5" s="338"/>
      <c r="L5" s="333" t="s">
        <v>167</v>
      </c>
      <c r="M5" s="333"/>
      <c r="N5" s="333"/>
      <c r="O5" s="328" t="e">
        <f>'إختيار المقررات'!AH3</f>
        <v>#N/A</v>
      </c>
      <c r="P5" s="328"/>
      <c r="Q5" s="328"/>
      <c r="R5" s="329"/>
      <c r="T5" s="147"/>
      <c r="U5" s="191"/>
      <c r="V5" s="191"/>
      <c r="W5" s="191"/>
      <c r="X5" s="191">
        <v>3</v>
      </c>
      <c r="Y5" s="191">
        <f t="shared" si="1"/>
        <v>3</v>
      </c>
      <c r="Z5" s="191" t="str">
        <f>IF(LEN(I3)&lt;2,G3,"")</f>
        <v>اسم الام:</v>
      </c>
      <c r="AA5" s="168" t="str">
        <f>IFERROR(SMALL($Y$3:$Y$26,X5),"")</f>
        <v/>
      </c>
      <c r="AB5" s="147"/>
      <c r="AC5" s="153"/>
      <c r="AD5" s="79"/>
      <c r="AE5" s="326" t="str">
        <f t="shared" si="0"/>
        <v/>
      </c>
      <c r="AF5" s="326"/>
      <c r="AG5" s="326"/>
      <c r="AH5" s="79"/>
      <c r="AI5" s="79"/>
    </row>
    <row r="6" spans="2:36" s="167" customFormat="1" ht="16.2" customHeight="1" thickTop="1" thickBot="1" x14ac:dyDescent="0.3">
      <c r="B6" s="341" t="s">
        <v>168</v>
      </c>
      <c r="C6" s="333"/>
      <c r="D6" s="338" t="e">
        <f>'إختيار المقررات'!D4</f>
        <v>#N/A</v>
      </c>
      <c r="E6" s="338"/>
      <c r="F6" s="338"/>
      <c r="G6" s="333" t="s">
        <v>169</v>
      </c>
      <c r="H6" s="333"/>
      <c r="I6" s="338" t="e">
        <f>'إختيار المقررات'!P4</f>
        <v>#N/A</v>
      </c>
      <c r="J6" s="338"/>
      <c r="K6" s="338"/>
      <c r="L6" s="333" t="s">
        <v>170</v>
      </c>
      <c r="M6" s="333"/>
      <c r="N6" s="333"/>
      <c r="O6" s="328" t="e">
        <f>'إختيار المقررات'!J4</f>
        <v>#N/A</v>
      </c>
      <c r="P6" s="328"/>
      <c r="Q6" s="328"/>
      <c r="R6" s="329"/>
      <c r="T6" s="147"/>
      <c r="U6" s="191"/>
      <c r="V6" s="191"/>
      <c r="W6" s="191"/>
      <c r="X6" s="191">
        <v>4</v>
      </c>
      <c r="Y6" s="191" t="e">
        <f t="shared" si="1"/>
        <v>#N/A</v>
      </c>
      <c r="Z6" s="191" t="e">
        <f>IF(LEN(O3)&lt;2,L3,"")</f>
        <v>#N/A</v>
      </c>
      <c r="AA6" s="168" t="str">
        <f>IFERROR(SMALL($Y$3:$Y$26,X6),"")</f>
        <v/>
      </c>
      <c r="AB6" s="147"/>
      <c r="AC6" s="153"/>
      <c r="AD6" s="79"/>
      <c r="AE6" s="326" t="str">
        <f t="shared" si="0"/>
        <v/>
      </c>
      <c r="AF6" s="326"/>
      <c r="AG6" s="326"/>
      <c r="AH6" s="79"/>
      <c r="AI6" s="79"/>
    </row>
    <row r="7" spans="2:36" s="167" customFormat="1" ht="16.2" customHeight="1" thickTop="1" thickBot="1" x14ac:dyDescent="0.3">
      <c r="B7" s="341" t="s">
        <v>171</v>
      </c>
      <c r="C7" s="333"/>
      <c r="D7" s="339">
        <f>'إختيار المقررات'!V4</f>
        <v>0</v>
      </c>
      <c r="E7" s="338"/>
      <c r="F7" s="338"/>
      <c r="G7" s="333" t="s">
        <v>172</v>
      </c>
      <c r="H7" s="333"/>
      <c r="I7" s="339">
        <f>'إختيار المقررات'!AB4</f>
        <v>0</v>
      </c>
      <c r="J7" s="338"/>
      <c r="K7" s="338"/>
      <c r="L7" s="333"/>
      <c r="M7" s="333"/>
      <c r="N7" s="333"/>
      <c r="O7" s="328"/>
      <c r="P7" s="328"/>
      <c r="Q7" s="328"/>
      <c r="R7" s="329"/>
      <c r="T7" s="147"/>
      <c r="U7" s="191"/>
      <c r="V7" s="191"/>
      <c r="W7" s="191"/>
      <c r="X7" s="191">
        <v>5</v>
      </c>
      <c r="Y7" s="191" t="e">
        <f t="shared" si="1"/>
        <v>#N/A</v>
      </c>
      <c r="Z7" s="191" t="e">
        <f>IF(LEN(D4)&lt;2,B4,"")</f>
        <v>#N/A</v>
      </c>
      <c r="AA7" s="168" t="str">
        <f t="shared" ref="AA7:AA21" si="2">IFERROR(SMALL($Y$3:$Y$26,X7),"")</f>
        <v/>
      </c>
      <c r="AB7" s="147"/>
      <c r="AC7" s="153"/>
      <c r="AD7" s="79"/>
      <c r="AE7" s="326" t="str">
        <f t="shared" si="0"/>
        <v/>
      </c>
      <c r="AF7" s="326"/>
      <c r="AG7" s="326"/>
      <c r="AH7" s="79"/>
      <c r="AI7" s="79"/>
    </row>
    <row r="8" spans="2:36" s="167" customFormat="1" ht="16.2" customHeight="1" thickTop="1" thickBot="1" x14ac:dyDescent="0.3">
      <c r="B8" s="341" t="e">
        <f>'إختيار المقررات'!J2</f>
        <v>#N/A</v>
      </c>
      <c r="C8" s="333"/>
      <c r="D8" s="338" t="s">
        <v>99</v>
      </c>
      <c r="E8" s="338"/>
      <c r="F8" s="338"/>
      <c r="G8" s="333" t="e">
        <f>'إختيار المقررات'!V2</f>
        <v>#N/A</v>
      </c>
      <c r="H8" s="333"/>
      <c r="I8" s="338" t="s">
        <v>100</v>
      </c>
      <c r="J8" s="338"/>
      <c r="K8" s="338"/>
      <c r="L8" s="333" t="e">
        <f>'إختيار المقررات'!AB2</f>
        <v>#N/A</v>
      </c>
      <c r="M8" s="333"/>
      <c r="N8" s="333"/>
      <c r="O8" s="328" t="s">
        <v>101</v>
      </c>
      <c r="P8" s="328"/>
      <c r="Q8" s="328"/>
      <c r="R8" s="329"/>
      <c r="T8" s="147"/>
      <c r="U8" s="191"/>
      <c r="V8" s="191"/>
      <c r="W8" s="191"/>
      <c r="X8" s="191">
        <v>6</v>
      </c>
      <c r="Y8" s="191" t="e">
        <f>IF(Z8&lt;&gt;"",X8,"")</f>
        <v>#N/A</v>
      </c>
      <c r="Z8" s="191" t="e">
        <f>IF(LEN(I4)&lt;2,G4,"")</f>
        <v>#N/A</v>
      </c>
      <c r="AA8" s="168" t="str">
        <f t="shared" si="2"/>
        <v/>
      </c>
      <c r="AB8" s="147"/>
      <c r="AC8" s="153"/>
      <c r="AD8" s="79"/>
      <c r="AE8" s="326" t="str">
        <f t="shared" si="0"/>
        <v/>
      </c>
      <c r="AF8" s="326"/>
      <c r="AG8" s="326"/>
      <c r="AH8" s="79"/>
      <c r="AI8" s="79"/>
    </row>
    <row r="9" spans="2:36" s="167" customFormat="1" ht="16.2" customHeight="1" thickTop="1" thickBot="1" x14ac:dyDescent="0.3">
      <c r="B9" s="342" t="s">
        <v>1193</v>
      </c>
      <c r="C9" s="334"/>
      <c r="D9" s="340">
        <f>'إختيار المقررات'!AH4</f>
        <v>0</v>
      </c>
      <c r="E9" s="340"/>
      <c r="F9" s="340"/>
      <c r="G9" s="334"/>
      <c r="H9" s="334"/>
      <c r="I9" s="340"/>
      <c r="J9" s="340"/>
      <c r="K9" s="340"/>
      <c r="L9" s="334" t="e">
        <f>'إختيار المقررات'!J2</f>
        <v>#N/A</v>
      </c>
      <c r="M9" s="334"/>
      <c r="N9" s="334"/>
      <c r="O9" s="330" t="s">
        <v>98</v>
      </c>
      <c r="P9" s="330"/>
      <c r="Q9" s="330"/>
      <c r="R9" s="331"/>
      <c r="T9" s="147"/>
      <c r="U9" s="191"/>
      <c r="V9" s="191"/>
      <c r="W9" s="191"/>
      <c r="X9" s="191">
        <v>7</v>
      </c>
      <c r="Y9" s="191" t="e">
        <f t="shared" si="1"/>
        <v>#N/A</v>
      </c>
      <c r="Z9" s="191" t="e">
        <f>IF(LEN(O4)&lt;2,L4,"")</f>
        <v>#N/A</v>
      </c>
      <c r="AA9" s="168" t="str">
        <f t="shared" si="2"/>
        <v/>
      </c>
      <c r="AB9" s="147"/>
      <c r="AC9" s="153"/>
      <c r="AD9" s="79"/>
      <c r="AE9" s="326" t="str">
        <f t="shared" si="0"/>
        <v/>
      </c>
      <c r="AF9" s="326"/>
      <c r="AG9" s="326"/>
      <c r="AH9" s="79"/>
      <c r="AI9" s="79"/>
    </row>
    <row r="10" spans="2:36" ht="24" customHeight="1" thickTop="1" thickBot="1" x14ac:dyDescent="0.3">
      <c r="B10" s="416" t="str">
        <f>IF(AJ1&gt;0,"هذه الاستمارة غير صالحة للتسجيل لعدم اكتمال المعلومات المطلوبة يتوجب عليك ادخال جميع البيانات لتظهر الاستمارة","")</f>
        <v/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U10" s="190"/>
      <c r="V10" s="190"/>
      <c r="W10" s="190"/>
      <c r="X10" s="191">
        <v>8</v>
      </c>
      <c r="Y10" s="191" t="e">
        <f t="shared" si="1"/>
        <v>#N/A</v>
      </c>
      <c r="Z10" s="191" t="e">
        <f>IF(LEN(D5)&lt;2,B5,"")</f>
        <v>#N/A</v>
      </c>
      <c r="AA10" s="168" t="str">
        <f t="shared" si="2"/>
        <v/>
      </c>
      <c r="AC10" s="154"/>
      <c r="AD10" s="78"/>
      <c r="AE10" s="326" t="str">
        <f t="shared" si="0"/>
        <v/>
      </c>
      <c r="AF10" s="326"/>
      <c r="AG10" s="326"/>
      <c r="AH10" s="78"/>
      <c r="AI10" s="78"/>
    </row>
    <row r="11" spans="2:36" ht="24" customHeight="1" thickTop="1" thickBot="1" x14ac:dyDescent="0.3">
      <c r="B11" s="417"/>
      <c r="C11" s="417"/>
      <c r="D11" s="417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5"/>
      <c r="T11" s="144"/>
      <c r="U11" s="192"/>
      <c r="V11" s="190"/>
      <c r="W11" s="190"/>
      <c r="X11" s="191">
        <v>9</v>
      </c>
      <c r="Y11" s="191" t="e">
        <f t="shared" si="1"/>
        <v>#N/A</v>
      </c>
      <c r="Z11" s="191" t="e">
        <f>IF(LEN(I5)&lt;2,G5,"")</f>
        <v>#N/A</v>
      </c>
      <c r="AA11" s="168" t="str">
        <f t="shared" si="2"/>
        <v/>
      </c>
      <c r="AC11" s="154"/>
      <c r="AD11" s="78"/>
      <c r="AE11" s="326" t="str">
        <f t="shared" si="0"/>
        <v/>
      </c>
      <c r="AF11" s="326"/>
      <c r="AG11" s="326"/>
      <c r="AH11" s="78"/>
      <c r="AI11" s="78"/>
    </row>
    <row r="12" spans="2:36" ht="18.600000000000001" customHeight="1" thickTop="1" thickBot="1" x14ac:dyDescent="0.3">
      <c r="B12" s="81"/>
      <c r="C12" s="82" t="s">
        <v>124</v>
      </c>
      <c r="D12" s="418" t="s">
        <v>173</v>
      </c>
      <c r="E12" s="419"/>
      <c r="F12" s="419"/>
      <c r="G12" s="419"/>
      <c r="H12" s="419"/>
      <c r="I12" s="420"/>
      <c r="J12" s="81"/>
      <c r="K12" s="82" t="s">
        <v>124</v>
      </c>
      <c r="L12" s="418" t="s">
        <v>173</v>
      </c>
      <c r="M12" s="419"/>
      <c r="N12" s="419"/>
      <c r="O12" s="419"/>
      <c r="P12" s="419"/>
      <c r="Q12" s="420"/>
      <c r="R12" s="83"/>
      <c r="S12" s="6"/>
      <c r="T12" s="145"/>
      <c r="U12" s="193"/>
      <c r="V12" s="190" t="str">
        <f>IFERROR(SMALL('إختيار المقررات'!$F$9:$F$36,'إختيار المقررات'!BL5),"")</f>
        <v/>
      </c>
      <c r="W12" s="190" t="str">
        <f>IFERROR(SMALL('إختيار المقررات'!$BK$6:$BK$52,'إختيار المقررات'!BL5),"")</f>
        <v/>
      </c>
      <c r="X12" s="191">
        <v>10</v>
      </c>
      <c r="Y12" s="191" t="e">
        <f t="shared" si="1"/>
        <v>#N/A</v>
      </c>
      <c r="Z12" s="191" t="e">
        <f>IF(LEN(O5)&lt;2,L5,"")</f>
        <v>#N/A</v>
      </c>
      <c r="AA12" s="168" t="str">
        <f t="shared" si="2"/>
        <v/>
      </c>
      <c r="AC12" s="154"/>
      <c r="AD12" s="78"/>
      <c r="AE12" s="326" t="str">
        <f t="shared" si="0"/>
        <v/>
      </c>
      <c r="AF12" s="326"/>
      <c r="AG12" s="326"/>
      <c r="AH12" s="78"/>
      <c r="AI12" s="78"/>
    </row>
    <row r="13" spans="2:36" ht="18.600000000000001" customHeight="1" thickTop="1" thickBot="1" x14ac:dyDescent="0.3">
      <c r="B13" s="84" t="str">
        <f>IF('إختيار المقررات'!BR58=1,V12,IF('إختيار المقررات'!F28&lt;2,"",V12))</f>
        <v/>
      </c>
      <c r="C13" s="85" t="str">
        <f>IFERROR(IF(B13="","",VLOOKUP(B13,'إختيار المقررات'!$F$10:$J$35,5,0)),"")</f>
        <v/>
      </c>
      <c r="D13" s="364" t="str">
        <f>IFERROR(IF(C13="","",VLOOKUP(C13,'إختيار المقررات'!$J$5:$T$63,2,0)),"")</f>
        <v/>
      </c>
      <c r="E13" s="364"/>
      <c r="F13" s="364"/>
      <c r="G13" s="364"/>
      <c r="H13" s="86" t="str">
        <f>IFERROR(VLOOKUP(D13,'إختيار المقررات'!$K$9:$T$63,9,0),"")</f>
        <v/>
      </c>
      <c r="I13" s="87" t="str">
        <f>IFERROR(IF(D13="","",IF(VLOOKUP(D13,'إختيار المقررات'!$K$9:$T$63,10,0)=0,"",VLOOKUP(D13,'إختيار المقررات'!$K$9:$T$63,10,0))),"")</f>
        <v/>
      </c>
      <c r="J13" s="84" t="str">
        <f>IF(B22="","",V22)</f>
        <v/>
      </c>
      <c r="K13" s="85" t="str">
        <f>IFERROR(IF(J13="","",VLOOKUP(J13,'إختيار المقررات'!$F$10:$J$35,5,0)),"")</f>
        <v/>
      </c>
      <c r="L13" s="364" t="str">
        <f>IFERROR(IF(K13="","",VLOOKUP(K13,'إختيار المقررات'!$J$5:$T$63,2,0)),"")</f>
        <v/>
      </c>
      <c r="M13" s="364"/>
      <c r="N13" s="364"/>
      <c r="O13" s="364"/>
      <c r="P13" s="88" t="str">
        <f>IFERROR(VLOOKUP(L13,'إختيار المقررات'!$K$9:$T$63,9,0),"")</f>
        <v/>
      </c>
      <c r="Q13" s="87" t="str">
        <f>IFERROR(IF(L13="","",IF(VLOOKUP(L13,'إختيار المقررات'!$K$9:$T$63,10,0)=0,"",VLOOKUP(L13,'إختيار المقررات'!$K$9:$T$63,10,0))),"")</f>
        <v/>
      </c>
      <c r="R13" s="107"/>
      <c r="T13" s="146"/>
      <c r="U13" s="190"/>
      <c r="V13" s="190" t="str">
        <f>IFERROR(SMALL('إختيار المقررات'!$F$9:$F$36,'إختيار المقررات'!BL6),"")</f>
        <v/>
      </c>
      <c r="W13" s="190" t="str">
        <f>IFERROR(SMALL('إختيار المقررات'!$BK$6:$BK$52,'إختيار المقررات'!BL6),"")</f>
        <v/>
      </c>
      <c r="X13" s="191">
        <v>11</v>
      </c>
      <c r="Y13" s="191" t="e">
        <f t="shared" si="1"/>
        <v>#N/A</v>
      </c>
      <c r="Z13" s="191" t="e">
        <f>IF(LEN(D6)&lt;2,B6,"")</f>
        <v>#N/A</v>
      </c>
      <c r="AA13" s="168" t="str">
        <f t="shared" si="2"/>
        <v/>
      </c>
      <c r="AC13" s="154"/>
      <c r="AD13" s="78"/>
      <c r="AE13" s="326" t="str">
        <f t="shared" si="0"/>
        <v/>
      </c>
      <c r="AF13" s="326"/>
      <c r="AG13" s="326"/>
      <c r="AH13" s="78"/>
      <c r="AI13" s="78"/>
    </row>
    <row r="14" spans="2:36" ht="18.600000000000001" customHeight="1" thickTop="1" thickBot="1" x14ac:dyDescent="0.3">
      <c r="B14" s="84" t="str">
        <f>IF(B13="","",V13)</f>
        <v/>
      </c>
      <c r="C14" s="85" t="str">
        <f>IFERROR(IF(B14="","",VLOOKUP(B14,'إختيار المقررات'!$F$10:$J$35,5,0)),"")</f>
        <v/>
      </c>
      <c r="D14" s="364" t="str">
        <f>IFERROR(IF(C14="","",VLOOKUP(C14,'إختيار المقررات'!$J$5:$T$63,2,0)),"")</f>
        <v/>
      </c>
      <c r="E14" s="364"/>
      <c r="F14" s="364"/>
      <c r="G14" s="364"/>
      <c r="H14" s="86" t="str">
        <f>IFERROR(VLOOKUP(D14,'إختيار المقررات'!$K$9:$T$63,9,0),"")</f>
        <v/>
      </c>
      <c r="I14" s="87" t="str">
        <f>IFERROR(IF(D14="","",IF(VLOOKUP(D14,'إختيار المقررات'!$K$9:$T$63,10,0)=0,"",VLOOKUP(D14,'إختيار المقررات'!$K$9:$T$63,10,0))),"")</f>
        <v/>
      </c>
      <c r="J14" s="84" t="str">
        <f>IF(J13="","",V23)</f>
        <v/>
      </c>
      <c r="K14" s="85" t="str">
        <f>IFERROR(IF(J14="","",VLOOKUP(J14,'إختيار المقررات'!$F$10:$J$35,5,0)),"")</f>
        <v/>
      </c>
      <c r="L14" s="364" t="str">
        <f>IFERROR(IF(K14="","",VLOOKUP(K14,'إختيار المقررات'!$J$5:$T$63,2,0)),"")</f>
        <v/>
      </c>
      <c r="M14" s="364"/>
      <c r="N14" s="364"/>
      <c r="O14" s="364"/>
      <c r="P14" s="88" t="str">
        <f>IFERROR(VLOOKUP(L14,'إختيار المقررات'!$K$9:$T$63,9,0),"")</f>
        <v/>
      </c>
      <c r="Q14" s="87" t="str">
        <f>IFERROR(IF(L14="","",IF(VLOOKUP(L14,'إختيار المقررات'!$K$9:$T$63,10,0)=0,"",VLOOKUP(L14,'إختيار المقررات'!$K$9:$T$63,10,0))),"")</f>
        <v/>
      </c>
      <c r="R14" s="107"/>
      <c r="S14" s="7"/>
      <c r="T14" s="146"/>
      <c r="U14" s="191"/>
      <c r="V14" s="190" t="str">
        <f>IFERROR(SMALL('إختيار المقررات'!$F$9:$F$36,'إختيار المقررات'!BL7),"")</f>
        <v/>
      </c>
      <c r="W14" s="190" t="str">
        <f>IFERROR(SMALL('إختيار المقررات'!$BK$6:$BK$52,'إختيار المقررات'!BL7),"")</f>
        <v/>
      </c>
      <c r="X14" s="191">
        <v>12</v>
      </c>
      <c r="Y14" s="191" t="e">
        <f t="shared" si="1"/>
        <v>#N/A</v>
      </c>
      <c r="Z14" s="191" t="e">
        <f>IF(LEN(I6)&lt;2,G6,"")</f>
        <v>#N/A</v>
      </c>
      <c r="AA14" s="168" t="str">
        <f t="shared" si="2"/>
        <v/>
      </c>
      <c r="AC14" s="154"/>
      <c r="AD14" s="78"/>
      <c r="AE14" s="326" t="str">
        <f t="shared" si="0"/>
        <v/>
      </c>
      <c r="AF14" s="326"/>
      <c r="AG14" s="326"/>
      <c r="AH14" s="78"/>
      <c r="AI14" s="78"/>
    </row>
    <row r="15" spans="2:36" ht="18.600000000000001" customHeight="1" thickTop="1" thickBot="1" x14ac:dyDescent="0.3">
      <c r="B15" s="84" t="str">
        <f t="shared" ref="B15:B22" si="3">IF(B14="","",V14)</f>
        <v/>
      </c>
      <c r="C15" s="85" t="str">
        <f>IFERROR(IF(B15="","",VLOOKUP(B15,'إختيار المقررات'!$F$10:$J$35,5,0)),"")</f>
        <v/>
      </c>
      <c r="D15" s="364" t="str">
        <f>IFERROR(IF(C15="","",VLOOKUP(C15,'إختيار المقررات'!$J$5:$T$63,2,0)),"")</f>
        <v/>
      </c>
      <c r="E15" s="364"/>
      <c r="F15" s="364"/>
      <c r="G15" s="364"/>
      <c r="H15" s="86" t="str">
        <f>IFERROR(VLOOKUP(D15,'إختيار المقررات'!$K$9:$T$63,9,0),"")</f>
        <v/>
      </c>
      <c r="I15" s="87" t="str">
        <f>IFERROR(IF(D15="","",IF(VLOOKUP(D15,'إختيار المقررات'!$K$9:$T$63,10,0)=0,"",VLOOKUP(D15,'إختيار المقررات'!$K$9:$T$63,10,0))),"")</f>
        <v/>
      </c>
      <c r="J15" s="84" t="str">
        <f t="shared" ref="J15:J22" si="4">IF(J14="","",V24)</f>
        <v/>
      </c>
      <c r="K15" s="85" t="str">
        <f>IFERROR(IF(J15="","",VLOOKUP(J15,'إختيار المقررات'!$F$10:$J$35,5,0)),"")</f>
        <v/>
      </c>
      <c r="L15" s="364" t="str">
        <f>IFERROR(IF(K15="","",VLOOKUP(K15,'إختيار المقررات'!$J$5:$T$63,2,0)),"")</f>
        <v/>
      </c>
      <c r="M15" s="364"/>
      <c r="N15" s="364"/>
      <c r="O15" s="364"/>
      <c r="P15" s="88" t="str">
        <f>IFERROR(VLOOKUP(L15,'إختيار المقررات'!$K$9:$T$63,9,0),"")</f>
        <v/>
      </c>
      <c r="Q15" s="87" t="str">
        <f>IFERROR(IF(L15="","",IF(VLOOKUP(L15,'إختيار المقررات'!$K$9:$T$63,10,0)=0,"",VLOOKUP(L15,'إختيار المقررات'!$K$9:$T$63,10,0))),"")</f>
        <v/>
      </c>
      <c r="R15" s="107"/>
      <c r="S15" s="7"/>
      <c r="T15" s="146"/>
      <c r="U15" s="191"/>
      <c r="V15" s="190" t="str">
        <f>IFERROR(SMALL('إختيار المقررات'!$F$9:$F$36,'إختيار المقررات'!BL8),"")</f>
        <v/>
      </c>
      <c r="W15" s="190" t="str">
        <f>IFERROR(SMALL('إختيار المقررات'!$BK$6:$BK$52,'إختيار المقررات'!BL8),"")</f>
        <v/>
      </c>
      <c r="X15" s="191">
        <v>13</v>
      </c>
      <c r="Y15" s="191" t="e">
        <f t="shared" si="1"/>
        <v>#N/A</v>
      </c>
      <c r="Z15" s="191" t="e">
        <f>IF(LEN(O6)&lt;2,L6,"")</f>
        <v>#N/A</v>
      </c>
      <c r="AA15" s="168" t="str">
        <f t="shared" si="2"/>
        <v/>
      </c>
      <c r="AC15" s="154"/>
      <c r="AD15" s="78"/>
      <c r="AE15" s="326" t="str">
        <f t="shared" ref="AE15:AE20" si="5">IFERROR(VLOOKUP(AA15,$X$3:$Z$26,3,0),"")</f>
        <v/>
      </c>
      <c r="AF15" s="326"/>
      <c r="AG15" s="326"/>
      <c r="AH15" s="78"/>
      <c r="AI15" s="78"/>
    </row>
    <row r="16" spans="2:36" ht="18.600000000000001" customHeight="1" thickTop="1" thickBot="1" x14ac:dyDescent="0.3">
      <c r="B16" s="84" t="str">
        <f t="shared" si="3"/>
        <v/>
      </c>
      <c r="C16" s="85" t="str">
        <f>IFERROR(IF(B16="","",VLOOKUP(B16,'إختيار المقررات'!$F$10:$J$35,5,0)),"")</f>
        <v/>
      </c>
      <c r="D16" s="364" t="str">
        <f>IFERROR(IF(C16="","",VLOOKUP(C16,'إختيار المقررات'!$J$5:$T$63,2,0)),"")</f>
        <v/>
      </c>
      <c r="E16" s="364"/>
      <c r="F16" s="364"/>
      <c r="G16" s="364"/>
      <c r="H16" s="86" t="str">
        <f>IFERROR(VLOOKUP(D16,'إختيار المقررات'!$K$9:$T$63,9,0),"")</f>
        <v/>
      </c>
      <c r="I16" s="87" t="str">
        <f>IFERROR(IF(D16="","",IF(VLOOKUP(D16,'إختيار المقررات'!$K$9:$T$63,10,0)=0,"",VLOOKUP(D16,'إختيار المقررات'!$K$9:$T$63,10,0))),"")</f>
        <v/>
      </c>
      <c r="J16" s="84" t="str">
        <f t="shared" si="4"/>
        <v/>
      </c>
      <c r="K16" s="85" t="str">
        <f>IFERROR(IF(J16="","",VLOOKUP(J16,'إختيار المقررات'!$F$10:$J$35,5,0)),"")</f>
        <v/>
      </c>
      <c r="L16" s="364" t="str">
        <f>IFERROR(IF(K16="","",VLOOKUP(K16,'إختيار المقررات'!$J$5:$T$63,2,0)),"")</f>
        <v/>
      </c>
      <c r="M16" s="364"/>
      <c r="N16" s="364"/>
      <c r="O16" s="364"/>
      <c r="P16" s="88" t="str">
        <f>IFERROR(VLOOKUP(L16,'إختيار المقررات'!$K$9:$T$63,9,0),"")</f>
        <v/>
      </c>
      <c r="Q16" s="87" t="str">
        <f>IFERROR(IF(L16="","",IF(VLOOKUP(L16,'إختيار المقررات'!$K$9:$T$63,10,0)=0,"",VLOOKUP(L16,'إختيار المقررات'!$K$9:$T$63,10,0))),"")</f>
        <v/>
      </c>
      <c r="R16" s="107"/>
      <c r="S16" s="7"/>
      <c r="T16" s="146"/>
      <c r="U16" s="191"/>
      <c r="V16" s="190" t="str">
        <f>IFERROR(SMALL('إختيار المقررات'!$F$9:$F$36,'إختيار المقررات'!BL9),"")</f>
        <v/>
      </c>
      <c r="W16" s="190" t="str">
        <f>IFERROR(SMALL('إختيار المقررات'!$BK$6:$BK$52,'إختيار المقررات'!BL9),"")</f>
        <v/>
      </c>
      <c r="X16" s="191">
        <v>14</v>
      </c>
      <c r="Y16" s="191">
        <f t="shared" si="1"/>
        <v>14</v>
      </c>
      <c r="Z16" s="191" t="str">
        <f>IF(LEN(D7)&lt;2,B7,"")</f>
        <v>الموبايل:</v>
      </c>
      <c r="AA16" s="168" t="str">
        <f t="shared" si="2"/>
        <v/>
      </c>
      <c r="AC16" s="154"/>
      <c r="AD16" s="78"/>
      <c r="AE16" s="326" t="str">
        <f t="shared" si="5"/>
        <v/>
      </c>
      <c r="AF16" s="326"/>
      <c r="AG16" s="326"/>
      <c r="AH16" s="78"/>
      <c r="AI16" s="78"/>
    </row>
    <row r="17" spans="2:35" ht="18.600000000000001" customHeight="1" thickTop="1" thickBot="1" x14ac:dyDescent="0.3">
      <c r="B17" s="84" t="str">
        <f t="shared" si="3"/>
        <v/>
      </c>
      <c r="C17" s="85" t="str">
        <f>IFERROR(IF(B17="","",VLOOKUP(B17,'إختيار المقررات'!$F$10:$J$35,5,0)),"")</f>
        <v/>
      </c>
      <c r="D17" s="364" t="str">
        <f>IFERROR(IF(C17="","",VLOOKUP(C17,'إختيار المقررات'!$J$5:$T$63,2,0)),"")</f>
        <v/>
      </c>
      <c r="E17" s="364"/>
      <c r="F17" s="364"/>
      <c r="G17" s="364"/>
      <c r="H17" s="86" t="str">
        <f>IFERROR(VLOOKUP(D17,'إختيار المقررات'!$K$9:$T$63,9,0),"")</f>
        <v/>
      </c>
      <c r="I17" s="87" t="str">
        <f>IFERROR(IF(D17="","",IF(VLOOKUP(D17,'إختيار المقررات'!$K$9:$T$63,10,0)=0,"",VLOOKUP(D17,'إختيار المقررات'!$K$9:$T$63,10,0))),"")</f>
        <v/>
      </c>
      <c r="J17" s="84" t="str">
        <f t="shared" si="4"/>
        <v/>
      </c>
      <c r="K17" s="85" t="str">
        <f>IFERROR(IF(J17="","",VLOOKUP(J17,'إختيار المقررات'!$F$10:$J$35,5,0)),"")</f>
        <v/>
      </c>
      <c r="L17" s="364" t="str">
        <f>IFERROR(IF(K17="","",VLOOKUP(K17,'إختيار المقررات'!$J$5:$T$63,2,0)),"")</f>
        <v/>
      </c>
      <c r="M17" s="364"/>
      <c r="N17" s="364"/>
      <c r="O17" s="364"/>
      <c r="P17" s="88" t="str">
        <f>IFERROR(VLOOKUP(L17,'إختيار المقررات'!$K$9:$T$63,9,0),"")</f>
        <v/>
      </c>
      <c r="Q17" s="87" t="str">
        <f>IFERROR(IF(L17="","",IF(VLOOKUP(L17,'إختيار المقررات'!$K$9:$T$63,10,0)=0,"",VLOOKUP(L17,'إختيار المقررات'!$K$9:$T$63,10,0))),"")</f>
        <v/>
      </c>
      <c r="R17" s="107"/>
      <c r="S17" s="7"/>
      <c r="T17" s="146"/>
      <c r="U17" s="191"/>
      <c r="V17" s="190" t="str">
        <f>IFERROR(SMALL('إختيار المقررات'!$F$9:$F$36,'إختيار المقررات'!BL10),"")</f>
        <v/>
      </c>
      <c r="W17" s="190" t="str">
        <f>IFERROR(SMALL('إختيار المقررات'!$BK$6:$BK$52,'إختيار المقررات'!BL10),"")</f>
        <v/>
      </c>
      <c r="X17" s="191">
        <v>15</v>
      </c>
      <c r="Y17" s="191">
        <f t="shared" si="1"/>
        <v>15</v>
      </c>
      <c r="Z17" s="191" t="str">
        <f>IF(LEN(I7)&lt;2,G7,"")</f>
        <v>الهاتف:</v>
      </c>
      <c r="AA17" s="168" t="str">
        <f t="shared" si="2"/>
        <v/>
      </c>
      <c r="AC17" s="154"/>
      <c r="AD17" s="78"/>
      <c r="AE17" s="326" t="str">
        <f t="shared" si="5"/>
        <v/>
      </c>
      <c r="AF17" s="326"/>
      <c r="AG17" s="326"/>
      <c r="AH17" s="78"/>
      <c r="AI17" s="78"/>
    </row>
    <row r="18" spans="2:35" ht="18.600000000000001" customHeight="1" thickTop="1" thickBot="1" x14ac:dyDescent="0.3">
      <c r="B18" s="84" t="str">
        <f t="shared" si="3"/>
        <v/>
      </c>
      <c r="C18" s="85" t="str">
        <f>IFERROR(IF(B18="","",VLOOKUP(B18,'إختيار المقررات'!$F$10:$J$35,5,0)),"")</f>
        <v/>
      </c>
      <c r="D18" s="364" t="str">
        <f>IFERROR(IF(C18="","",VLOOKUP(C18,'إختيار المقررات'!$J$5:$T$63,2,0)),"")</f>
        <v/>
      </c>
      <c r="E18" s="364"/>
      <c r="F18" s="364"/>
      <c r="G18" s="364"/>
      <c r="H18" s="86" t="str">
        <f>IFERROR(VLOOKUP(D18,'إختيار المقررات'!$K$9:$T$63,9,0),"")</f>
        <v/>
      </c>
      <c r="I18" s="87" t="str">
        <f>IFERROR(IF(D18="","",IF(VLOOKUP(D18,'إختيار المقررات'!$K$9:$T$63,10,0)=0,"",VLOOKUP(D18,'إختيار المقررات'!$K$9:$T$63,10,0))),"")</f>
        <v/>
      </c>
      <c r="J18" s="84" t="str">
        <f t="shared" si="4"/>
        <v/>
      </c>
      <c r="K18" s="85" t="str">
        <f>IFERROR(IF(J18="","",VLOOKUP(J18,'إختيار المقررات'!$F$10:$J$35,5,0)),"")</f>
        <v/>
      </c>
      <c r="L18" s="364" t="str">
        <f>IFERROR(IF(K18="","",VLOOKUP(K18,'إختيار المقررات'!$J$5:$T$63,2,0)),"")</f>
        <v/>
      </c>
      <c r="M18" s="364"/>
      <c r="N18" s="364"/>
      <c r="O18" s="364"/>
      <c r="P18" s="88" t="str">
        <f>IFERROR(VLOOKUP(L18,'إختيار المقررات'!$K$9:$T$63,9,0),"")</f>
        <v/>
      </c>
      <c r="Q18" s="87" t="str">
        <f>IFERROR(IF(L18="","",IF(VLOOKUP(L18,'إختيار المقررات'!$K$9:$T$63,10,0)=0,"",VLOOKUP(L18,'إختيار المقررات'!$K$9:$T$63,10,0))),"")</f>
        <v/>
      </c>
      <c r="R18" s="107"/>
      <c r="S18" s="7"/>
      <c r="T18" s="146"/>
      <c r="U18" s="191"/>
      <c r="V18" s="190" t="str">
        <f>IFERROR(SMALL('إختيار المقررات'!$F$9:$F$36,'إختيار المقررات'!BL11),"")</f>
        <v/>
      </c>
      <c r="W18" s="190" t="str">
        <f>IFERROR(SMALL('إختيار المقررات'!$BK$6:$BK$52,'إختيار المقررات'!BL11),"")</f>
        <v/>
      </c>
      <c r="X18" s="191">
        <v>16</v>
      </c>
      <c r="Y18" s="191" t="e">
        <f t="shared" si="1"/>
        <v>#N/A</v>
      </c>
      <c r="Z18" s="191" t="e">
        <f>IF(LEN(L8)&lt;2,O8,"")</f>
        <v>#N/A</v>
      </c>
      <c r="AA18" s="168" t="str">
        <f t="shared" si="2"/>
        <v/>
      </c>
      <c r="AC18" s="154"/>
      <c r="AD18" s="78"/>
      <c r="AE18" s="326" t="str">
        <f t="shared" si="5"/>
        <v/>
      </c>
      <c r="AF18" s="326"/>
      <c r="AG18" s="326"/>
      <c r="AH18" s="78"/>
      <c r="AI18" s="78"/>
    </row>
    <row r="19" spans="2:35" ht="18.600000000000001" customHeight="1" thickTop="1" thickBot="1" x14ac:dyDescent="0.3">
      <c r="B19" s="84" t="str">
        <f t="shared" si="3"/>
        <v/>
      </c>
      <c r="C19" s="85" t="str">
        <f>IFERROR(IF(B19="","",VLOOKUP(B19,'إختيار المقررات'!$F$10:$J$35,5,0)),"")</f>
        <v/>
      </c>
      <c r="D19" s="364" t="str">
        <f>IFERROR(IF(C19="","",VLOOKUP(C19,'إختيار المقررات'!$J$5:$T$63,2,0)),"")</f>
        <v/>
      </c>
      <c r="E19" s="364"/>
      <c r="F19" s="364"/>
      <c r="G19" s="364"/>
      <c r="H19" s="86" t="str">
        <f>IFERROR(VLOOKUP(D19,'إختيار المقررات'!$K$9:$T$63,9,0),"")</f>
        <v/>
      </c>
      <c r="I19" s="87" t="str">
        <f>IFERROR(IF(D19="","",IF(VLOOKUP(D19,'إختيار المقررات'!$K$9:$T$63,10,0)=0,"",VLOOKUP(D19,'إختيار المقررات'!$K$9:$T$63,10,0))),"")</f>
        <v/>
      </c>
      <c r="J19" s="84" t="str">
        <f t="shared" si="4"/>
        <v/>
      </c>
      <c r="K19" s="85" t="str">
        <f>IFERROR(IF(J19="","",VLOOKUP(J19,'إختيار المقررات'!$F$10:$J$35,5,0)),"")</f>
        <v/>
      </c>
      <c r="L19" s="364" t="str">
        <f>IFERROR(IF(K19="","",VLOOKUP(K19,'إختيار المقررات'!$J$5:$T$63,2,0)),"")</f>
        <v/>
      </c>
      <c r="M19" s="364"/>
      <c r="N19" s="364"/>
      <c r="O19" s="364"/>
      <c r="P19" s="88" t="str">
        <f>IFERROR(VLOOKUP(L19,'إختيار المقررات'!$K$9:$T$63,9,0),"")</f>
        <v/>
      </c>
      <c r="Q19" s="87" t="str">
        <f>IFERROR(IF(L19="","",IF(VLOOKUP(L19,'إختيار المقررات'!$K$9:$T$63,10,0)=0,"",VLOOKUP(L19,'إختيار المقررات'!$K$9:$T$63,10,0))),"")</f>
        <v/>
      </c>
      <c r="R19" s="107"/>
      <c r="S19" s="7"/>
      <c r="T19" s="146"/>
      <c r="U19" s="191"/>
      <c r="V19" s="190" t="str">
        <f>IFERROR(SMALL('إختيار المقررات'!$F$9:$F$36,'إختيار المقررات'!BL12),"")</f>
        <v/>
      </c>
      <c r="W19" s="190" t="str">
        <f>IFERROR(SMALL('إختيار المقررات'!$BK$6:$BK$52,'إختيار المقررات'!BL12),"")</f>
        <v/>
      </c>
      <c r="X19" s="191">
        <v>17</v>
      </c>
      <c r="Y19" s="191" t="e">
        <f t="shared" si="1"/>
        <v>#N/A</v>
      </c>
      <c r="Z19" s="191" t="e">
        <f>IF(LEN(G8)&lt;2,I8,"")</f>
        <v>#N/A</v>
      </c>
      <c r="AA19" s="168" t="str">
        <f t="shared" si="2"/>
        <v/>
      </c>
      <c r="AC19" s="154"/>
      <c r="AD19" s="78"/>
      <c r="AE19" s="326" t="str">
        <f t="shared" si="5"/>
        <v/>
      </c>
      <c r="AF19" s="326"/>
      <c r="AG19" s="326"/>
      <c r="AH19" s="78"/>
      <c r="AI19" s="78"/>
    </row>
    <row r="20" spans="2:35" ht="18.600000000000001" customHeight="1" thickTop="1" thickBot="1" x14ac:dyDescent="0.3">
      <c r="B20" s="84" t="str">
        <f t="shared" si="3"/>
        <v/>
      </c>
      <c r="C20" s="85" t="str">
        <f>IFERROR(IF(B20="","",VLOOKUP(B20,'إختيار المقررات'!$F$10:$J$35,5,0)),"")</f>
        <v/>
      </c>
      <c r="D20" s="364" t="str">
        <f>IFERROR(IF(C20="","",VLOOKUP(C20,'إختيار المقررات'!$J$5:$T$63,2,0)),"")</f>
        <v/>
      </c>
      <c r="E20" s="364"/>
      <c r="F20" s="364"/>
      <c r="G20" s="364"/>
      <c r="H20" s="86" t="str">
        <f>IFERROR(VLOOKUP(D20,'إختيار المقررات'!$K$9:$T$63,9,0),"")</f>
        <v/>
      </c>
      <c r="I20" s="87" t="str">
        <f>IFERROR(IF(D20="","",IF(VLOOKUP(D20,'إختيار المقررات'!$K$9:$T$63,10,0)=0,"",VLOOKUP(D20,'إختيار المقررات'!$K$9:$T$63,10,0))),"")</f>
        <v/>
      </c>
      <c r="J20" s="84" t="str">
        <f t="shared" si="4"/>
        <v/>
      </c>
      <c r="K20" s="85" t="str">
        <f>IFERROR(IF(J20="","",VLOOKUP(J20,'إختيار المقررات'!$F$10:$J$35,5,0)),"")</f>
        <v/>
      </c>
      <c r="L20" s="364" t="str">
        <f>IFERROR(IF(K20="","",VLOOKUP(K20,'إختيار المقررات'!$J$5:$T$63,2,0)),"")</f>
        <v/>
      </c>
      <c r="M20" s="364"/>
      <c r="N20" s="364"/>
      <c r="O20" s="364"/>
      <c r="P20" s="88" t="str">
        <f>IFERROR(VLOOKUP(L20,'إختيار المقررات'!$K$9:$T$63,9,0),"")</f>
        <v/>
      </c>
      <c r="Q20" s="87" t="str">
        <f>IFERROR(IF(L20="","",IF(VLOOKUP(L20,'إختيار المقررات'!$K$9:$T$63,10,0)=0,"",VLOOKUP(L20,'إختيار المقررات'!$K$9:$T$63,10,0))),"")</f>
        <v/>
      </c>
      <c r="R20" s="107"/>
      <c r="S20" s="7"/>
      <c r="T20" s="146"/>
      <c r="U20" s="191"/>
      <c r="V20" s="190" t="str">
        <f>IFERROR(SMALL('إختيار المقررات'!$F$9:$F$36,'إختيار المقررات'!BL13),"")</f>
        <v/>
      </c>
      <c r="W20" s="190" t="str">
        <f>IFERROR(SMALL('إختيار المقررات'!$BK$6:$BK$52,'إختيار المقررات'!BL13),"")</f>
        <v/>
      </c>
      <c r="X20" s="191">
        <v>18</v>
      </c>
      <c r="Y20" s="191" t="e">
        <f t="shared" si="1"/>
        <v>#N/A</v>
      </c>
      <c r="Z20" s="191" t="e">
        <f>IF(LEN(B8)&lt;2,D8,"")</f>
        <v>#N/A</v>
      </c>
      <c r="AA20" s="168" t="str">
        <f t="shared" si="2"/>
        <v/>
      </c>
      <c r="AC20" s="154"/>
      <c r="AD20" s="78"/>
      <c r="AE20" s="326" t="str">
        <f t="shared" si="5"/>
        <v/>
      </c>
      <c r="AF20" s="326"/>
      <c r="AG20" s="326"/>
      <c r="AH20" s="78"/>
      <c r="AI20" s="78"/>
    </row>
    <row r="21" spans="2:35" ht="18.600000000000001" customHeight="1" thickTop="1" thickBot="1" x14ac:dyDescent="0.3">
      <c r="B21" s="84" t="str">
        <f t="shared" si="3"/>
        <v/>
      </c>
      <c r="C21" s="85" t="str">
        <f>IFERROR(IF(B21="","",VLOOKUP(B21,'إختيار المقررات'!$F$10:$J$35,5,0)),"")</f>
        <v/>
      </c>
      <c r="D21" s="364" t="str">
        <f>IFERROR(IF(C21="","",VLOOKUP(C21,'إختيار المقررات'!$J$5:$T$63,2,0)),"")</f>
        <v/>
      </c>
      <c r="E21" s="364"/>
      <c r="F21" s="364"/>
      <c r="G21" s="364"/>
      <c r="H21" s="86" t="str">
        <f>IFERROR(VLOOKUP(D21,'إختيار المقررات'!$K$9:$T$63,9,0),"")</f>
        <v/>
      </c>
      <c r="I21" s="87" t="str">
        <f>IFERROR(IF(D21="","",IF(VLOOKUP(D21,'إختيار المقررات'!$K$9:$T$63,10,0)=0,"",VLOOKUP(D21,'إختيار المقررات'!$K$9:$T$63,10,0))),"")</f>
        <v/>
      </c>
      <c r="J21" s="84" t="str">
        <f t="shared" si="4"/>
        <v/>
      </c>
      <c r="K21" s="85" t="str">
        <f>IFERROR(IF(J21="","",VLOOKUP(J21,'إختيار المقررات'!$F$10:$J$35,5,0)),"")</f>
        <v/>
      </c>
      <c r="L21" s="364" t="str">
        <f>IFERROR(IF(K21="","",VLOOKUP(K21,'إختيار المقررات'!$J$5:$T$63,2,0)),"")</f>
        <v/>
      </c>
      <c r="M21" s="364"/>
      <c r="N21" s="364"/>
      <c r="O21" s="364"/>
      <c r="P21" s="88" t="str">
        <f>IFERROR(VLOOKUP(L21,'إختيار المقررات'!$K$9:$T$63,9,0),"")</f>
        <v/>
      </c>
      <c r="Q21" s="87" t="str">
        <f>IFERROR(IF(L21="","",IF(VLOOKUP(L21,'إختيار المقررات'!$K$9:$T$63,10,0)=0,"",VLOOKUP(L21,'إختيار المقررات'!$K$9:$T$63,10,0))),"")</f>
        <v/>
      </c>
      <c r="R21" s="107"/>
      <c r="S21" s="7"/>
      <c r="T21" s="146"/>
      <c r="U21" s="191"/>
      <c r="V21" s="190" t="str">
        <f>IFERROR(SMALL('إختيار المقررات'!$F$9:$F$36,'إختيار المقررات'!BL14),"")</f>
        <v/>
      </c>
      <c r="W21" s="190"/>
      <c r="X21" s="191">
        <v>19</v>
      </c>
      <c r="Y21" s="191" t="e">
        <f t="shared" si="1"/>
        <v>#N/A</v>
      </c>
      <c r="Z21" s="191" t="e">
        <f>IF(LEN(L9)&lt;2,O9,"")</f>
        <v>#N/A</v>
      </c>
      <c r="AA21" s="168" t="str">
        <f t="shared" si="2"/>
        <v/>
      </c>
      <c r="AC21" s="154"/>
      <c r="AD21" s="78"/>
      <c r="AE21" s="137"/>
      <c r="AF21" s="137"/>
      <c r="AG21" s="137"/>
      <c r="AH21" s="78"/>
      <c r="AI21" s="78"/>
    </row>
    <row r="22" spans="2:35" ht="18.600000000000001" customHeight="1" thickTop="1" thickBot="1" x14ac:dyDescent="0.3">
      <c r="B22" s="84" t="str">
        <f t="shared" si="3"/>
        <v/>
      </c>
      <c r="C22" s="85" t="str">
        <f>IFERROR(IF(B22="","",VLOOKUP(B22,'إختيار المقررات'!$F$10:$J$35,5,0)),"")</f>
        <v/>
      </c>
      <c r="D22" s="364" t="str">
        <f>IFERROR(IF(C22="","",VLOOKUP(C22,'إختيار المقررات'!$J$5:$T$63,2,0)),"")</f>
        <v/>
      </c>
      <c r="E22" s="364"/>
      <c r="F22" s="364"/>
      <c r="G22" s="364"/>
      <c r="H22" s="86" t="str">
        <f>IFERROR(VLOOKUP(D22,'إختيار المقررات'!$K$9:$T$63,9,0),"")</f>
        <v/>
      </c>
      <c r="I22" s="87" t="str">
        <f>IFERROR(IF(D22="","",IF(VLOOKUP(D22,'إختيار المقررات'!$K$9:$T$63,10,0)=0,"",VLOOKUP(D22,'إختيار المقررات'!$K$9:$T$63,10,0))),"")</f>
        <v/>
      </c>
      <c r="J22" s="84" t="str">
        <f t="shared" si="4"/>
        <v/>
      </c>
      <c r="K22" s="85" t="str">
        <f>IFERROR(IF(J22="","",VLOOKUP(J22,'إختيار المقررات'!$F$10:$J$35,5,0)),"")</f>
        <v/>
      </c>
      <c r="L22" s="364" t="str">
        <f>IFERROR(IF(K22="","",VLOOKUP(K22,'إختيار المقررات'!$J$5:$T$63,2,0)),"")</f>
        <v/>
      </c>
      <c r="M22" s="364"/>
      <c r="N22" s="364"/>
      <c r="O22" s="364"/>
      <c r="P22" s="88" t="str">
        <f>IFERROR(VLOOKUP(L22,'إختيار المقررات'!$K$9:$T$63,9,0),"")</f>
        <v/>
      </c>
      <c r="Q22" s="87" t="str">
        <f>IFERROR(IF(L22="","",IF(VLOOKUP(L22,'إختيار المقررات'!$K$9:$T$63,10,0)=0,"",VLOOKUP(L22,'إختيار المقررات'!$K$9:$T$63,10,0))),"")</f>
        <v/>
      </c>
      <c r="R22" s="107"/>
      <c r="S22" s="7"/>
      <c r="T22" s="146"/>
      <c r="U22" s="191"/>
      <c r="V22" s="190" t="str">
        <f>IFERROR(SMALL('إختيار المقررات'!$F$9:$F$36,'إختيار المقررات'!BL15),"")</f>
        <v/>
      </c>
      <c r="W22" s="190"/>
      <c r="X22" s="191">
        <v>20</v>
      </c>
      <c r="Y22" s="191">
        <f t="shared" si="1"/>
        <v>20</v>
      </c>
      <c r="Z22" s="191" t="str">
        <f>IF(LEN(D9)&lt;2,B9,"")</f>
        <v>العنوان</v>
      </c>
      <c r="AC22" s="154"/>
      <c r="AD22" s="78"/>
      <c r="AE22" s="137"/>
      <c r="AF22" s="137"/>
      <c r="AG22" s="137"/>
      <c r="AH22" s="78"/>
      <c r="AI22" s="78"/>
    </row>
    <row r="23" spans="2:35" ht="9.6" customHeight="1" thickTop="1" thickBot="1" x14ac:dyDescent="0.3">
      <c r="B23" s="405" t="str">
        <f>IF('إدخال البيانات'!F1&lt;&gt;"",'إدخال البيانات'!A2,"")</f>
        <v/>
      </c>
      <c r="C23" s="405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7"/>
      <c r="T23" s="146"/>
      <c r="U23" s="191"/>
      <c r="V23" s="190" t="str">
        <f>IFERROR(SMALL('إختيار المقررات'!$F$9:$F$36,'إختيار المقررات'!BL16),"")</f>
        <v/>
      </c>
      <c r="W23" s="190" t="str">
        <f>IFERROR(SMALL('إختيار المقررات'!$BK$6:$BK$52,'إختيار المقررات'!BL14),"")</f>
        <v/>
      </c>
      <c r="X23" s="191">
        <v>21</v>
      </c>
      <c r="Y23" s="191" t="str">
        <f t="shared" si="1"/>
        <v/>
      </c>
      <c r="Z23" s="191"/>
      <c r="AA23" s="143" t="str">
        <f>IFERROR(SMALL($Y$3:$Y$26,X23),"")</f>
        <v/>
      </c>
      <c r="AC23" s="154"/>
      <c r="AD23" s="78"/>
      <c r="AE23" s="326" t="str">
        <f>IFERROR(VLOOKUP(AA23,$X$3:$Z$26,3,0),"")</f>
        <v/>
      </c>
      <c r="AF23" s="326"/>
      <c r="AG23" s="326"/>
      <c r="AH23" s="78"/>
      <c r="AI23" s="78"/>
    </row>
    <row r="24" spans="2:35" ht="9.6" customHeight="1" thickTop="1" thickBot="1" x14ac:dyDescent="0.3">
      <c r="B24" s="405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7"/>
      <c r="T24" s="146"/>
      <c r="U24" s="191"/>
      <c r="V24" s="190" t="str">
        <f>IFERROR(SMALL('إختيار المقررات'!$F$9:$F$36,'إختيار المقررات'!BL17),"")</f>
        <v/>
      </c>
      <c r="W24" s="190" t="str">
        <f>IFERROR(SMALL('إختيار المقررات'!$BK$6:$BK$52,'إختيار المقررات'!BL15),"")</f>
        <v/>
      </c>
      <c r="X24" s="191">
        <v>22</v>
      </c>
      <c r="Y24" s="191" t="str">
        <f t="shared" si="1"/>
        <v/>
      </c>
      <c r="Z24" s="191"/>
      <c r="AA24" s="143" t="str">
        <f>IFERROR(SMALL($Y$3:$Y$26,X24),"")</f>
        <v/>
      </c>
      <c r="AC24" s="154"/>
      <c r="AD24" s="78"/>
      <c r="AE24" s="326" t="str">
        <f>IFERROR(VLOOKUP(AA24,$X$3:$Z$26,3,0),"")</f>
        <v/>
      </c>
      <c r="AF24" s="326"/>
      <c r="AG24" s="326"/>
      <c r="AH24" s="78"/>
      <c r="AI24" s="78"/>
    </row>
    <row r="25" spans="2:35" ht="22.95" customHeight="1" thickTop="1" thickBot="1" x14ac:dyDescent="0.3">
      <c r="B25" s="406"/>
      <c r="C25" s="406"/>
      <c r="D25" s="406"/>
      <c r="E25" s="406"/>
      <c r="F25" s="406"/>
      <c r="G25" s="406"/>
      <c r="H25" s="406"/>
      <c r="I25" s="406"/>
      <c r="J25" s="406"/>
      <c r="K25" s="406"/>
      <c r="L25" s="406"/>
      <c r="M25" s="406"/>
      <c r="N25" s="406"/>
      <c r="O25" s="406"/>
      <c r="P25" s="406"/>
      <c r="Q25" s="406"/>
      <c r="R25" s="406"/>
      <c r="S25" s="7"/>
      <c r="T25" s="146"/>
      <c r="U25" s="191"/>
      <c r="V25" s="190" t="str">
        <f>IFERROR(SMALL('إختيار المقررات'!$F$9:$F$36,'إختيار المقررات'!BL18),"")</f>
        <v/>
      </c>
      <c r="W25" s="190"/>
      <c r="X25" s="191">
        <v>23</v>
      </c>
      <c r="Y25" s="191" t="str">
        <f t="shared" si="1"/>
        <v/>
      </c>
      <c r="Z25" s="191"/>
      <c r="AA25" s="143" t="str">
        <f>IFERROR(SMALL($Y$3:$Y$26,X25),"")</f>
        <v/>
      </c>
      <c r="AC25" s="154"/>
      <c r="AD25" s="78"/>
      <c r="AE25" s="326" t="str">
        <f>IFERROR(VLOOKUP(AA25,$X$3:$Z$26,3,0),"")</f>
        <v/>
      </c>
      <c r="AF25" s="326"/>
      <c r="AG25" s="326"/>
      <c r="AH25" s="78"/>
      <c r="AI25" s="78"/>
    </row>
    <row r="26" spans="2:35" ht="12" customHeight="1" thickTop="1" x14ac:dyDescent="0.25">
      <c r="B26" s="371" t="s">
        <v>138</v>
      </c>
      <c r="C26" s="372"/>
      <c r="D26" s="372"/>
      <c r="E26" s="372"/>
      <c r="F26" s="105">
        <f>'إختيار المقررات'!AH16</f>
        <v>0</v>
      </c>
      <c r="G26" s="372" t="s">
        <v>139</v>
      </c>
      <c r="H26" s="372"/>
      <c r="I26" s="372"/>
      <c r="J26" s="372"/>
      <c r="K26" s="362">
        <f>'إختيار المقررات'!AH17</f>
        <v>0</v>
      </c>
      <c r="L26" s="362"/>
      <c r="M26" s="372" t="s">
        <v>140</v>
      </c>
      <c r="N26" s="372"/>
      <c r="O26" s="372"/>
      <c r="P26" s="372"/>
      <c r="Q26" s="362">
        <f>'إختيار المقررات'!AH18</f>
        <v>0</v>
      </c>
      <c r="R26" s="363"/>
      <c r="S26" s="8"/>
      <c r="U26" s="190"/>
      <c r="V26" s="190" t="str">
        <f>IFERROR(SMALL('إختيار المقررات'!$F$9:$F$36,'إختيار المقررات'!BL19),"")</f>
        <v/>
      </c>
      <c r="W26" s="190"/>
      <c r="X26" s="191">
        <v>24</v>
      </c>
      <c r="Y26" s="191" t="str">
        <f t="shared" si="1"/>
        <v/>
      </c>
      <c r="Z26" s="191"/>
      <c r="AC26" s="154"/>
      <c r="AD26" s="78"/>
      <c r="AE26" s="326" t="str">
        <f>IFERROR(VLOOKUP(AA26,$X$3:$Z$26,3,0),"")</f>
        <v/>
      </c>
      <c r="AF26" s="326"/>
      <c r="AG26" s="326"/>
      <c r="AH26" s="78"/>
      <c r="AI26" s="78"/>
    </row>
    <row r="27" spans="2:35" ht="12" customHeight="1" x14ac:dyDescent="0.25">
      <c r="B27" s="365" t="s">
        <v>113</v>
      </c>
      <c r="C27" s="366"/>
      <c r="D27" s="366"/>
      <c r="E27" s="367">
        <f>'إختيار المقررات'!D5</f>
        <v>0</v>
      </c>
      <c r="F27" s="367"/>
      <c r="G27" s="367"/>
      <c r="H27" s="367"/>
      <c r="I27" s="368"/>
      <c r="J27" s="89" t="s">
        <v>174</v>
      </c>
      <c r="K27" s="369" t="e">
        <f>'إختيار المقررات'!P5</f>
        <v>#N/A</v>
      </c>
      <c r="L27" s="369"/>
      <c r="M27" s="106" t="s">
        <v>115</v>
      </c>
      <c r="N27" s="370" t="e">
        <f>'إختيار المقررات'!V5</f>
        <v>#N/A</v>
      </c>
      <c r="O27" s="370"/>
      <c r="P27" s="90"/>
      <c r="Q27" s="90"/>
      <c r="R27" s="90"/>
      <c r="U27" s="190"/>
      <c r="V27" s="190" t="str">
        <f>IFERROR(SMALL('إختيار المقررات'!$F$9:$F$36,'إختيار المقررات'!BL20),"")</f>
        <v/>
      </c>
      <c r="W27" s="190"/>
      <c r="X27" s="191">
        <v>25</v>
      </c>
      <c r="Y27" s="191" t="str">
        <f t="shared" si="1"/>
        <v/>
      </c>
      <c r="Z27" s="190"/>
      <c r="AC27" s="154"/>
      <c r="AD27" s="78"/>
      <c r="AE27" s="388"/>
      <c r="AF27" s="388"/>
      <c r="AG27" s="388"/>
      <c r="AH27" s="78"/>
      <c r="AI27" s="78"/>
    </row>
    <row r="28" spans="2:35" ht="12" customHeight="1" x14ac:dyDescent="0.25">
      <c r="B28" s="379" t="s">
        <v>129</v>
      </c>
      <c r="C28" s="380"/>
      <c r="D28" s="380"/>
      <c r="E28" s="401">
        <f>'إختيار المقررات'!AH9</f>
        <v>0</v>
      </c>
      <c r="F28" s="401"/>
      <c r="G28" s="402"/>
      <c r="H28" s="353" t="s">
        <v>131</v>
      </c>
      <c r="I28" s="346"/>
      <c r="J28" s="346"/>
      <c r="K28" s="356" t="e">
        <f>'إختيار المقررات'!AB5</f>
        <v>#N/A</v>
      </c>
      <c r="L28" s="357"/>
      <c r="M28" s="346" t="s">
        <v>175</v>
      </c>
      <c r="N28" s="346"/>
      <c r="O28" s="346" t="s">
        <v>176</v>
      </c>
      <c r="P28" s="346"/>
      <c r="Q28" s="346" t="s">
        <v>177</v>
      </c>
      <c r="R28" s="349"/>
      <c r="U28" s="190"/>
      <c r="V28" s="190" t="str">
        <f>IFERROR(SMALL('إختيار المقررات'!$F$9:$F$36,'إختيار المقررات'!BL21),"")</f>
        <v/>
      </c>
      <c r="W28" s="190"/>
      <c r="X28" s="191">
        <v>26</v>
      </c>
      <c r="Y28" s="191" t="str">
        <f t="shared" si="1"/>
        <v/>
      </c>
      <c r="Z28" s="190"/>
      <c r="AC28" s="154"/>
      <c r="AD28" s="78"/>
      <c r="AE28" s="388"/>
      <c r="AF28" s="388"/>
      <c r="AG28" s="388"/>
      <c r="AH28" s="78"/>
      <c r="AI28" s="78"/>
    </row>
    <row r="29" spans="2:35" ht="12" customHeight="1" x14ac:dyDescent="0.25">
      <c r="B29" s="379" t="s">
        <v>178</v>
      </c>
      <c r="C29" s="380"/>
      <c r="D29" s="380"/>
      <c r="E29" s="403">
        <f>'إختيار المقررات'!AH10</f>
        <v>0</v>
      </c>
      <c r="F29" s="403"/>
      <c r="G29" s="404"/>
      <c r="H29" s="354"/>
      <c r="I29" s="347"/>
      <c r="J29" s="347"/>
      <c r="K29" s="358"/>
      <c r="L29" s="359"/>
      <c r="M29" s="347"/>
      <c r="N29" s="347"/>
      <c r="O29" s="347"/>
      <c r="P29" s="347"/>
      <c r="Q29" s="347"/>
      <c r="R29" s="350"/>
      <c r="U29" s="190"/>
      <c r="V29" s="190" t="str">
        <f>IFERROR(SMALL('إختيار المقررات'!$F$9:$F$36,'إختيار المقررات'!BL22),"")</f>
        <v/>
      </c>
      <c r="W29" s="190"/>
      <c r="X29" s="191">
        <v>27</v>
      </c>
      <c r="Y29" s="191" t="str">
        <f t="shared" si="1"/>
        <v/>
      </c>
      <c r="Z29" s="190"/>
      <c r="AC29" s="154"/>
      <c r="AD29" s="78"/>
      <c r="AE29" s="388"/>
      <c r="AF29" s="388"/>
      <c r="AG29" s="388"/>
      <c r="AH29" s="78"/>
      <c r="AI29" s="78"/>
    </row>
    <row r="30" spans="2:35" ht="12" customHeight="1" x14ac:dyDescent="0.25">
      <c r="B30" s="375" t="s">
        <v>122</v>
      </c>
      <c r="C30" s="376"/>
      <c r="D30" s="376"/>
      <c r="E30" s="377" t="e">
        <f>'إختيار المقررات'!AH7</f>
        <v>#N/A</v>
      </c>
      <c r="F30" s="377"/>
      <c r="G30" s="378"/>
      <c r="H30" s="355"/>
      <c r="I30" s="348"/>
      <c r="J30" s="348"/>
      <c r="K30" s="360"/>
      <c r="L30" s="361"/>
      <c r="M30" s="347"/>
      <c r="N30" s="347"/>
      <c r="O30" s="347"/>
      <c r="P30" s="347"/>
      <c r="Q30" s="347"/>
      <c r="R30" s="350"/>
      <c r="U30" s="190"/>
      <c r="V30" s="190" t="str">
        <f>IFERROR(SMALL('إختيار المقررات'!$F$9:$F$36,'إختيار المقررات'!BL23),"")</f>
        <v/>
      </c>
      <c r="W30" s="190"/>
      <c r="X30" s="190"/>
      <c r="Y30" s="190"/>
      <c r="Z30" s="190"/>
      <c r="AC30" s="154"/>
      <c r="AD30" s="78"/>
      <c r="AE30" s="388"/>
      <c r="AF30" s="388"/>
      <c r="AG30" s="388"/>
      <c r="AH30" s="78"/>
      <c r="AI30" s="78"/>
    </row>
    <row r="31" spans="2:35" ht="12" customHeight="1" x14ac:dyDescent="0.25">
      <c r="B31" s="379" t="s">
        <v>127</v>
      </c>
      <c r="C31" s="380"/>
      <c r="D31" s="380"/>
      <c r="E31" s="403" t="e">
        <f>'إختيار المقررات'!AH8</f>
        <v>#N/A</v>
      </c>
      <c r="F31" s="403"/>
      <c r="G31" s="404"/>
      <c r="H31" s="389" t="s">
        <v>134</v>
      </c>
      <c r="I31" s="390"/>
      <c r="J31" s="91" t="str">
        <f>'إختيار المقررات'!AH13</f>
        <v>لا</v>
      </c>
      <c r="K31" s="91"/>
      <c r="L31" s="92"/>
      <c r="M31" s="347"/>
      <c r="N31" s="347"/>
      <c r="O31" s="347"/>
      <c r="P31" s="347"/>
      <c r="Q31" s="347"/>
      <c r="R31" s="350"/>
      <c r="U31" s="190"/>
      <c r="V31" s="190" t="str">
        <f>IFERROR(SMALL('إختيار المقررات'!$F$9:$F$36,'إختيار المقررات'!BL24),"")</f>
        <v/>
      </c>
      <c r="W31" s="190"/>
      <c r="X31" s="190"/>
      <c r="Y31" s="190"/>
      <c r="Z31" s="190"/>
      <c r="AC31" s="154"/>
      <c r="AD31" s="78"/>
      <c r="AE31" s="78"/>
      <c r="AF31" s="78"/>
      <c r="AG31" s="78"/>
      <c r="AH31" s="78"/>
      <c r="AI31" s="78"/>
    </row>
    <row r="32" spans="2:35" ht="12" customHeight="1" x14ac:dyDescent="0.25">
      <c r="B32" s="373" t="s">
        <v>179</v>
      </c>
      <c r="C32" s="374"/>
      <c r="D32" s="374"/>
      <c r="E32" s="413" t="e">
        <f>'إختيار المقررات'!AH12</f>
        <v>#N/A</v>
      </c>
      <c r="F32" s="413"/>
      <c r="G32" s="413"/>
      <c r="H32" s="93"/>
      <c r="I32" s="93"/>
      <c r="J32" s="94"/>
      <c r="K32" s="94"/>
      <c r="L32" s="95"/>
      <c r="M32" s="347"/>
      <c r="N32" s="347"/>
      <c r="O32" s="347"/>
      <c r="P32" s="347"/>
      <c r="Q32" s="347"/>
      <c r="R32" s="350"/>
      <c r="U32" s="190"/>
      <c r="V32" s="190"/>
      <c r="W32" s="190"/>
      <c r="X32" s="190"/>
      <c r="Y32" s="190"/>
      <c r="Z32" s="190"/>
      <c r="AC32" s="154"/>
      <c r="AD32" s="78"/>
      <c r="AE32" s="78"/>
      <c r="AF32" s="78"/>
      <c r="AG32" s="78"/>
      <c r="AH32" s="78"/>
      <c r="AI32" s="78"/>
    </row>
    <row r="33" spans="2:35" ht="12" customHeight="1" x14ac:dyDescent="0.25">
      <c r="B33" s="407" t="e">
        <f>'إختيار المقررات'!V18</f>
        <v>#N/A</v>
      </c>
      <c r="C33" s="408"/>
      <c r="D33" s="408"/>
      <c r="E33" s="408"/>
      <c r="F33" s="408"/>
      <c r="G33" s="408"/>
      <c r="H33" s="408"/>
      <c r="I33" s="408"/>
      <c r="J33" s="408"/>
      <c r="K33" s="408"/>
      <c r="L33" s="409"/>
      <c r="M33" s="347"/>
      <c r="N33" s="347"/>
      <c r="O33" s="347"/>
      <c r="P33" s="347"/>
      <c r="Q33" s="347"/>
      <c r="R33" s="350"/>
      <c r="U33" s="190"/>
      <c r="V33" s="190" t="str">
        <f>IFERROR(SMALL('إختيار المقررات'!$U$27:$U$33,'إختيار المقررات'!#REF!),"")</f>
        <v/>
      </c>
      <c r="W33" s="190"/>
      <c r="X33" s="190"/>
      <c r="Y33" s="190"/>
      <c r="Z33" s="190"/>
      <c r="AC33" s="154"/>
      <c r="AD33" s="78"/>
      <c r="AE33" s="78"/>
      <c r="AF33" s="78"/>
      <c r="AG33" s="78"/>
      <c r="AH33" s="78"/>
      <c r="AI33" s="78"/>
    </row>
    <row r="34" spans="2:35" ht="12" customHeight="1" x14ac:dyDescent="0.25">
      <c r="B34" s="410" t="str">
        <f>'إختيار المقررات'!V19</f>
        <v/>
      </c>
      <c r="C34" s="411"/>
      <c r="D34" s="411"/>
      <c r="E34" s="411"/>
      <c r="F34" s="411"/>
      <c r="G34" s="411" t="str">
        <f>'إختيار المقررات'!V20</f>
        <v/>
      </c>
      <c r="H34" s="411"/>
      <c r="I34" s="411"/>
      <c r="J34" s="411"/>
      <c r="K34" s="411"/>
      <c r="L34" s="412"/>
      <c r="M34" s="347"/>
      <c r="N34" s="347"/>
      <c r="O34" s="347"/>
      <c r="P34" s="347"/>
      <c r="Q34" s="347"/>
      <c r="R34" s="350"/>
      <c r="U34" s="190"/>
      <c r="V34" s="190"/>
      <c r="W34" s="190"/>
      <c r="X34" s="190"/>
      <c r="Y34" s="190"/>
      <c r="Z34" s="190"/>
      <c r="AC34" s="154"/>
      <c r="AD34" s="78"/>
      <c r="AE34" s="78"/>
      <c r="AF34" s="78"/>
      <c r="AG34" s="78"/>
      <c r="AH34" s="78"/>
      <c r="AI34" s="78"/>
    </row>
    <row r="35" spans="2:35" ht="12" customHeight="1" x14ac:dyDescent="0.25">
      <c r="B35" s="410" t="str">
        <f>'إختيار المقررات'!V21</f>
        <v/>
      </c>
      <c r="C35" s="411"/>
      <c r="D35" s="411"/>
      <c r="E35" s="411"/>
      <c r="F35" s="411"/>
      <c r="G35" s="411" t="str">
        <f>'إختيار المقررات'!V22</f>
        <v/>
      </c>
      <c r="H35" s="411"/>
      <c r="I35" s="411"/>
      <c r="J35" s="411"/>
      <c r="K35" s="411"/>
      <c r="L35" s="412"/>
      <c r="M35" s="347"/>
      <c r="N35" s="347"/>
      <c r="O35" s="347"/>
      <c r="P35" s="347"/>
      <c r="Q35" s="347"/>
      <c r="R35" s="350"/>
      <c r="V35" s="143" t="str">
        <f>IFERROR(SMALL('إختيار المقررات'!$U$27:$U$33,'إختيار المقررات'!#REF!),"")</f>
        <v/>
      </c>
      <c r="AC35" s="154"/>
      <c r="AD35" s="78"/>
      <c r="AE35" s="78"/>
      <c r="AF35" s="78"/>
      <c r="AG35" s="78"/>
      <c r="AH35" s="78"/>
      <c r="AI35" s="78"/>
    </row>
    <row r="36" spans="2:35" ht="12" customHeight="1" x14ac:dyDescent="0.25">
      <c r="B36" s="344" t="str">
        <f>'إختيار المقررات'!V22</f>
        <v/>
      </c>
      <c r="C36" s="345"/>
      <c r="D36" s="345"/>
      <c r="E36" s="345"/>
      <c r="F36" s="345"/>
      <c r="G36" s="104"/>
      <c r="H36" s="104"/>
      <c r="I36" s="104"/>
      <c r="J36" s="104"/>
      <c r="K36" s="104"/>
      <c r="L36" s="96"/>
      <c r="M36" s="348"/>
      <c r="N36" s="348"/>
      <c r="O36" s="348"/>
      <c r="P36" s="348"/>
      <c r="Q36" s="348"/>
      <c r="R36" s="351"/>
      <c r="AC36" s="154"/>
      <c r="AD36" s="78"/>
      <c r="AE36" s="78"/>
      <c r="AF36" s="78"/>
      <c r="AG36" s="78"/>
      <c r="AH36" s="78"/>
      <c r="AI36" s="78"/>
    </row>
    <row r="37" spans="2:35" ht="17.25" customHeight="1" x14ac:dyDescent="0.25">
      <c r="B37" s="397" t="s">
        <v>180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9"/>
      <c r="V37" s="143" t="str">
        <f>IFERROR(SMALL('إختيار المقررات'!$U$27:$U$33,'إختيار المقررات'!#REF!),"")</f>
        <v/>
      </c>
      <c r="AC37" s="154"/>
      <c r="AD37" s="78"/>
      <c r="AE37" s="78"/>
      <c r="AF37" s="78"/>
      <c r="AG37" s="78"/>
      <c r="AH37" s="78"/>
      <c r="AI37" s="78"/>
    </row>
    <row r="38" spans="2:35" ht="16.5" customHeight="1" x14ac:dyDescent="0.25">
      <c r="B38" s="393" t="s">
        <v>181</v>
      </c>
      <c r="C38" s="393"/>
      <c r="D38" s="393"/>
      <c r="E38" s="393"/>
      <c r="F38" s="393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AC38" s="154"/>
      <c r="AD38" s="78"/>
      <c r="AE38" s="78"/>
      <c r="AF38" s="78"/>
      <c r="AG38" s="78"/>
      <c r="AH38" s="78"/>
      <c r="AI38" s="78"/>
    </row>
    <row r="39" spans="2:35" ht="24" customHeight="1" x14ac:dyDescent="0.25">
      <c r="B39" s="327" t="s">
        <v>182</v>
      </c>
      <c r="C39" s="327"/>
      <c r="D39" s="327"/>
      <c r="E39" s="327"/>
      <c r="F39" s="393" t="e">
        <f>'إختيار المقررات'!AH14</f>
        <v>#N/A</v>
      </c>
      <c r="G39" s="393"/>
      <c r="H39" s="327" t="e">
        <f>IF(D4="أنثى","ليرة سورية فقط لا غير من الطالبة","ليرة سورية فقط لا غير من الطالب")</f>
        <v>#N/A</v>
      </c>
      <c r="I39" s="327"/>
      <c r="J39" s="327"/>
      <c r="K39" s="327"/>
      <c r="L39" s="327"/>
      <c r="M39" s="400">
        <f>H2</f>
        <v>0</v>
      </c>
      <c r="N39" s="400"/>
      <c r="O39" s="400"/>
      <c r="P39" s="400"/>
      <c r="Q39" s="400"/>
      <c r="R39" s="400"/>
      <c r="AC39" s="154"/>
      <c r="AD39" s="78"/>
      <c r="AE39" s="78"/>
      <c r="AF39" s="78"/>
      <c r="AG39" s="78"/>
      <c r="AH39" s="78"/>
      <c r="AI39" s="78"/>
    </row>
    <row r="40" spans="2:35" ht="24" customHeight="1" x14ac:dyDescent="0.25">
      <c r="B40" s="327" t="e">
        <f>IF(D4="أنثى","رقمها الامتحاني","رقمه الامتحاني")</f>
        <v>#N/A</v>
      </c>
      <c r="C40" s="327"/>
      <c r="D40" s="327"/>
      <c r="E40" s="393">
        <f>D2</f>
        <v>0</v>
      </c>
      <c r="F40" s="393"/>
      <c r="G40" s="327" t="s">
        <v>183</v>
      </c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AC40" s="154"/>
      <c r="AD40" s="78"/>
      <c r="AE40" s="78"/>
      <c r="AF40" s="78"/>
      <c r="AG40" s="78"/>
      <c r="AH40" s="78"/>
      <c r="AI40" s="78"/>
    </row>
    <row r="41" spans="2:35" ht="10.5" customHeight="1" x14ac:dyDescent="0.25">
      <c r="B41" s="97"/>
      <c r="C41" s="108"/>
      <c r="D41" s="395"/>
      <c r="E41" s="395"/>
      <c r="F41" s="395"/>
      <c r="G41" s="395"/>
      <c r="H41" s="395"/>
      <c r="I41" s="98"/>
      <c r="J41" s="98"/>
      <c r="K41" s="97"/>
      <c r="L41" s="108"/>
      <c r="M41" s="395"/>
      <c r="N41" s="395"/>
      <c r="O41" s="395"/>
      <c r="P41" s="395"/>
      <c r="Q41" s="98"/>
      <c r="R41" s="98"/>
    </row>
    <row r="42" spans="2:35" ht="10.5" customHeight="1" x14ac:dyDescent="0.25">
      <c r="B42" s="99"/>
      <c r="C42" s="109"/>
      <c r="D42" s="396"/>
      <c r="E42" s="396"/>
      <c r="F42" s="396"/>
      <c r="G42" s="396"/>
      <c r="H42" s="396"/>
      <c r="I42" s="100"/>
      <c r="J42" s="100"/>
      <c r="K42" s="99"/>
      <c r="L42" s="109"/>
      <c r="M42" s="396"/>
      <c r="N42" s="396"/>
      <c r="O42" s="396"/>
      <c r="P42" s="396"/>
      <c r="Q42" s="100"/>
      <c r="R42" s="100"/>
    </row>
    <row r="43" spans="2:35" ht="21" customHeight="1" x14ac:dyDescent="0.25">
      <c r="B43" s="394" t="s">
        <v>137</v>
      </c>
      <c r="C43" s="394"/>
      <c r="D43" s="394"/>
      <c r="E43" s="394"/>
      <c r="F43" s="394"/>
      <c r="G43" s="394"/>
      <c r="H43" s="394"/>
      <c r="I43" s="394"/>
      <c r="J43" s="394"/>
      <c r="K43" s="394"/>
      <c r="L43" s="394"/>
      <c r="M43" s="394"/>
      <c r="N43" s="394"/>
      <c r="O43" s="394"/>
      <c r="P43" s="394"/>
      <c r="Q43" s="394"/>
      <c r="R43" s="394"/>
    </row>
    <row r="44" spans="2:35" ht="15.75" customHeight="1" x14ac:dyDescent="0.25">
      <c r="B44" s="392" t="s">
        <v>181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</row>
    <row r="45" spans="2:35" ht="22.5" customHeight="1" x14ac:dyDescent="0.25">
      <c r="B45" s="327" t="s">
        <v>182</v>
      </c>
      <c r="C45" s="327"/>
      <c r="D45" s="327"/>
      <c r="E45" s="327"/>
      <c r="F45" s="393" t="e">
        <f>'إختيار المقررات'!AH15</f>
        <v>#N/A</v>
      </c>
      <c r="G45" s="393"/>
      <c r="H45" s="327" t="e">
        <f>H39</f>
        <v>#N/A</v>
      </c>
      <c r="I45" s="327"/>
      <c r="J45" s="327"/>
      <c r="K45" s="327"/>
      <c r="L45" s="400">
        <f>M39</f>
        <v>0</v>
      </c>
      <c r="M45" s="400"/>
      <c r="N45" s="400"/>
      <c r="O45" s="400"/>
      <c r="P45" s="400"/>
      <c r="Q45" s="400"/>
      <c r="R45" s="400"/>
    </row>
    <row r="46" spans="2:35" ht="22.5" customHeight="1" x14ac:dyDescent="0.25">
      <c r="B46" s="381" t="e">
        <f>B40</f>
        <v>#N/A</v>
      </c>
      <c r="C46" s="381"/>
      <c r="D46" s="381"/>
      <c r="E46" s="391">
        <f>E40</f>
        <v>0</v>
      </c>
      <c r="F46" s="391"/>
      <c r="G46" s="381" t="s">
        <v>183</v>
      </c>
      <c r="H46" s="381"/>
      <c r="I46" s="381"/>
      <c r="J46" s="381"/>
      <c r="K46" s="381"/>
      <c r="L46" s="381"/>
      <c r="M46" s="381"/>
      <c r="N46" s="381"/>
      <c r="O46" s="381"/>
      <c r="P46" s="381"/>
      <c r="Q46" s="381"/>
      <c r="R46" s="381"/>
    </row>
    <row r="47" spans="2:35" ht="17.25" customHeight="1" x14ac:dyDescent="0.25"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</row>
    <row r="48" spans="2:35" ht="23.25" customHeight="1" thickBot="1" x14ac:dyDescent="0.3"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</row>
    <row r="49" spans="2:18" ht="20.25" customHeight="1" thickTop="1" x14ac:dyDescent="0.25">
      <c r="B49" s="25"/>
      <c r="C49" s="25"/>
      <c r="D49" s="25"/>
      <c r="E49" s="25"/>
      <c r="F49" s="25"/>
      <c r="I49" s="9"/>
      <c r="J49" s="9"/>
      <c r="K49" s="9"/>
      <c r="L49" s="9"/>
      <c r="P49" s="9"/>
      <c r="Q49" s="9"/>
      <c r="R49" s="9"/>
    </row>
    <row r="50" spans="2:18" ht="13.8" x14ac:dyDescent="0.25">
      <c r="B50" s="25"/>
      <c r="C50" s="25"/>
      <c r="D50" s="25"/>
      <c r="E50" s="25"/>
      <c r="F50" s="2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</row>
    <row r="51" spans="2:18" ht="7.5" customHeight="1" x14ac:dyDescent="0.25">
      <c r="B51" s="25"/>
      <c r="C51" s="25"/>
      <c r="D51" s="25"/>
      <c r="E51" s="25"/>
      <c r="F51" s="2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</row>
  </sheetData>
  <sheetProtection algorithmName="SHA-512" hashValue="2QNZaRt6Ue19fZ6ncZqhO797Utv7dSjvwcx42Afc1TE+4L+3gmTfkU5ygvYm04WiZttqPAMY2doWOYc2KTKPgQ==" saltValue="/THHARLv6MizD3Lijqdtjw==" spinCount="100000" sheet="1" selectLockedCells="1" selectUnlockedCells="1"/>
  <mergeCells count="154">
    <mergeCell ref="B33:L33"/>
    <mergeCell ref="B34:F34"/>
    <mergeCell ref="G34:L34"/>
    <mergeCell ref="B35:F35"/>
    <mergeCell ref="G35:L35"/>
    <mergeCell ref="E32:G32"/>
    <mergeCell ref="B1:E1"/>
    <mergeCell ref="B2:C2"/>
    <mergeCell ref="B6:C6"/>
    <mergeCell ref="D17:G17"/>
    <mergeCell ref="L17:O17"/>
    <mergeCell ref="D18:G18"/>
    <mergeCell ref="L18:O18"/>
    <mergeCell ref="D19:G19"/>
    <mergeCell ref="G26:J26"/>
    <mergeCell ref="M26:P26"/>
    <mergeCell ref="B10:R11"/>
    <mergeCell ref="E31:G31"/>
    <mergeCell ref="D12:I12"/>
    <mergeCell ref="L12:Q12"/>
    <mergeCell ref="D16:G16"/>
    <mergeCell ref="L16:O16"/>
    <mergeCell ref="D14:G14"/>
    <mergeCell ref="L14:O14"/>
    <mergeCell ref="D15:G15"/>
    <mergeCell ref="L15:O15"/>
    <mergeCell ref="D13:G13"/>
    <mergeCell ref="L13:O13"/>
    <mergeCell ref="B23:R25"/>
    <mergeCell ref="D21:G21"/>
    <mergeCell ref="D22:G22"/>
    <mergeCell ref="L21:O21"/>
    <mergeCell ref="L22:O22"/>
    <mergeCell ref="B46:D46"/>
    <mergeCell ref="E46:F46"/>
    <mergeCell ref="B28:D28"/>
    <mergeCell ref="B44:R44"/>
    <mergeCell ref="B38:R38"/>
    <mergeCell ref="B39:E39"/>
    <mergeCell ref="F39:G39"/>
    <mergeCell ref="B43:R43"/>
    <mergeCell ref="B40:D40"/>
    <mergeCell ref="E40:F40"/>
    <mergeCell ref="G40:R40"/>
    <mergeCell ref="D41:H41"/>
    <mergeCell ref="B45:E45"/>
    <mergeCell ref="F45:G45"/>
    <mergeCell ref="M41:P41"/>
    <mergeCell ref="D42:H42"/>
    <mergeCell ref="M42:P42"/>
    <mergeCell ref="B37:R37"/>
    <mergeCell ref="M39:R39"/>
    <mergeCell ref="H39:L39"/>
    <mergeCell ref="L45:R45"/>
    <mergeCell ref="E28:G28"/>
    <mergeCell ref="B29:D29"/>
    <mergeCell ref="E29:G29"/>
    <mergeCell ref="G46:R46"/>
    <mergeCell ref="AD1:AH2"/>
    <mergeCell ref="AE3:AG3"/>
    <mergeCell ref="AE4:AG4"/>
    <mergeCell ref="AE5:AG5"/>
    <mergeCell ref="AE6:AG6"/>
    <mergeCell ref="AE7:AG7"/>
    <mergeCell ref="AE10:AG10"/>
    <mergeCell ref="AE11:AG11"/>
    <mergeCell ref="AE23:AG23"/>
    <mergeCell ref="AE24:AG24"/>
    <mergeCell ref="AE25:AG25"/>
    <mergeCell ref="AE26:AG26"/>
    <mergeCell ref="AE27:AG27"/>
    <mergeCell ref="AE28:AG28"/>
    <mergeCell ref="AE29:AG29"/>
    <mergeCell ref="AE30:AG30"/>
    <mergeCell ref="AE12:AG12"/>
    <mergeCell ref="AE13:AG13"/>
    <mergeCell ref="AE14:AG14"/>
    <mergeCell ref="AE15:AG15"/>
    <mergeCell ref="AE16:AG16"/>
    <mergeCell ref="H31:I31"/>
    <mergeCell ref="K26:L26"/>
    <mergeCell ref="B36:F36"/>
    <mergeCell ref="M28:N36"/>
    <mergeCell ref="O28:P36"/>
    <mergeCell ref="Q28:R36"/>
    <mergeCell ref="F1:R1"/>
    <mergeCell ref="H28:J30"/>
    <mergeCell ref="K28:L30"/>
    <mergeCell ref="AE17:AG17"/>
    <mergeCell ref="AE18:AG18"/>
    <mergeCell ref="AE19:AG19"/>
    <mergeCell ref="AE20:AG20"/>
    <mergeCell ref="Q26:R26"/>
    <mergeCell ref="L19:O19"/>
    <mergeCell ref="B27:D27"/>
    <mergeCell ref="E27:I27"/>
    <mergeCell ref="K27:L27"/>
    <mergeCell ref="N27:O27"/>
    <mergeCell ref="D20:G20"/>
    <mergeCell ref="L20:O20"/>
    <mergeCell ref="B26:E26"/>
    <mergeCell ref="B32:D32"/>
    <mergeCell ref="B30:D30"/>
    <mergeCell ref="E30:G30"/>
    <mergeCell ref="B31:D31"/>
    <mergeCell ref="B7:C7"/>
    <mergeCell ref="B8:C8"/>
    <mergeCell ref="B9:C9"/>
    <mergeCell ref="D2:F2"/>
    <mergeCell ref="D3:F3"/>
    <mergeCell ref="D4:F4"/>
    <mergeCell ref="D5:F5"/>
    <mergeCell ref="D6:F6"/>
    <mergeCell ref="D7:F7"/>
    <mergeCell ref="D8:F8"/>
    <mergeCell ref="D9:F9"/>
    <mergeCell ref="B5:C5"/>
    <mergeCell ref="B3:C3"/>
    <mergeCell ref="B4:C4"/>
    <mergeCell ref="I4:K4"/>
    <mergeCell ref="I5:K5"/>
    <mergeCell ref="I6:K6"/>
    <mergeCell ref="I7:K7"/>
    <mergeCell ref="I8:K8"/>
    <mergeCell ref="I9:K9"/>
    <mergeCell ref="G5:H5"/>
    <mergeCell ref="G6:H6"/>
    <mergeCell ref="G2:H2"/>
    <mergeCell ref="G3:H3"/>
    <mergeCell ref="G4:H4"/>
    <mergeCell ref="AE8:AG8"/>
    <mergeCell ref="AE9:AG9"/>
    <mergeCell ref="H45:K45"/>
    <mergeCell ref="O7:R7"/>
    <mergeCell ref="O8:R8"/>
    <mergeCell ref="O9:R9"/>
    <mergeCell ref="L2:N2"/>
    <mergeCell ref="L3:N3"/>
    <mergeCell ref="L4:N4"/>
    <mergeCell ref="L5:N5"/>
    <mergeCell ref="L6:N6"/>
    <mergeCell ref="L7:N7"/>
    <mergeCell ref="L8:N8"/>
    <mergeCell ref="L9:N9"/>
    <mergeCell ref="O2:R2"/>
    <mergeCell ref="O3:R3"/>
    <mergeCell ref="O4:R4"/>
    <mergeCell ref="O5:R5"/>
    <mergeCell ref="O6:R6"/>
    <mergeCell ref="G7:H7"/>
    <mergeCell ref="G8:H8"/>
    <mergeCell ref="G9:H9"/>
    <mergeCell ref="I2:K2"/>
    <mergeCell ref="I3:K3"/>
  </mergeCells>
  <conditionalFormatting sqref="B12:R44 B45:H45 L45:R45 B46:R48">
    <cfRule type="expression" dxfId="9" priority="1">
      <formula>$AJ$1&gt;0</formula>
    </cfRule>
  </conditionalFormatting>
  <conditionalFormatting sqref="B42:R44 B45:H45 L45:R45 B46:R47 B50:R51">
    <cfRule type="expression" dxfId="8" priority="8">
      <formula>$J$31="لا"</formula>
    </cfRule>
  </conditionalFormatting>
  <conditionalFormatting sqref="C13:I22">
    <cfRule type="containsBlanks" dxfId="7" priority="11">
      <formula>LEN(TRIM(C13))=0</formula>
    </cfRule>
  </conditionalFormatting>
  <conditionalFormatting sqref="K13:Q22">
    <cfRule type="containsBlanks" dxfId="6" priority="10">
      <formula>LEN(TRIM(K13))=0</formula>
    </cfRule>
  </conditionalFormatting>
  <conditionalFormatting sqref="AC1">
    <cfRule type="expression" dxfId="5" priority="5">
      <formula>AC1&lt;&gt;""</formula>
    </cfRule>
  </conditionalFormatting>
  <conditionalFormatting sqref="AD1:AH2">
    <cfRule type="expression" dxfId="4" priority="4">
      <formula>$AD$1&lt;&gt;""</formula>
    </cfRule>
  </conditionalFormatting>
  <conditionalFormatting sqref="AE3:AE30">
    <cfRule type="expression" dxfId="3" priority="3">
      <formula>AE3&lt;&gt;""</formula>
    </cfRule>
  </conditionalFormatting>
  <printOptions horizontalCentered="1" verticalCentered="1"/>
  <pageMargins left="0" right="0" top="0" bottom="0" header="0" footer="0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ورقة3"/>
  <dimension ref="A1:EV5"/>
  <sheetViews>
    <sheetView showGridLines="0" rightToLeft="1" zoomScale="98" zoomScaleNormal="98" workbookViewId="0">
      <pane ySplit="4" topLeftCell="A5" activePane="bottomLeft" state="frozen"/>
      <selection pane="bottomLeft" activeCell="A5" sqref="A5"/>
    </sheetView>
  </sheetViews>
  <sheetFormatPr defaultColWidth="9" defaultRowHeight="13.8" x14ac:dyDescent="0.25"/>
  <cols>
    <col min="1" max="1" width="13.8984375" style="1" customWidth="1"/>
    <col min="2" max="2" width="15" style="1" bestFit="1" customWidth="1"/>
    <col min="3" max="5" width="9" style="1"/>
    <col min="6" max="6" width="11.296875" style="1" bestFit="1" customWidth="1"/>
    <col min="7" max="7" width="9.8984375" style="1" bestFit="1" customWidth="1"/>
    <col min="8" max="8" width="13.8984375" style="1" bestFit="1" customWidth="1"/>
    <col min="9" max="9" width="9" style="1"/>
    <col min="10" max="10" width="11.796875" style="1" bestFit="1" customWidth="1"/>
    <col min="11" max="12" width="9" style="1"/>
    <col min="13" max="14" width="12.296875" style="1" bestFit="1" customWidth="1"/>
    <col min="15" max="18" width="9" style="1"/>
    <col min="19" max="19" width="10.09765625" style="1" bestFit="1" customWidth="1"/>
    <col min="20" max="21" width="3.296875" style="13" customWidth="1"/>
    <col min="22" max="119" width="3.296875" style="1" customWidth="1"/>
    <col min="120" max="123" width="10.8984375" style="1" customWidth="1"/>
    <col min="124" max="124" width="11" style="1" customWidth="1"/>
    <col min="125" max="125" width="10.8984375" style="1" customWidth="1"/>
    <col min="126" max="126" width="9.296875" style="1" bestFit="1" customWidth="1"/>
    <col min="127" max="129" width="9.296875" style="1" customWidth="1"/>
    <col min="130" max="130" width="11.296875" style="1" bestFit="1" customWidth="1"/>
    <col min="131" max="131" width="5.09765625" style="1" bestFit="1" customWidth="1"/>
    <col min="132" max="132" width="8.8984375" style="1" bestFit="1" customWidth="1"/>
    <col min="133" max="133" width="9.19921875" style="1" bestFit="1" customWidth="1"/>
    <col min="134" max="134" width="9.19921875" style="1" customWidth="1"/>
    <col min="135" max="135" width="8.19921875" style="1" bestFit="1" customWidth="1"/>
    <col min="136" max="139" width="22.59765625" style="1" customWidth="1"/>
    <col min="140" max="140" width="12.296875" style="1" bestFit="1" customWidth="1"/>
    <col min="141" max="141" width="13.296875" style="1" bestFit="1" customWidth="1"/>
    <col min="142" max="142" width="12.296875" style="1" bestFit="1" customWidth="1"/>
    <col min="143" max="143" width="9" style="1"/>
    <col min="144" max="147" width="11.19921875" style="1" customWidth="1"/>
    <col min="148" max="16384" width="9" style="1"/>
  </cols>
  <sheetData>
    <row r="1" spans="1:152" customFormat="1" ht="18.600000000000001" thickTop="1" thickBot="1" x14ac:dyDescent="0.3">
      <c r="A1" s="113"/>
      <c r="B1" s="443">
        <v>9999</v>
      </c>
      <c r="C1" s="443" t="s">
        <v>184</v>
      </c>
      <c r="D1" s="444"/>
      <c r="E1" s="444"/>
      <c r="F1" s="444"/>
      <c r="G1" s="444"/>
      <c r="H1" s="444"/>
      <c r="I1" s="444"/>
      <c r="J1" s="444"/>
      <c r="K1" s="503" t="s">
        <v>105</v>
      </c>
      <c r="L1" s="466" t="s">
        <v>47</v>
      </c>
      <c r="M1" s="460" t="s">
        <v>110</v>
      </c>
      <c r="N1" s="460" t="s">
        <v>111</v>
      </c>
      <c r="O1" s="469" t="s">
        <v>37</v>
      </c>
      <c r="P1" s="444" t="s">
        <v>185</v>
      </c>
      <c r="Q1" s="444"/>
      <c r="R1" s="444"/>
      <c r="S1" s="464" t="s">
        <v>97</v>
      </c>
      <c r="T1" s="432" t="s">
        <v>186</v>
      </c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  <c r="AI1" s="433"/>
      <c r="AJ1" s="433"/>
      <c r="AK1" s="433"/>
      <c r="AL1" s="433"/>
      <c r="AM1" s="433"/>
      <c r="AN1" s="433"/>
      <c r="AO1" s="433"/>
      <c r="AP1" s="433"/>
      <c r="AQ1" s="433"/>
      <c r="AR1" s="433"/>
      <c r="AS1" s="434"/>
      <c r="AT1" s="432" t="s">
        <v>187</v>
      </c>
      <c r="AU1" s="433"/>
      <c r="AV1" s="433"/>
      <c r="AW1" s="433"/>
      <c r="AX1" s="433"/>
      <c r="AY1" s="433"/>
      <c r="AZ1" s="433"/>
      <c r="BA1" s="433"/>
      <c r="BB1" s="433"/>
      <c r="BC1" s="433"/>
      <c r="BD1" s="433"/>
      <c r="BE1" s="433"/>
      <c r="BF1" s="433"/>
      <c r="BG1" s="433"/>
      <c r="BH1" s="433"/>
      <c r="BI1" s="433"/>
      <c r="BJ1" s="433"/>
      <c r="BK1" s="433"/>
      <c r="BL1" s="433"/>
      <c r="BM1" s="433"/>
      <c r="BN1" s="433"/>
      <c r="BO1" s="433"/>
      <c r="BP1" s="433"/>
      <c r="BQ1" s="433"/>
      <c r="BR1" s="433"/>
      <c r="BS1" s="433"/>
      <c r="BT1" s="435" t="s">
        <v>188</v>
      </c>
      <c r="BU1" s="436"/>
      <c r="BV1" s="436"/>
      <c r="BW1" s="436"/>
      <c r="BX1" s="436"/>
      <c r="BY1" s="436"/>
      <c r="BZ1" s="436"/>
      <c r="CA1" s="436"/>
      <c r="CB1" s="436"/>
      <c r="CC1" s="436"/>
      <c r="CD1" s="436"/>
      <c r="CE1" s="436"/>
      <c r="CF1" s="436"/>
      <c r="CG1" s="436"/>
      <c r="CH1" s="436"/>
      <c r="CI1" s="436"/>
      <c r="CJ1" s="436"/>
      <c r="CK1" s="436"/>
      <c r="CL1" s="436"/>
      <c r="CM1" s="436"/>
      <c r="CN1" s="436"/>
      <c r="CO1" s="436"/>
      <c r="CP1" s="436"/>
      <c r="CQ1" s="437"/>
      <c r="CR1" s="435" t="s">
        <v>189</v>
      </c>
      <c r="CS1" s="436"/>
      <c r="CT1" s="436"/>
      <c r="CU1" s="436"/>
      <c r="CV1" s="436"/>
      <c r="CW1" s="436"/>
      <c r="CX1" s="436"/>
      <c r="CY1" s="436"/>
      <c r="CZ1" s="436"/>
      <c r="DA1" s="436"/>
      <c r="DB1" s="436"/>
      <c r="DC1" s="436"/>
      <c r="DD1" s="436"/>
      <c r="DE1" s="436"/>
      <c r="DF1" s="436"/>
      <c r="DG1" s="436"/>
      <c r="DH1" s="436"/>
      <c r="DI1" s="436"/>
      <c r="DJ1" s="436"/>
      <c r="DK1" s="436"/>
      <c r="DL1" s="436"/>
      <c r="DM1" s="436"/>
      <c r="DN1" s="436"/>
      <c r="DO1" s="437"/>
      <c r="DP1" s="445" t="s">
        <v>190</v>
      </c>
      <c r="DQ1" s="446"/>
      <c r="DR1" s="447"/>
      <c r="DS1" s="451"/>
      <c r="DT1" s="453" t="s">
        <v>191</v>
      </c>
      <c r="DU1" s="454"/>
      <c r="DV1" s="454"/>
      <c r="DW1" s="454"/>
      <c r="DX1" s="454"/>
      <c r="DY1" s="454"/>
      <c r="DZ1" s="454"/>
      <c r="EA1" s="454"/>
      <c r="EB1" s="457" t="s">
        <v>192</v>
      </c>
      <c r="EC1" s="458"/>
      <c r="ED1" s="458"/>
      <c r="EE1" s="459"/>
      <c r="EF1" s="457" t="s">
        <v>193</v>
      </c>
      <c r="EG1" s="458"/>
      <c r="EH1" s="458"/>
      <c r="EI1" s="459"/>
      <c r="EK1" s="474" t="s">
        <v>194</v>
      </c>
      <c r="EL1" s="444"/>
      <c r="EM1" s="444"/>
      <c r="EN1" s="444"/>
      <c r="EO1" s="444"/>
      <c r="EP1" s="444"/>
    </row>
    <row r="2" spans="1:152" customFormat="1" ht="18" thickBot="1" x14ac:dyDescent="0.3">
      <c r="A2" s="113"/>
      <c r="B2" s="113"/>
      <c r="C2" s="113"/>
      <c r="D2" s="444"/>
      <c r="E2" s="444"/>
      <c r="F2" s="444"/>
      <c r="G2" s="444"/>
      <c r="H2" s="444"/>
      <c r="I2" s="444"/>
      <c r="J2" s="444"/>
      <c r="K2" s="504"/>
      <c r="L2" s="467"/>
      <c r="M2" s="461"/>
      <c r="N2" s="461"/>
      <c r="O2" s="470"/>
      <c r="P2" s="444"/>
      <c r="Q2" s="444"/>
      <c r="R2" s="444"/>
      <c r="S2" s="464"/>
      <c r="T2" s="432" t="s">
        <v>195</v>
      </c>
      <c r="U2" s="433"/>
      <c r="V2" s="433"/>
      <c r="W2" s="433"/>
      <c r="X2" s="433"/>
      <c r="Y2" s="433"/>
      <c r="Z2" s="433"/>
      <c r="AA2" s="433"/>
      <c r="AB2" s="433"/>
      <c r="AC2" s="433"/>
      <c r="AD2" s="433"/>
      <c r="AE2" s="433"/>
      <c r="AF2" s="433"/>
      <c r="AG2" s="438"/>
      <c r="AH2" s="433" t="s">
        <v>196</v>
      </c>
      <c r="AI2" s="433"/>
      <c r="AJ2" s="433"/>
      <c r="AK2" s="433"/>
      <c r="AL2" s="433"/>
      <c r="AM2" s="433"/>
      <c r="AN2" s="433"/>
      <c r="AO2" s="433"/>
      <c r="AP2" s="433"/>
      <c r="AQ2" s="433"/>
      <c r="AR2" s="433"/>
      <c r="AS2" s="434"/>
      <c r="AT2" s="432" t="s">
        <v>195</v>
      </c>
      <c r="AU2" s="433"/>
      <c r="AV2" s="433"/>
      <c r="AW2" s="433"/>
      <c r="AX2" s="433"/>
      <c r="AY2" s="433"/>
      <c r="AZ2" s="433"/>
      <c r="BA2" s="433"/>
      <c r="BB2" s="433"/>
      <c r="BC2" s="433"/>
      <c r="BD2" s="433"/>
      <c r="BE2" s="433"/>
      <c r="BF2" s="433"/>
      <c r="BG2" s="438"/>
      <c r="BH2" s="433" t="s">
        <v>196</v>
      </c>
      <c r="BI2" s="433"/>
      <c r="BJ2" s="433"/>
      <c r="BK2" s="433"/>
      <c r="BL2" s="433"/>
      <c r="BM2" s="433"/>
      <c r="BN2" s="433"/>
      <c r="BO2" s="433"/>
      <c r="BP2" s="433"/>
      <c r="BQ2" s="433"/>
      <c r="BR2" s="433"/>
      <c r="BS2" s="433"/>
      <c r="BT2" s="439" t="s">
        <v>195</v>
      </c>
      <c r="BU2" s="440"/>
      <c r="BV2" s="440"/>
      <c r="BW2" s="440"/>
      <c r="BX2" s="440"/>
      <c r="BY2" s="440"/>
      <c r="BZ2" s="440"/>
      <c r="CA2" s="440"/>
      <c r="CB2" s="440"/>
      <c r="CC2" s="440"/>
      <c r="CD2" s="440"/>
      <c r="CE2" s="441"/>
      <c r="CF2" s="440" t="s">
        <v>196</v>
      </c>
      <c r="CG2" s="440"/>
      <c r="CH2" s="440"/>
      <c r="CI2" s="440"/>
      <c r="CJ2" s="440"/>
      <c r="CK2" s="440"/>
      <c r="CL2" s="440"/>
      <c r="CM2" s="440"/>
      <c r="CN2" s="440"/>
      <c r="CO2" s="440"/>
      <c r="CP2" s="440"/>
      <c r="CQ2" s="442"/>
      <c r="CR2" s="439" t="s">
        <v>195</v>
      </c>
      <c r="CS2" s="440"/>
      <c r="CT2" s="440"/>
      <c r="CU2" s="440"/>
      <c r="CV2" s="440"/>
      <c r="CW2" s="440"/>
      <c r="CX2" s="440"/>
      <c r="CY2" s="440"/>
      <c r="CZ2" s="440"/>
      <c r="DA2" s="440"/>
      <c r="DB2" s="440"/>
      <c r="DC2" s="441"/>
      <c r="DD2" s="440" t="s">
        <v>196</v>
      </c>
      <c r="DE2" s="440"/>
      <c r="DF2" s="440"/>
      <c r="DG2" s="440"/>
      <c r="DH2" s="440"/>
      <c r="DI2" s="440"/>
      <c r="DJ2" s="440"/>
      <c r="DK2" s="440"/>
      <c r="DL2" s="440"/>
      <c r="DM2" s="440"/>
      <c r="DN2" s="440"/>
      <c r="DO2" s="442"/>
      <c r="DP2" s="448"/>
      <c r="DQ2" s="449"/>
      <c r="DR2" s="450"/>
      <c r="DS2" s="452"/>
      <c r="DT2" s="455"/>
      <c r="DU2" s="456"/>
      <c r="DV2" s="456"/>
      <c r="DW2" s="456"/>
      <c r="DX2" s="456"/>
      <c r="DY2" s="456"/>
      <c r="DZ2" s="456"/>
      <c r="EA2" s="456"/>
      <c r="EB2" s="448"/>
      <c r="EC2" s="449"/>
      <c r="ED2" s="449"/>
      <c r="EE2" s="450"/>
      <c r="EF2" s="448"/>
      <c r="EG2" s="449"/>
      <c r="EH2" s="449"/>
      <c r="EI2" s="450"/>
      <c r="EK2" s="474"/>
      <c r="EL2" s="444"/>
      <c r="EM2" s="444"/>
      <c r="EN2" s="444"/>
      <c r="EO2" s="444"/>
      <c r="EP2" s="444"/>
    </row>
    <row r="3" spans="1:152" customFormat="1" ht="60.75" customHeight="1" thickBot="1" x14ac:dyDescent="0.3">
      <c r="A3" s="114" t="s">
        <v>90</v>
      </c>
      <c r="B3" s="115" t="s">
        <v>197</v>
      </c>
      <c r="C3" s="115" t="s">
        <v>198</v>
      </c>
      <c r="D3" s="115" t="s">
        <v>199</v>
      </c>
      <c r="E3" s="115" t="s">
        <v>55</v>
      </c>
      <c r="F3" s="116" t="s">
        <v>200</v>
      </c>
      <c r="G3" s="499" t="s">
        <v>34</v>
      </c>
      <c r="H3" s="117" t="s">
        <v>32</v>
      </c>
      <c r="I3" s="115" t="s">
        <v>57</v>
      </c>
      <c r="J3" s="115" t="s">
        <v>56</v>
      </c>
      <c r="K3" s="504"/>
      <c r="L3" s="467"/>
      <c r="M3" s="461"/>
      <c r="N3" s="461"/>
      <c r="O3" s="470"/>
      <c r="P3" s="462" t="s">
        <v>201</v>
      </c>
      <c r="Q3" s="462" t="s">
        <v>202</v>
      </c>
      <c r="R3" s="471" t="s">
        <v>109</v>
      </c>
      <c r="S3" s="464"/>
      <c r="T3" s="421" t="s">
        <v>1114</v>
      </c>
      <c r="U3" s="422"/>
      <c r="V3" s="421" t="s">
        <v>1115</v>
      </c>
      <c r="W3" s="422"/>
      <c r="X3" s="421" t="s">
        <v>1116</v>
      </c>
      <c r="Y3" s="422"/>
      <c r="Z3" s="421" t="s">
        <v>1117</v>
      </c>
      <c r="AA3" s="422"/>
      <c r="AB3" s="421" t="s">
        <v>1118</v>
      </c>
      <c r="AC3" s="422"/>
      <c r="AD3" s="421" t="s">
        <v>1119</v>
      </c>
      <c r="AE3" s="422"/>
      <c r="AF3" s="421" t="s">
        <v>1120</v>
      </c>
      <c r="AG3" s="423"/>
      <c r="AH3" s="424" t="s">
        <v>1121</v>
      </c>
      <c r="AI3" s="422"/>
      <c r="AJ3" s="421" t="s">
        <v>1122</v>
      </c>
      <c r="AK3" s="422"/>
      <c r="AL3" s="421" t="s">
        <v>1123</v>
      </c>
      <c r="AM3" s="422"/>
      <c r="AN3" s="421" t="s">
        <v>1124</v>
      </c>
      <c r="AO3" s="422"/>
      <c r="AP3" s="421" t="s">
        <v>1125</v>
      </c>
      <c r="AQ3" s="473"/>
      <c r="AR3" s="421" t="s">
        <v>1158</v>
      </c>
      <c r="AS3" s="425"/>
      <c r="AT3" s="421" t="s">
        <v>1126</v>
      </c>
      <c r="AU3" s="422"/>
      <c r="AV3" s="421" t="s">
        <v>1127</v>
      </c>
      <c r="AW3" s="422"/>
      <c r="AX3" s="421" t="s">
        <v>1128</v>
      </c>
      <c r="AY3" s="422"/>
      <c r="AZ3" s="421" t="s">
        <v>1129</v>
      </c>
      <c r="BA3" s="422"/>
      <c r="BB3" s="421" t="s">
        <v>1130</v>
      </c>
      <c r="BC3" s="422"/>
      <c r="BD3" s="421" t="s">
        <v>1131</v>
      </c>
      <c r="BE3" s="422"/>
      <c r="BF3" s="421" t="s">
        <v>1132</v>
      </c>
      <c r="BG3" s="423"/>
      <c r="BH3" s="424" t="s">
        <v>1133</v>
      </c>
      <c r="BI3" s="422"/>
      <c r="BJ3" s="421" t="s">
        <v>1134</v>
      </c>
      <c r="BK3" s="422"/>
      <c r="BL3" s="421" t="s">
        <v>1135</v>
      </c>
      <c r="BM3" s="422"/>
      <c r="BN3" s="421" t="s">
        <v>1136</v>
      </c>
      <c r="BO3" s="422"/>
      <c r="BP3" s="421" t="s">
        <v>1125</v>
      </c>
      <c r="BQ3" s="473"/>
      <c r="BR3" s="421" t="s">
        <v>1159</v>
      </c>
      <c r="BS3" s="482"/>
      <c r="BT3" s="490" t="s">
        <v>1137</v>
      </c>
      <c r="BU3" s="422"/>
      <c r="BV3" s="421" t="s">
        <v>1138</v>
      </c>
      <c r="BW3" s="422"/>
      <c r="BX3" s="421" t="s">
        <v>1139</v>
      </c>
      <c r="BY3" s="422"/>
      <c r="BZ3" s="421" t="s">
        <v>1140</v>
      </c>
      <c r="CA3" s="422"/>
      <c r="CB3" s="421" t="s">
        <v>146</v>
      </c>
      <c r="CC3" s="422"/>
      <c r="CD3" s="421" t="s">
        <v>1141</v>
      </c>
      <c r="CE3" s="423"/>
      <c r="CF3" s="424" t="s">
        <v>1142</v>
      </c>
      <c r="CG3" s="422"/>
      <c r="CH3" s="421" t="s">
        <v>1143</v>
      </c>
      <c r="CI3" s="422"/>
      <c r="CJ3" s="421" t="s">
        <v>1144</v>
      </c>
      <c r="CK3" s="422"/>
      <c r="CL3" s="421" t="s">
        <v>1145</v>
      </c>
      <c r="CM3" s="422"/>
      <c r="CN3" s="421" t="s">
        <v>1125</v>
      </c>
      <c r="CO3" s="422"/>
      <c r="CP3" s="421" t="s">
        <v>1160</v>
      </c>
      <c r="CQ3" s="425"/>
      <c r="CR3" s="490" t="s">
        <v>1147</v>
      </c>
      <c r="CS3" s="422"/>
      <c r="CT3" s="421" t="s">
        <v>1148</v>
      </c>
      <c r="CU3" s="422"/>
      <c r="CV3" s="421" t="s">
        <v>1149</v>
      </c>
      <c r="CW3" s="422"/>
      <c r="CX3" s="421" t="s">
        <v>1150</v>
      </c>
      <c r="CY3" s="422"/>
      <c r="CZ3" s="421" t="s">
        <v>1151</v>
      </c>
      <c r="DA3" s="422"/>
      <c r="DB3" s="421" t="s">
        <v>1152</v>
      </c>
      <c r="DC3" s="423"/>
      <c r="DD3" s="424" t="s">
        <v>1153</v>
      </c>
      <c r="DE3" s="422"/>
      <c r="DF3" s="421" t="s">
        <v>1154</v>
      </c>
      <c r="DG3" s="422"/>
      <c r="DH3" s="421" t="s">
        <v>1155</v>
      </c>
      <c r="DI3" s="422"/>
      <c r="DJ3" s="421" t="s">
        <v>1156</v>
      </c>
      <c r="DK3" s="422"/>
      <c r="DL3" s="421" t="s">
        <v>1125</v>
      </c>
      <c r="DM3" s="422"/>
      <c r="DN3" s="421" t="s">
        <v>1161</v>
      </c>
      <c r="DO3" s="425"/>
      <c r="DP3" s="509" t="s">
        <v>203</v>
      </c>
      <c r="DQ3" s="507" t="s">
        <v>115</v>
      </c>
      <c r="DR3" s="494" t="s">
        <v>204</v>
      </c>
      <c r="DS3" s="485" t="s">
        <v>113</v>
      </c>
      <c r="DT3" s="491" t="s">
        <v>205</v>
      </c>
      <c r="DU3" s="496" t="s">
        <v>206</v>
      </c>
      <c r="DV3" s="487" t="s">
        <v>122</v>
      </c>
      <c r="DW3" s="487" t="s">
        <v>127</v>
      </c>
      <c r="DX3" s="487" t="s">
        <v>179</v>
      </c>
      <c r="DY3" s="487" t="s">
        <v>207</v>
      </c>
      <c r="DZ3" s="477" t="s">
        <v>136</v>
      </c>
      <c r="EA3" s="477" t="s">
        <v>137</v>
      </c>
      <c r="EB3" s="497" t="s">
        <v>208</v>
      </c>
      <c r="EC3" s="492" t="s">
        <v>209</v>
      </c>
      <c r="ED3" s="492" t="s">
        <v>210</v>
      </c>
      <c r="EE3" s="505" t="s">
        <v>211</v>
      </c>
      <c r="EF3" s="488" t="s">
        <v>101</v>
      </c>
      <c r="EG3" s="501" t="s">
        <v>100</v>
      </c>
      <c r="EH3" s="501" t="s">
        <v>99</v>
      </c>
      <c r="EI3" s="483" t="s">
        <v>98</v>
      </c>
      <c r="EJ3" s="483" t="s">
        <v>212</v>
      </c>
      <c r="EK3" s="474"/>
      <c r="EL3" s="444"/>
      <c r="EM3" s="444"/>
      <c r="EN3" s="444"/>
      <c r="EO3" s="444"/>
      <c r="EP3" s="444"/>
    </row>
    <row r="4" spans="1:152" s="77" customFormat="1" ht="24.9" customHeight="1" thickBot="1" x14ac:dyDescent="0.3">
      <c r="A4" s="10" t="s">
        <v>90</v>
      </c>
      <c r="B4" s="11" t="s">
        <v>197</v>
      </c>
      <c r="C4" s="11" t="s">
        <v>198</v>
      </c>
      <c r="D4" s="11" t="s">
        <v>199</v>
      </c>
      <c r="E4" s="11" t="s">
        <v>55</v>
      </c>
      <c r="F4" s="12" t="s">
        <v>200</v>
      </c>
      <c r="G4" s="500"/>
      <c r="H4" s="11"/>
      <c r="I4" s="11" t="s">
        <v>57</v>
      </c>
      <c r="J4" s="11" t="s">
        <v>56</v>
      </c>
      <c r="K4" s="504"/>
      <c r="L4" s="468"/>
      <c r="M4" s="461"/>
      <c r="N4" s="461"/>
      <c r="O4" s="470"/>
      <c r="P4" s="463"/>
      <c r="Q4" s="463"/>
      <c r="R4" s="472"/>
      <c r="S4" s="465"/>
      <c r="T4" s="426">
        <v>41</v>
      </c>
      <c r="U4" s="427"/>
      <c r="V4" s="426">
        <v>42</v>
      </c>
      <c r="W4" s="427"/>
      <c r="X4" s="426">
        <v>43</v>
      </c>
      <c r="Y4" s="427"/>
      <c r="Z4" s="426">
        <v>44</v>
      </c>
      <c r="AA4" s="427"/>
      <c r="AB4" s="426">
        <v>45</v>
      </c>
      <c r="AC4" s="427"/>
      <c r="AD4" s="426">
        <v>46</v>
      </c>
      <c r="AE4" s="427"/>
      <c r="AF4" s="426">
        <v>101</v>
      </c>
      <c r="AG4" s="428"/>
      <c r="AH4" s="429">
        <v>47</v>
      </c>
      <c r="AI4" s="427"/>
      <c r="AJ4" s="426">
        <v>48</v>
      </c>
      <c r="AK4" s="427"/>
      <c r="AL4" s="426">
        <v>49</v>
      </c>
      <c r="AM4" s="427"/>
      <c r="AN4" s="426">
        <v>50</v>
      </c>
      <c r="AO4" s="427"/>
      <c r="AP4" s="426">
        <v>51</v>
      </c>
      <c r="AQ4" s="478"/>
      <c r="AR4" s="430" t="str">
        <f>IF('إختيار المقررات'!U10&lt;&gt;0,'إختيار المقررات'!U10,"a2")</f>
        <v>a2</v>
      </c>
      <c r="AS4" s="431"/>
      <c r="AT4" s="426">
        <v>52</v>
      </c>
      <c r="AU4" s="427"/>
      <c r="AV4" s="426">
        <v>53</v>
      </c>
      <c r="AW4" s="427"/>
      <c r="AX4" s="426">
        <v>54</v>
      </c>
      <c r="AY4" s="427"/>
      <c r="AZ4" s="426">
        <v>55</v>
      </c>
      <c r="BA4" s="427"/>
      <c r="BB4" s="426">
        <v>56</v>
      </c>
      <c r="BC4" s="427"/>
      <c r="BD4" s="426">
        <v>57</v>
      </c>
      <c r="BE4" s="427"/>
      <c r="BF4" s="426">
        <v>201</v>
      </c>
      <c r="BG4" s="428"/>
      <c r="BH4" s="429">
        <v>58</v>
      </c>
      <c r="BI4" s="427"/>
      <c r="BJ4" s="426">
        <v>59</v>
      </c>
      <c r="BK4" s="427"/>
      <c r="BL4" s="426">
        <v>60</v>
      </c>
      <c r="BM4" s="427"/>
      <c r="BN4" s="426">
        <v>61</v>
      </c>
      <c r="BO4" s="427"/>
      <c r="BP4" s="426">
        <v>62</v>
      </c>
      <c r="BQ4" s="478"/>
      <c r="BR4" s="479" t="str">
        <f>IF('إختيار المقررات'!U11&lt;&gt;0,'إختيار المقررات'!U11,"a4")</f>
        <v>a4</v>
      </c>
      <c r="BS4" s="480"/>
      <c r="BT4" s="481">
        <v>63</v>
      </c>
      <c r="BU4" s="427"/>
      <c r="BV4" s="426">
        <v>64</v>
      </c>
      <c r="BW4" s="427"/>
      <c r="BX4" s="426">
        <v>65</v>
      </c>
      <c r="BY4" s="427"/>
      <c r="BZ4" s="426">
        <v>66</v>
      </c>
      <c r="CA4" s="427"/>
      <c r="CB4" s="426">
        <v>67</v>
      </c>
      <c r="CC4" s="427"/>
      <c r="CD4" s="426">
        <v>68</v>
      </c>
      <c r="CE4" s="428"/>
      <c r="CF4" s="429">
        <v>69</v>
      </c>
      <c r="CG4" s="427"/>
      <c r="CH4" s="426">
        <v>70</v>
      </c>
      <c r="CI4" s="427"/>
      <c r="CJ4" s="426">
        <v>71</v>
      </c>
      <c r="CK4" s="427"/>
      <c r="CL4" s="426">
        <v>72</v>
      </c>
      <c r="CM4" s="427"/>
      <c r="CN4" s="426">
        <v>73</v>
      </c>
      <c r="CO4" s="427"/>
      <c r="CP4" s="430" t="str">
        <f>IF('إختيار المقررات'!U12&lt;&gt;0,'إختيار المقررات'!U12,"a6")</f>
        <v>a6</v>
      </c>
      <c r="CQ4" s="431"/>
      <c r="CR4" s="481">
        <v>74</v>
      </c>
      <c r="CS4" s="427"/>
      <c r="CT4" s="426">
        <v>75</v>
      </c>
      <c r="CU4" s="427"/>
      <c r="CV4" s="426">
        <v>76</v>
      </c>
      <c r="CW4" s="427"/>
      <c r="CX4" s="426">
        <v>77</v>
      </c>
      <c r="CY4" s="427"/>
      <c r="CZ4" s="426">
        <v>78</v>
      </c>
      <c r="DA4" s="427"/>
      <c r="DB4" s="426">
        <v>79</v>
      </c>
      <c r="DC4" s="428"/>
      <c r="DD4" s="429">
        <v>80</v>
      </c>
      <c r="DE4" s="427"/>
      <c r="DF4" s="426">
        <v>81</v>
      </c>
      <c r="DG4" s="427"/>
      <c r="DH4" s="426">
        <v>82</v>
      </c>
      <c r="DI4" s="427"/>
      <c r="DJ4" s="426">
        <v>83</v>
      </c>
      <c r="DK4" s="427"/>
      <c r="DL4" s="426">
        <v>84</v>
      </c>
      <c r="DM4" s="427"/>
      <c r="DN4" s="430" t="str">
        <f>IF('إختيار المقررات'!U13&lt;&gt;0,'إختيار المقررات'!U13,"a8")</f>
        <v>a8</v>
      </c>
      <c r="DO4" s="431"/>
      <c r="DP4" s="510"/>
      <c r="DQ4" s="508"/>
      <c r="DR4" s="495"/>
      <c r="DS4" s="486"/>
      <c r="DT4" s="491"/>
      <c r="DU4" s="496"/>
      <c r="DV4" s="487"/>
      <c r="DW4" s="487"/>
      <c r="DX4" s="487"/>
      <c r="DY4" s="487"/>
      <c r="DZ4" s="477"/>
      <c r="EA4" s="477"/>
      <c r="EB4" s="498"/>
      <c r="EC4" s="493"/>
      <c r="ED4" s="493"/>
      <c r="EE4" s="506"/>
      <c r="EF4" s="489"/>
      <c r="EG4" s="502"/>
      <c r="EH4" s="502"/>
      <c r="EI4" s="484"/>
      <c r="EJ4" s="484"/>
      <c r="EK4" s="475"/>
      <c r="EL4" s="476"/>
      <c r="EM4" s="476"/>
      <c r="EN4" s="476"/>
      <c r="EO4" s="476"/>
      <c r="EP4" s="476"/>
    </row>
    <row r="5" spans="1:152" s="125" customFormat="1" ht="24.9" customHeight="1" x14ac:dyDescent="0.65">
      <c r="A5" s="118">
        <f>'إختيار المقررات'!D1</f>
        <v>0</v>
      </c>
      <c r="B5" s="118" t="str">
        <f>'إختيار المقررات'!J1</f>
        <v/>
      </c>
      <c r="C5" s="118" t="str">
        <f>'إختيار المقررات'!P1</f>
        <v/>
      </c>
      <c r="D5" s="118" t="str">
        <f>'إختيار المقررات'!V1</f>
        <v/>
      </c>
      <c r="E5" s="118" t="e">
        <f>'إختيار المقررات'!AH1</f>
        <v>#N/A</v>
      </c>
      <c r="F5" s="119" t="e">
        <f>'إختيار المقررات'!AB1</f>
        <v>#N/A</v>
      </c>
      <c r="G5" s="118" t="e">
        <f>'إختيار المقررات'!AB3</f>
        <v>#N/A</v>
      </c>
      <c r="H5" s="120" t="e">
        <f>'إختيار المقررات'!P3</f>
        <v>#N/A</v>
      </c>
      <c r="I5" s="118" t="e">
        <f>'إختيار المقررات'!D3</f>
        <v>#N/A</v>
      </c>
      <c r="J5" s="121" t="e">
        <f>'إختيار المقررات'!J3</f>
        <v>#N/A</v>
      </c>
      <c r="K5" s="122" t="str">
        <f>'إختيار المقررات'!V3</f>
        <v>غير سوري</v>
      </c>
      <c r="L5" s="122" t="e">
        <f>'إختيار المقررات'!AH3</f>
        <v>#N/A</v>
      </c>
      <c r="M5" s="122">
        <f>'إختيار المقررات'!V4</f>
        <v>0</v>
      </c>
      <c r="N5" s="187">
        <f>'إختيار المقررات'!AB4</f>
        <v>0</v>
      </c>
      <c r="O5" s="121">
        <f>'إختيار المقررات'!AH4</f>
        <v>0</v>
      </c>
      <c r="P5" s="123" t="e">
        <f>'إختيار المقررات'!D4</f>
        <v>#N/A</v>
      </c>
      <c r="Q5" s="118" t="e">
        <f>'إختيار المقررات'!J4</f>
        <v>#N/A</v>
      </c>
      <c r="R5" s="121" t="e">
        <f>'إختيار المقررات'!P4</f>
        <v>#N/A</v>
      </c>
      <c r="S5" s="124" t="e">
        <f>'إختيار المقررات'!D2</f>
        <v>#N/A</v>
      </c>
      <c r="T5" s="155" t="str">
        <f>IFERROR(IFERROR(VLOOKUP(T4,الإستمارة!$C$13:$C$22,1,0),VLOOKUP(T4,الإستمارة!$K$13:$K$22,1,0)),"")</f>
        <v/>
      </c>
      <c r="U5" s="156" t="str">
        <f>IF(VLOOKUP(T4,'إختيار المقررات'!$BM$5:$BR$63,6,0)="","",VLOOKUP(T4,'إختيار المقررات'!$BM$5:$BR$63,6,0))</f>
        <v/>
      </c>
      <c r="V5" s="155" t="str">
        <f>IFERROR(IFERROR(VLOOKUP(V4,الإستمارة!$C$13:$C$22,1,0),VLOOKUP(V4,الإستمارة!$K$13:$K$22,1,0)),"")</f>
        <v/>
      </c>
      <c r="W5" s="156" t="str">
        <f>IF(VLOOKUP(V4,'إختيار المقررات'!$BM$5:$BR$63,6,0)="","",VLOOKUP(V4,'إختيار المقررات'!$BM$5:$BR$63,6,0))</f>
        <v/>
      </c>
      <c r="X5" s="155" t="str">
        <f>IFERROR(IFERROR(VLOOKUP(X4,الإستمارة!$C$13:$C$22,1,0),VLOOKUP(X4,الإستمارة!$K$13:$K$22,1,0)),"")</f>
        <v/>
      </c>
      <c r="Y5" s="156" t="str">
        <f>IF(VLOOKUP(X4,'إختيار المقررات'!$BM$5:$BR$63,6,0)="","",VLOOKUP(X4,'إختيار المقررات'!$BM$5:$BR$63,6,0))</f>
        <v/>
      </c>
      <c r="Z5" s="155" t="str">
        <f>IFERROR(IFERROR(VLOOKUP(Z4,الإستمارة!$C$13:$C$22,1,0),VLOOKUP(Z4,الإستمارة!$K$13:$K$22,1,0)),"")</f>
        <v/>
      </c>
      <c r="AA5" s="156" t="str">
        <f>IF(VLOOKUP(Z4,'إختيار المقررات'!$BM$5:$BR$63,6,0)="","",VLOOKUP(Z4,'إختيار المقررات'!$BM$5:$BR$63,6,0))</f>
        <v/>
      </c>
      <c r="AB5" s="155" t="str">
        <f>IFERROR(IFERROR(VLOOKUP(AB4,الإستمارة!$C$13:$C$22,1,0),VLOOKUP(AB4,الإستمارة!$K$13:$K$22,1,0)),"")</f>
        <v/>
      </c>
      <c r="AC5" s="156" t="str">
        <f>IF(VLOOKUP(AB4,'إختيار المقررات'!$BM$5:$BR$63,6,0)="","",VLOOKUP(AB4,'إختيار المقررات'!$BM$5:$BR$63,6,0))</f>
        <v/>
      </c>
      <c r="AD5" s="155" t="str">
        <f>IFERROR(IFERROR(VLOOKUP(AD4,الإستمارة!$C$13:$C$22,1,0),VLOOKUP(AD4,الإستمارة!$K$13:$K$22,1,0)),"")</f>
        <v/>
      </c>
      <c r="AE5" s="156" t="str">
        <f>IF(VLOOKUP(AD4,'إختيار المقررات'!$BM$5:$BR$63,6,0)="","",VLOOKUP(AD4,'إختيار المقررات'!$BM$5:$BR$63,6,0))</f>
        <v/>
      </c>
      <c r="AF5" s="155" t="str">
        <f>IFERROR(IFERROR(VLOOKUP(AF4,الإستمارة!$C$13:$C$22,1,0),VLOOKUP(AF4,الإستمارة!$K$13:$K$22,1,0)),"")</f>
        <v/>
      </c>
      <c r="AG5" s="156" t="str">
        <f>IF(VLOOKUP(AF4,'إختيار المقررات'!$BM$5:$BR$63,6,0)="","",VLOOKUP(AF4,'إختيار المقررات'!$BM$5:$BR$63,6,0))</f>
        <v/>
      </c>
      <c r="AH5" s="155" t="str">
        <f>IFERROR(IFERROR(VLOOKUP(AH4,الإستمارة!$C$13:$C$22,1,0),VLOOKUP(AH4,الإستمارة!$K$13:$K$22,1,0)),"")</f>
        <v/>
      </c>
      <c r="AI5" s="156" t="str">
        <f>IF(VLOOKUP(AH4,'إختيار المقررات'!$BM$5:$BR$63,6,0)="","",VLOOKUP(AH4,'إختيار المقررات'!$BM$5:$BR$63,6,0))</f>
        <v/>
      </c>
      <c r="AJ5" s="155" t="str">
        <f>IFERROR(IFERROR(VLOOKUP(AJ4,الإستمارة!$C$13:$C$22,1,0),VLOOKUP(AJ4,الإستمارة!$K$13:$K$22,1,0)),"")</f>
        <v/>
      </c>
      <c r="AK5" s="156" t="str">
        <f>IF(VLOOKUP(AJ4,'إختيار المقررات'!$BM$5:$BR$63,6,0)="","",VLOOKUP(AJ4,'إختيار المقررات'!$BM$5:$BR$63,6,0))</f>
        <v/>
      </c>
      <c r="AL5" s="155" t="str">
        <f>IFERROR(IFERROR(VLOOKUP(AL4,الإستمارة!$C$13:$C$22,1,0),VLOOKUP(AL4,الإستمارة!$K$13:$K$22,1,0)),"")</f>
        <v/>
      </c>
      <c r="AM5" s="156" t="str">
        <f>IF(VLOOKUP(AL4,'إختيار المقررات'!$BM$5:$BR$63,6,0)="","",VLOOKUP(AL4,'إختيار المقررات'!$BM$5:$BR$63,6,0))</f>
        <v/>
      </c>
      <c r="AN5" s="155" t="str">
        <f>IFERROR(IFERROR(VLOOKUP(AN4,الإستمارة!$C$13:$C$22,1,0),VLOOKUP(AN4,الإستمارة!$K$13:$K$22,1,0)),"")</f>
        <v/>
      </c>
      <c r="AO5" s="156" t="str">
        <f>IF(VLOOKUP(AN4,'إختيار المقررات'!$BM$5:$BR$63,6,0)="","",VLOOKUP(AN4,'إختيار المقررات'!$BM$5:$BR$63,6,0))</f>
        <v/>
      </c>
      <c r="AP5" s="155" t="str">
        <f>IFERROR(IFERROR(VLOOKUP(AP4,الإستمارة!$C$13:$C$22,1,0),VLOOKUP(AP4,الإستمارة!$K$13:$K$22,1,0)),"")</f>
        <v/>
      </c>
      <c r="AQ5" s="156" t="str">
        <f>IF(VLOOKUP(AP4,'إختيار المقررات'!$BM$5:$BR$63,6,0)="","",VLOOKUP(AP4,'إختيار المقررات'!$BM$5:$BR$63,6,0))</f>
        <v/>
      </c>
      <c r="AR5" s="155" t="str">
        <f>IFERROR(IFERROR(VLOOKUP(AR4,الإستمارة!$C$13:$C$22,1,0),VLOOKUP(AR4,الإستمارة!$K$13:$K$22,1,0)),"")</f>
        <v/>
      </c>
      <c r="AS5" s="156" t="str">
        <f>IF(VLOOKUP(AR4,'إختيار المقررات'!$BM$5:$BR$63,6,0)="","",VLOOKUP(AR4,'إختيار المقررات'!$BM$5:$BR$63,6,0))</f>
        <v/>
      </c>
      <c r="AT5" s="155" t="str">
        <f>IFERROR(IFERROR(VLOOKUP(AT4,الإستمارة!$C$13:$C$22,1,0),VLOOKUP(AT4,الإستمارة!$K$13:$K$22,1,0)),"")</f>
        <v/>
      </c>
      <c r="AU5" s="156" t="str">
        <f>IF(VLOOKUP(AT4,'إختيار المقررات'!$BM$5:$BR$63,6,0)="","",VLOOKUP(AT4,'إختيار المقررات'!$BM$5:$BR$63,6,0))</f>
        <v/>
      </c>
      <c r="AV5" s="155" t="str">
        <f>IFERROR(IFERROR(VLOOKUP(AV4,الإستمارة!$C$13:$C$22,1,0),VLOOKUP(AV4,الإستمارة!$K$13:$K$22,1,0)),"")</f>
        <v/>
      </c>
      <c r="AW5" s="156" t="str">
        <f>IF(VLOOKUP(AV4,'إختيار المقررات'!$BM$5:$BR$63,6,0)="","",VLOOKUP(AV4,'إختيار المقررات'!$BM$5:$BR$63,6,0))</f>
        <v/>
      </c>
      <c r="AX5" s="155" t="str">
        <f>IFERROR(IFERROR(VLOOKUP(AX4,الإستمارة!$C$13:$C$22,1,0),VLOOKUP(AX4,الإستمارة!$K$13:$K$22,1,0)),"")</f>
        <v/>
      </c>
      <c r="AY5" s="156" t="str">
        <f>IF(VLOOKUP(AX4,'إختيار المقررات'!$BM$5:$BR$63,6,0)="","",VLOOKUP(AX4,'إختيار المقررات'!$BM$5:$BR$63,6,0))</f>
        <v/>
      </c>
      <c r="AZ5" s="155" t="str">
        <f>IFERROR(IFERROR(VLOOKUP(AZ4,الإستمارة!$C$13:$C$22,1,0),VLOOKUP(AZ4,الإستمارة!$K$13:$K$22,1,0)),"")</f>
        <v/>
      </c>
      <c r="BA5" s="156" t="str">
        <f>IF(VLOOKUP(AZ4,'إختيار المقررات'!$BM$5:$BR$63,6,0)="","",VLOOKUP(AZ4,'إختيار المقررات'!$BM$5:$BR$63,6,0))</f>
        <v/>
      </c>
      <c r="BB5" s="155" t="str">
        <f>IFERROR(IFERROR(VLOOKUP(BB4,الإستمارة!$C$13:$C$22,1,0),VLOOKUP(BB4,الإستمارة!$K$13:$K$22,1,0)),"")</f>
        <v/>
      </c>
      <c r="BC5" s="156" t="str">
        <f>IF(VLOOKUP(BB4,'إختيار المقررات'!$BM$5:$BR$63,6,0)="","",VLOOKUP(BB4,'إختيار المقررات'!$BM$5:$BR$63,6,0))</f>
        <v/>
      </c>
      <c r="BD5" s="155" t="str">
        <f>IFERROR(IFERROR(VLOOKUP(BD4,الإستمارة!$C$13:$C$22,1,0),VLOOKUP(BD4,الإستمارة!$K$13:$K$22,1,0)),"")</f>
        <v/>
      </c>
      <c r="BE5" s="156" t="str">
        <f>IF(VLOOKUP(BD4,'إختيار المقررات'!$BM$5:$BR$63,6,0)="","",VLOOKUP(BD4,'إختيار المقررات'!$BM$5:$BR$63,6,0))</f>
        <v/>
      </c>
      <c r="BF5" s="155" t="str">
        <f>IFERROR(IFERROR(VLOOKUP(BF4,الإستمارة!$C$13:$C$22,1,0),VLOOKUP(BF4,الإستمارة!$K$13:$K$22,1,0)),"")</f>
        <v/>
      </c>
      <c r="BG5" s="156" t="str">
        <f>IF(VLOOKUP(BF4,'إختيار المقررات'!$BM$5:$BR$63,6,0)="","",VLOOKUP(BF4,'إختيار المقررات'!$BM$5:$BR$63,6,0))</f>
        <v/>
      </c>
      <c r="BH5" s="155" t="str">
        <f>IFERROR(IFERROR(VLOOKUP(BH4,الإستمارة!$C$13:$C$22,1,0),VLOOKUP(BH4,الإستمارة!$K$13:$K$22,1,0)),"")</f>
        <v/>
      </c>
      <c r="BI5" s="156" t="str">
        <f>IF(VLOOKUP(BH4,'إختيار المقررات'!$BM$5:$BR$63,6,0)="","",VLOOKUP(BH4,'إختيار المقررات'!$BM$5:$BR$63,6,0))</f>
        <v/>
      </c>
      <c r="BJ5" s="155" t="str">
        <f>IFERROR(IFERROR(VLOOKUP(BJ4,الإستمارة!$C$13:$C$22,1,0),VLOOKUP(BJ4,الإستمارة!$K$13:$K$22,1,0)),"")</f>
        <v/>
      </c>
      <c r="BK5" s="156" t="str">
        <f>IF(VLOOKUP(BJ4,'إختيار المقررات'!$BM$5:$BR$63,6,0)="","",VLOOKUP(BJ4,'إختيار المقررات'!$BM$5:$BR$63,6,0))</f>
        <v/>
      </c>
      <c r="BL5" s="155" t="str">
        <f>IFERROR(IFERROR(VLOOKUP(BL4,الإستمارة!$C$13:$C$22,1,0),VLOOKUP(BL4,الإستمارة!$K$13:$K$22,1,0)),"")</f>
        <v/>
      </c>
      <c r="BM5" s="156" t="str">
        <f>IF(VLOOKUP(BL4,'إختيار المقررات'!$BM$5:$BR$63,6,0)="","",VLOOKUP(BL4,'إختيار المقررات'!$BM$5:$BR$63,6,0))</f>
        <v/>
      </c>
      <c r="BN5" s="155" t="str">
        <f>IFERROR(IFERROR(VLOOKUP(BN4,الإستمارة!$C$13:$C$22,1,0),VLOOKUP(BN4,الإستمارة!$K$13:$K$22,1,0)),"")</f>
        <v/>
      </c>
      <c r="BO5" s="156" t="str">
        <f>IF(VLOOKUP(BN4,'إختيار المقررات'!$BM$5:$BR$63,6,0)="","",VLOOKUP(BN4,'إختيار المقررات'!$BM$5:$BR$63,6,0))</f>
        <v/>
      </c>
      <c r="BP5" s="155" t="str">
        <f>IFERROR(IFERROR(VLOOKUP(BP4,الإستمارة!$C$13:$C$22,1,0),VLOOKUP(BP4,الإستمارة!$K$13:$K$22,1,0)),"")</f>
        <v/>
      </c>
      <c r="BQ5" s="156" t="str">
        <f>IF(VLOOKUP(BP4,'إختيار المقررات'!$BM$5:$BR$63,6,0)="","",VLOOKUP(BP4,'إختيار المقررات'!$BM$5:$BR$63,6,0))</f>
        <v/>
      </c>
      <c r="BR5" s="155" t="str">
        <f>IFERROR(IFERROR(VLOOKUP(BR4,الإستمارة!$C$13:$C$22,1,0),VLOOKUP(BR4,الإستمارة!$K$13:$K$22,1,0)),"")</f>
        <v/>
      </c>
      <c r="BS5" s="156" t="str">
        <f>IF(VLOOKUP(BR4,'إختيار المقررات'!$BM$5:$BR$63,6,0)="","",VLOOKUP(BR4,'إختيار المقررات'!$BM$5:$BR$63,6,0))</f>
        <v/>
      </c>
      <c r="BT5" s="155" t="str">
        <f>IFERROR(IFERROR(VLOOKUP(BT4,الإستمارة!$C$13:$C$22,1,0),VLOOKUP(BT4,الإستمارة!$K$13:$K$22,1,0)),"")</f>
        <v/>
      </c>
      <c r="BU5" s="156" t="str">
        <f>IF(VLOOKUP(BT4,'إختيار المقررات'!$BM$5:$BR$63,6,0)="","",VLOOKUP(BT4,'إختيار المقررات'!$BM$5:$BR$63,6,0))</f>
        <v/>
      </c>
      <c r="BV5" s="155" t="str">
        <f>IFERROR(IFERROR(VLOOKUP(BV4,الإستمارة!$C$13:$C$22,1,0),VLOOKUP(BV4,الإستمارة!$K$13:$K$22,1,0)),"")</f>
        <v/>
      </c>
      <c r="BW5" s="156" t="str">
        <f>IF(VLOOKUP(BV4,'إختيار المقررات'!$BM$5:$BR$63,6,0)="","",VLOOKUP(BV4,'إختيار المقررات'!$BM$5:$BR$63,6,0))</f>
        <v/>
      </c>
      <c r="BX5" s="155" t="str">
        <f>IFERROR(IFERROR(VLOOKUP(BX4,الإستمارة!$C$13:$C$22,1,0),VLOOKUP(BX4,الإستمارة!$K$13:$K$22,1,0)),"")</f>
        <v/>
      </c>
      <c r="BY5" s="156" t="str">
        <f>IF(VLOOKUP(BX4,'إختيار المقررات'!$BM$5:$BR$63,6,0)="","",VLOOKUP(BX4,'إختيار المقررات'!$BM$5:$BR$63,6,0))</f>
        <v/>
      </c>
      <c r="BZ5" s="155" t="str">
        <f>IFERROR(IFERROR(VLOOKUP(BZ4,الإستمارة!$C$13:$C$22,1,0),VLOOKUP(BZ4,الإستمارة!$K$13:$K$22,1,0)),"")</f>
        <v/>
      </c>
      <c r="CA5" s="156" t="str">
        <f>IF(VLOOKUP(BZ4,'إختيار المقررات'!$BM$5:$BR$63,6,0)="","",VLOOKUP(BZ4,'إختيار المقررات'!$BM$5:$BR$63,6,0))</f>
        <v/>
      </c>
      <c r="CB5" s="155" t="str">
        <f>IFERROR(IFERROR(VLOOKUP(CB4,الإستمارة!$C$13:$C$22,1,0),VLOOKUP(CB4,الإستمارة!$K$13:$K$22,1,0)),"")</f>
        <v/>
      </c>
      <c r="CC5" s="156" t="str">
        <f>IF(VLOOKUP(CB4,'إختيار المقررات'!$BM$5:$BR$63,6,0)="","",VLOOKUP(CB4,'إختيار المقررات'!$BM$5:$BR$63,6,0))</f>
        <v/>
      </c>
      <c r="CD5" s="155" t="str">
        <f>IFERROR(IFERROR(VLOOKUP(CD4,الإستمارة!$C$13:$C$22,1,0),VLOOKUP(CD4,الإستمارة!$K$13:$K$22,1,0)),"")</f>
        <v/>
      </c>
      <c r="CE5" s="156" t="str">
        <f>IF(VLOOKUP(CD4,'إختيار المقررات'!$BM$5:$BR$63,6,0)="","",VLOOKUP(CD4,'إختيار المقررات'!$BM$5:$BR$63,6,0))</f>
        <v/>
      </c>
      <c r="CF5" s="155" t="str">
        <f>IFERROR(IFERROR(VLOOKUP(CF4,الإستمارة!$C$13:$C$22,1,0),VLOOKUP(CF4,الإستمارة!$K$13:$K$22,1,0)),"")</f>
        <v/>
      </c>
      <c r="CG5" s="156" t="str">
        <f>IF(VLOOKUP(CF4,'إختيار المقررات'!$BM$5:$BR$63,6,0)="","",VLOOKUP(CF4,'إختيار المقررات'!$BM$5:$BR$63,6,0))</f>
        <v/>
      </c>
      <c r="CH5" s="155" t="str">
        <f>IFERROR(IFERROR(VLOOKUP(CH4,الإستمارة!$C$13:$C$22,1,0),VLOOKUP(CH4,الإستمارة!$K$13:$K$22,1,0)),"")</f>
        <v/>
      </c>
      <c r="CI5" s="156" t="str">
        <f>IF(VLOOKUP(CH4,'إختيار المقررات'!$BM$5:$BR$63,6,0)="","",VLOOKUP(CH4,'إختيار المقررات'!$BM$5:$BR$63,6,0))</f>
        <v/>
      </c>
      <c r="CJ5" s="155" t="str">
        <f>IFERROR(IFERROR(VLOOKUP(CJ4,الإستمارة!$C$13:$C$22,1,0),VLOOKUP(CJ4,الإستمارة!$K$13:$K$22,1,0)),"")</f>
        <v/>
      </c>
      <c r="CK5" s="156" t="str">
        <f>IF(VLOOKUP(CJ4,'إختيار المقررات'!$BM$5:$BR$63,6,0)="","",VLOOKUP(CJ4,'إختيار المقررات'!$BM$5:$BR$63,6,0))</f>
        <v/>
      </c>
      <c r="CL5" s="155" t="str">
        <f>IFERROR(IFERROR(VLOOKUP(CL4,الإستمارة!$C$13:$C$22,1,0),VLOOKUP(CL4,الإستمارة!$K$13:$K$22,1,0)),"")</f>
        <v/>
      </c>
      <c r="CM5" s="156" t="str">
        <f>IF(VLOOKUP(CL4,'إختيار المقررات'!$BM$5:$BR$63,6,0)="","",VLOOKUP(CL4,'إختيار المقررات'!$BM$5:$BR$63,6,0))</f>
        <v/>
      </c>
      <c r="CN5" s="155" t="str">
        <f>IFERROR(IFERROR(VLOOKUP(CN4,الإستمارة!$C$13:$C$22,1,0),VLOOKUP(CN4,الإستمارة!$K$13:$K$22,1,0)),"")</f>
        <v/>
      </c>
      <c r="CO5" s="156" t="str">
        <f>IF(VLOOKUP(CN4,'إختيار المقررات'!$BM$5:$BR$63,6,0)="","",VLOOKUP(CN4,'إختيار المقررات'!$BM$5:$BR$63,6,0))</f>
        <v/>
      </c>
      <c r="CP5" s="155" t="str">
        <f>IFERROR(IFERROR(VLOOKUP(CP4,الإستمارة!$C$13:$C$22,1,0),VLOOKUP(CP4,الإستمارة!$K$13:$K$22,1,0)),"")</f>
        <v/>
      </c>
      <c r="CQ5" s="156" t="str">
        <f>IF(VLOOKUP(CP4,'إختيار المقررات'!$BM$5:$BR$63,6,0)="","",VLOOKUP(CP4,'إختيار المقررات'!$BM$5:$BR$63,6,0))</f>
        <v/>
      </c>
      <c r="CR5" s="155" t="str">
        <f>IFERROR(IFERROR(VLOOKUP(CR4,الإستمارة!$C$13:$C$22,1,0),VLOOKUP(CR4,الإستمارة!$K$13:$K$22,1,0)),"")</f>
        <v/>
      </c>
      <c r="CS5" s="156" t="str">
        <f>IF(VLOOKUP(CR4,'إختيار المقررات'!$BM$5:$BR$63,6,0)="","",VLOOKUP(CR4,'إختيار المقررات'!$BM$5:$BR$63,6,0))</f>
        <v/>
      </c>
      <c r="CT5" s="155" t="str">
        <f>IFERROR(IFERROR(VLOOKUP(CT4,الإستمارة!$C$13:$C$22,1,0),VLOOKUP(CT4,الإستمارة!$K$13:$K$22,1,0)),"")</f>
        <v/>
      </c>
      <c r="CU5" s="156" t="str">
        <f>IF(VLOOKUP(CT4,'إختيار المقررات'!$BM$5:$BR$63,6,0)="","",VLOOKUP(CT4,'إختيار المقررات'!$BM$5:$BR$63,6,0))</f>
        <v/>
      </c>
      <c r="CV5" s="155" t="str">
        <f>IFERROR(IFERROR(VLOOKUP(CV4,الإستمارة!$C$13:$C$22,1,0),VLOOKUP(CV4,الإستمارة!$K$13:$K$22,1,0)),"")</f>
        <v/>
      </c>
      <c r="CW5" s="156" t="str">
        <f>IF(VLOOKUP(CV4,'إختيار المقررات'!$BM$5:$BR$63,6,0)="","",VLOOKUP(CV4,'إختيار المقررات'!$BM$5:$BR$63,6,0))</f>
        <v/>
      </c>
      <c r="CX5" s="155" t="str">
        <f>IFERROR(IFERROR(VLOOKUP(CX4,الإستمارة!$C$13:$C$22,1,0),VLOOKUP(CX4,الإستمارة!$K$13:$K$22,1,0)),"")</f>
        <v/>
      </c>
      <c r="CY5" s="156" t="str">
        <f>IF(VLOOKUP(CX4,'إختيار المقررات'!$BM$5:$BR$63,6,0)="","",VLOOKUP(CX4,'إختيار المقررات'!$BM$5:$BR$63,6,0))</f>
        <v/>
      </c>
      <c r="CZ5" s="155" t="str">
        <f>IFERROR(IFERROR(VLOOKUP(CZ4,الإستمارة!$C$13:$C$22,1,0),VLOOKUP(CZ4,الإستمارة!$K$13:$K$22,1,0)),"")</f>
        <v/>
      </c>
      <c r="DA5" s="156" t="str">
        <f>IF(VLOOKUP(CZ4,'إختيار المقررات'!$BM$5:$BR$63,6,0)="","",VLOOKUP(CZ4,'إختيار المقررات'!$BM$5:$BR$63,6,0))</f>
        <v/>
      </c>
      <c r="DB5" s="155" t="str">
        <f>IFERROR(IFERROR(VLOOKUP(DB4,الإستمارة!$C$13:$C$22,1,0),VLOOKUP(DB4,الإستمارة!$K$13:$K$22,1,0)),"")</f>
        <v/>
      </c>
      <c r="DC5" s="156" t="str">
        <f>IF(VLOOKUP(DB4,'إختيار المقررات'!$BM$5:$BR$63,6,0)="","",VLOOKUP(DB4,'إختيار المقررات'!$BM$5:$BR$63,6,0))</f>
        <v/>
      </c>
      <c r="DD5" s="155" t="str">
        <f>IFERROR(IFERROR(VLOOKUP(DD4,الإستمارة!$C$13:$C$22,1,0),VLOOKUP(DD4,الإستمارة!$K$13:$K$22,1,0)),"")</f>
        <v/>
      </c>
      <c r="DE5" s="156" t="str">
        <f>IF(VLOOKUP(DD4,'إختيار المقررات'!$BM$5:$BR$63,6,0)="","",VLOOKUP(DD4,'إختيار المقررات'!$BM$5:$BR$63,6,0))</f>
        <v/>
      </c>
      <c r="DF5" s="155" t="str">
        <f>IFERROR(IFERROR(VLOOKUP(DF4,الإستمارة!$C$13:$C$22,1,0),VLOOKUP(DF4,الإستمارة!$K$13:$K$22,1,0)),"")</f>
        <v/>
      </c>
      <c r="DG5" s="156" t="str">
        <f>IF(VLOOKUP(DF4,'إختيار المقررات'!$BM$5:$BR$63,6,0)="","",VLOOKUP(DF4,'إختيار المقررات'!$BM$5:$BR$63,6,0))</f>
        <v/>
      </c>
      <c r="DH5" s="155" t="str">
        <f>IFERROR(IFERROR(VLOOKUP(DH4,الإستمارة!$C$13:$C$22,1,0),VLOOKUP(DH4,الإستمارة!$K$13:$K$22,1,0)),"")</f>
        <v/>
      </c>
      <c r="DI5" s="156" t="str">
        <f>IF(VLOOKUP(DH4,'إختيار المقررات'!$BM$5:$BR$63,6,0)="","",VLOOKUP(DH4,'إختيار المقررات'!$BM$5:$BR$63,6,0))</f>
        <v/>
      </c>
      <c r="DJ5" s="155" t="str">
        <f>IFERROR(IFERROR(VLOOKUP(DJ4,الإستمارة!$C$13:$C$22,1,0),VLOOKUP(DJ4,الإستمارة!$K$13:$K$22,1,0)),"")</f>
        <v/>
      </c>
      <c r="DK5" s="156" t="str">
        <f>IF(VLOOKUP(DJ4,'إختيار المقررات'!$BM$5:$BR$63,6,0)="","",VLOOKUP(DJ4,'إختيار المقررات'!$BM$5:$BR$63,6,0))</f>
        <v/>
      </c>
      <c r="DL5" s="155" t="str">
        <f>IFERROR(IFERROR(VLOOKUP(DL4,الإستمارة!$C$13:$C$22,1,0),VLOOKUP(DL4,الإستمارة!$K$13:$K$22,1,0)),"")</f>
        <v/>
      </c>
      <c r="DM5" s="156" t="str">
        <f>IF(VLOOKUP(DL4,'إختيار المقررات'!$BM$5:$BR$63,6,0)="","",VLOOKUP(DL4,'إختيار المقررات'!$BM$5:$BR$63,6,0))</f>
        <v/>
      </c>
      <c r="DN5" s="155" t="str">
        <f>IFERROR(IFERROR(VLOOKUP(DN4,الإستمارة!$C$13:$C$22,1,0),VLOOKUP(DN4,الإستمارة!$K$13:$K$22,1,0)),"")</f>
        <v/>
      </c>
      <c r="DO5" s="156" t="str">
        <f>IF(VLOOKUP(DN4,'إختيار المقررات'!$BM$5:$BR$63,6,0)="","",VLOOKUP(DN4,'إختيار المقررات'!$BM$5:$BR$63,6,0))</f>
        <v/>
      </c>
      <c r="DP5" s="126" t="e">
        <f>'إختيار المقررات'!P5</f>
        <v>#N/A</v>
      </c>
      <c r="DQ5" s="127" t="e">
        <f>'إختيار المقررات'!V5</f>
        <v>#N/A</v>
      </c>
      <c r="DR5" s="128" t="e">
        <f>'إختيار المقررات'!AB5</f>
        <v>#N/A</v>
      </c>
      <c r="DS5" s="129">
        <f>'إختيار المقررات'!D5</f>
        <v>0</v>
      </c>
      <c r="DT5" s="130">
        <f>'إختيار المقررات'!AH10</f>
        <v>0</v>
      </c>
      <c r="DU5" s="131">
        <f>'إختيار المقررات'!AH9</f>
        <v>0</v>
      </c>
      <c r="DV5" s="131" t="e">
        <f>'إختيار المقررات'!AH7</f>
        <v>#N/A</v>
      </c>
      <c r="DW5" s="131" t="e">
        <f>'إختيار المقررات'!AH8</f>
        <v>#N/A</v>
      </c>
      <c r="DX5" s="132" t="e">
        <f>'إختيار المقررات'!AH12</f>
        <v>#N/A</v>
      </c>
      <c r="DY5" s="131" t="str">
        <f>'إختيار المقررات'!AH13</f>
        <v>لا</v>
      </c>
      <c r="DZ5" s="131" t="e">
        <f>'إختيار المقررات'!AH14</f>
        <v>#N/A</v>
      </c>
      <c r="EA5" s="131" t="e">
        <f>'إختيار المقررات'!AH15</f>
        <v>#N/A</v>
      </c>
      <c r="EB5" s="126">
        <f>'إختيار المقررات'!AH16</f>
        <v>0</v>
      </c>
      <c r="EC5" s="133">
        <f>'إختيار المقررات'!AH17</f>
        <v>0</v>
      </c>
      <c r="ED5" s="131">
        <f>'إختيار المقررات'!AH18</f>
        <v>0</v>
      </c>
      <c r="EE5" s="134">
        <f>SUM(EB5:ED5)</f>
        <v>0</v>
      </c>
      <c r="EF5" s="126" t="e">
        <f>'إختيار المقررات'!AB2</f>
        <v>#N/A</v>
      </c>
      <c r="EG5" s="127" t="e">
        <f>'إختيار المقررات'!V2</f>
        <v>#N/A</v>
      </c>
      <c r="EH5" s="127" t="e">
        <f>'إختيار المقررات'!P2</f>
        <v>#N/A</v>
      </c>
      <c r="EI5" s="134" t="e">
        <f>'إختيار المقررات'!J2</f>
        <v>#N/A</v>
      </c>
      <c r="EJ5" s="134" t="str">
        <f>'إختيار المقررات'!V15</f>
        <v>الإنكليزية</v>
      </c>
      <c r="EK5" s="134" t="str">
        <f>'إختيار المقررات'!V19</f>
        <v/>
      </c>
      <c r="EL5" s="134" t="str">
        <f>'إختيار المقررات'!V20</f>
        <v/>
      </c>
      <c r="EM5" s="134" t="str">
        <f>'إختيار المقررات'!V21</f>
        <v/>
      </c>
      <c r="EN5" s="134" t="str">
        <f>'إختيار المقررات'!V22</f>
        <v/>
      </c>
      <c r="EO5" s="134" t="str">
        <f>'إختيار المقررات'!V23</f>
        <v/>
      </c>
      <c r="EP5" s="134" t="str">
        <f>'إختيار المقررات'!V23</f>
        <v/>
      </c>
      <c r="EQ5" s="125" t="str">
        <f>'إختيار المقررات'!V24</f>
        <v/>
      </c>
      <c r="ER5" s="125" t="str">
        <f>'إختيار المقررات'!V25</f>
        <v/>
      </c>
      <c r="ES5" s="125" t="str">
        <f>'إختيار المقررات'!V26</f>
        <v/>
      </c>
      <c r="ET5" s="125" t="str">
        <f>'إختيار المقررات'!V27</f>
        <v/>
      </c>
      <c r="EU5" s="125">
        <f>'إختيار المقررات'!V28</f>
        <v>0</v>
      </c>
      <c r="EV5" s="125" t="str">
        <f>'إختيار المقررات'!V23</f>
        <v/>
      </c>
    </row>
  </sheetData>
  <mergeCells count="152">
    <mergeCell ref="G3:G4"/>
    <mergeCell ref="EH3:EH4"/>
    <mergeCell ref="BB3:BC3"/>
    <mergeCell ref="K1:K4"/>
    <mergeCell ref="EG3:EG4"/>
    <mergeCell ref="EE3:EE4"/>
    <mergeCell ref="CP3:CQ3"/>
    <mergeCell ref="CR3:CS3"/>
    <mergeCell ref="DQ3:DQ4"/>
    <mergeCell ref="DP3:DP4"/>
    <mergeCell ref="AP3:AQ3"/>
    <mergeCell ref="AT3:AU3"/>
    <mergeCell ref="EC3:EC4"/>
    <mergeCell ref="AV4:AW4"/>
    <mergeCell ref="AX4:AY4"/>
    <mergeCell ref="AZ4:BA4"/>
    <mergeCell ref="DV3:DV4"/>
    <mergeCell ref="CN3:CO3"/>
    <mergeCell ref="CX3:CY3"/>
    <mergeCell ref="BT4:BU4"/>
    <mergeCell ref="CB3:CC3"/>
    <mergeCell ref="CH3:CI3"/>
    <mergeCell ref="CL3:CM3"/>
    <mergeCell ref="BX3:BY3"/>
    <mergeCell ref="EI3:EI4"/>
    <mergeCell ref="EJ3:EJ4"/>
    <mergeCell ref="DS3:DS4"/>
    <mergeCell ref="DW3:DW4"/>
    <mergeCell ref="DX3:DX4"/>
    <mergeCell ref="DY3:DY4"/>
    <mergeCell ref="EF3:EF4"/>
    <mergeCell ref="BF4:BG4"/>
    <mergeCell ref="BH4:BI4"/>
    <mergeCell ref="BJ4:BK4"/>
    <mergeCell ref="BL4:BM4"/>
    <mergeCell ref="BT3:BU3"/>
    <mergeCell ref="DT3:DT4"/>
    <mergeCell ref="ED3:ED4"/>
    <mergeCell ref="BJ3:BK3"/>
    <mergeCell ref="DR3:DR4"/>
    <mergeCell ref="DU3:DU4"/>
    <mergeCell ref="CX4:CY4"/>
    <mergeCell ref="EB3:EB4"/>
    <mergeCell ref="CB4:CC4"/>
    <mergeCell ref="CD4:CE4"/>
    <mergeCell ref="CF4:CG4"/>
    <mergeCell ref="CH4:CI4"/>
    <mergeCell ref="EA3:EA4"/>
    <mergeCell ref="BZ3:CA3"/>
    <mergeCell ref="CF3:CG3"/>
    <mergeCell ref="CT3:CU3"/>
    <mergeCell ref="CV3:CW3"/>
    <mergeCell ref="X3:Y3"/>
    <mergeCell ref="BR3:BS3"/>
    <mergeCell ref="BL3:BM3"/>
    <mergeCell ref="CJ3:CK3"/>
    <mergeCell ref="BV3:BW3"/>
    <mergeCell ref="BV4:BW4"/>
    <mergeCell ref="BX4:BY4"/>
    <mergeCell ref="BF3:BG3"/>
    <mergeCell ref="AZ3:BA3"/>
    <mergeCell ref="AJ3:AK3"/>
    <mergeCell ref="AR3:AS3"/>
    <mergeCell ref="Z4:AA4"/>
    <mergeCell ref="AB4:AC4"/>
    <mergeCell ref="AD4:AE4"/>
    <mergeCell ref="AF4:AG4"/>
    <mergeCell ref="AH4:AI4"/>
    <mergeCell ref="AP4:AQ4"/>
    <mergeCell ref="AR4:AS4"/>
    <mergeCell ref="BB4:BC4"/>
    <mergeCell ref="BD4:BE4"/>
    <mergeCell ref="AJ4:AK4"/>
    <mergeCell ref="AL4:AM4"/>
    <mergeCell ref="AL3:AM3"/>
    <mergeCell ref="AT4:AU4"/>
    <mergeCell ref="EK1:EP4"/>
    <mergeCell ref="DZ3:DZ4"/>
    <mergeCell ref="AV3:AW3"/>
    <mergeCell ref="AX3:AY3"/>
    <mergeCell ref="BD3:BE3"/>
    <mergeCell ref="BH3:BI3"/>
    <mergeCell ref="Z3:AA3"/>
    <mergeCell ref="AB3:AC3"/>
    <mergeCell ref="AD3:AE3"/>
    <mergeCell ref="AF3:AG3"/>
    <mergeCell ref="AH3:AI3"/>
    <mergeCell ref="CD3:CE3"/>
    <mergeCell ref="BN4:BO4"/>
    <mergeCell ref="BZ4:CA4"/>
    <mergeCell ref="BP4:BQ4"/>
    <mergeCell ref="BR4:BS4"/>
    <mergeCell ref="CJ4:CK4"/>
    <mergeCell ref="CL4:CM4"/>
    <mergeCell ref="CN4:CO4"/>
    <mergeCell ref="CP4:CQ4"/>
    <mergeCell ref="CR4:CS4"/>
    <mergeCell ref="CT4:CU4"/>
    <mergeCell ref="CV4:CW4"/>
    <mergeCell ref="AN3:AO3"/>
    <mergeCell ref="B1:C1"/>
    <mergeCell ref="D1:J2"/>
    <mergeCell ref="DP1:DR2"/>
    <mergeCell ref="DS1:DS2"/>
    <mergeCell ref="DT1:EA2"/>
    <mergeCell ref="EB1:EE2"/>
    <mergeCell ref="EF1:EI2"/>
    <mergeCell ref="M1:M4"/>
    <mergeCell ref="P3:P4"/>
    <mergeCell ref="S1:S4"/>
    <mergeCell ref="P1:R2"/>
    <mergeCell ref="Q3:Q4"/>
    <mergeCell ref="L1:L4"/>
    <mergeCell ref="N1:N4"/>
    <mergeCell ref="O1:O4"/>
    <mergeCell ref="AN4:AO4"/>
    <mergeCell ref="R3:R4"/>
    <mergeCell ref="BN3:BO3"/>
    <mergeCell ref="BP3:BQ3"/>
    <mergeCell ref="T4:U4"/>
    <mergeCell ref="V4:W4"/>
    <mergeCell ref="X4:Y4"/>
    <mergeCell ref="T3:U3"/>
    <mergeCell ref="V3:W3"/>
    <mergeCell ref="T1:AS1"/>
    <mergeCell ref="AT1:BS1"/>
    <mergeCell ref="BT1:CQ1"/>
    <mergeCell ref="CR1:DO1"/>
    <mergeCell ref="T2:AG2"/>
    <mergeCell ref="AH2:AS2"/>
    <mergeCell ref="AT2:BG2"/>
    <mergeCell ref="BH2:BS2"/>
    <mergeCell ref="BT2:CE2"/>
    <mergeCell ref="CF2:CQ2"/>
    <mergeCell ref="CR2:DC2"/>
    <mergeCell ref="DD2:DO2"/>
    <mergeCell ref="CZ3:DA3"/>
    <mergeCell ref="DB3:DC3"/>
    <mergeCell ref="DD3:DE3"/>
    <mergeCell ref="DF3:DG3"/>
    <mergeCell ref="DH3:DI3"/>
    <mergeCell ref="DJ3:DK3"/>
    <mergeCell ref="DL3:DM3"/>
    <mergeCell ref="DN3:DO3"/>
    <mergeCell ref="CZ4:DA4"/>
    <mergeCell ref="DB4:DC4"/>
    <mergeCell ref="DD4:DE4"/>
    <mergeCell ref="DF4:DG4"/>
    <mergeCell ref="DH4:DI4"/>
    <mergeCell ref="DJ4:DK4"/>
    <mergeCell ref="DL4:DM4"/>
    <mergeCell ref="DN4:DO4"/>
  </mergeCells>
  <conditionalFormatting sqref="A1:A2">
    <cfRule type="duplicateValues" dxfId="2" priority="3"/>
  </conditionalFormatting>
  <conditionalFormatting sqref="A5">
    <cfRule type="duplicateValues" dxfId="1" priority="1"/>
    <cfRule type="duplicateValues" dxfId="0" priority="2"/>
  </conditionalFormatting>
  <hyperlinks>
    <hyperlink ref="B1:B2" r:id="rId1" location="'السجل العام'!A1" display="سجل المسجلين دراسات دوليه ودبلوماسيه.xlsm - 'السجل العام'!A1" xr:uid="{00000000-0004-0000-0400-000000000000}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2269"/>
  <sheetViews>
    <sheetView rightToLeft="1" workbookViewId="0">
      <pane xSplit="2" ySplit="2" topLeftCell="H98" activePane="bottomRight" state="frozen"/>
      <selection pane="topRight" activeCell="C1" sqref="C1"/>
      <selection pane="bottomLeft" activeCell="A3" sqref="A3"/>
      <selection pane="bottomRight" activeCell="AG98" sqref="AG98"/>
    </sheetView>
  </sheetViews>
  <sheetFormatPr defaultColWidth="8.796875" defaultRowHeight="13.8" x14ac:dyDescent="0.25"/>
  <cols>
    <col min="1" max="2" width="9.09765625" bestFit="1" customWidth="1"/>
    <col min="3" max="14" width="6" customWidth="1"/>
    <col min="15" max="15" width="14.09765625" customWidth="1"/>
    <col min="16" max="27" width="6" customWidth="1"/>
    <col min="28" max="28" width="5.5" bestFit="1" customWidth="1"/>
    <col min="29" max="51" width="6" customWidth="1"/>
  </cols>
  <sheetData>
    <row r="1" spans="1:56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F1">
        <v>32</v>
      </c>
      <c r="AG1">
        <v>33</v>
      </c>
      <c r="AH1">
        <v>34</v>
      </c>
      <c r="AI1">
        <v>35</v>
      </c>
      <c r="AJ1">
        <v>36</v>
      </c>
      <c r="AK1">
        <v>37</v>
      </c>
      <c r="AL1">
        <v>38</v>
      </c>
      <c r="AM1">
        <v>39</v>
      </c>
      <c r="AN1">
        <v>40</v>
      </c>
      <c r="AO1">
        <v>41</v>
      </c>
      <c r="AP1">
        <v>42</v>
      </c>
      <c r="AQ1">
        <v>43</v>
      </c>
      <c r="AR1">
        <v>44</v>
      </c>
      <c r="AS1">
        <v>45</v>
      </c>
      <c r="AT1">
        <v>46</v>
      </c>
      <c r="AU1">
        <v>47</v>
      </c>
      <c r="AV1">
        <v>48</v>
      </c>
      <c r="AW1">
        <v>49</v>
      </c>
      <c r="AX1">
        <v>50</v>
      </c>
      <c r="AY1">
        <v>51</v>
      </c>
      <c r="AZ1">
        <v>52</v>
      </c>
      <c r="BA1">
        <v>53</v>
      </c>
      <c r="BB1">
        <v>47</v>
      </c>
      <c r="BC1">
        <v>48</v>
      </c>
      <c r="BD1">
        <v>49</v>
      </c>
    </row>
    <row r="2" spans="1:56" ht="15" customHeight="1" x14ac:dyDescent="0.25">
      <c r="A2" t="s">
        <v>90</v>
      </c>
      <c r="C2">
        <v>41</v>
      </c>
      <c r="D2">
        <v>42</v>
      </c>
      <c r="E2">
        <v>43</v>
      </c>
      <c r="F2">
        <v>44</v>
      </c>
      <c r="G2">
        <v>45</v>
      </c>
      <c r="H2">
        <v>46</v>
      </c>
      <c r="I2">
        <v>101</v>
      </c>
      <c r="J2">
        <v>47</v>
      </c>
      <c r="K2">
        <v>48</v>
      </c>
      <c r="L2">
        <v>49</v>
      </c>
      <c r="M2">
        <v>50</v>
      </c>
      <c r="N2">
        <v>51</v>
      </c>
      <c r="O2" t="str">
        <f>IF('إختيار المقررات'!U10&lt;&gt;0,'إختيار المقررات'!U10,"a2")</f>
        <v>a2</v>
      </c>
      <c r="P2">
        <v>52</v>
      </c>
      <c r="Q2">
        <v>53</v>
      </c>
      <c r="R2">
        <v>54</v>
      </c>
      <c r="S2">
        <v>55</v>
      </c>
      <c r="T2">
        <v>56</v>
      </c>
      <c r="U2">
        <v>57</v>
      </c>
      <c r="V2">
        <v>201</v>
      </c>
      <c r="W2">
        <v>58</v>
      </c>
      <c r="X2">
        <v>59</v>
      </c>
      <c r="Y2">
        <v>60</v>
      </c>
      <c r="Z2">
        <v>61</v>
      </c>
      <c r="AA2">
        <v>62</v>
      </c>
      <c r="AB2" t="str">
        <f>IF('إختيار المقررات'!U11&lt;&gt;0,'إختيار المقررات'!U11,"a4")</f>
        <v>a4</v>
      </c>
      <c r="AC2">
        <v>63</v>
      </c>
      <c r="AD2">
        <v>64</v>
      </c>
      <c r="AE2">
        <v>65</v>
      </c>
      <c r="AF2">
        <v>66</v>
      </c>
      <c r="AG2">
        <v>67</v>
      </c>
      <c r="AH2">
        <v>68</v>
      </c>
      <c r="AI2">
        <v>69</v>
      </c>
      <c r="AJ2">
        <v>70</v>
      </c>
      <c r="AK2">
        <v>71</v>
      </c>
      <c r="AL2">
        <v>72</v>
      </c>
      <c r="AM2">
        <v>73</v>
      </c>
      <c r="AN2" t="str">
        <f>IF('إختيار المقررات'!U12&lt;&gt;0,'إختيار المقررات'!U12,"a6")</f>
        <v>a6</v>
      </c>
      <c r="AO2">
        <v>74</v>
      </c>
      <c r="AP2">
        <v>75</v>
      </c>
      <c r="AQ2">
        <v>76</v>
      </c>
      <c r="AR2">
        <v>77</v>
      </c>
      <c r="AS2">
        <v>78</v>
      </c>
      <c r="AT2">
        <v>79</v>
      </c>
      <c r="AU2">
        <v>80</v>
      </c>
      <c r="AV2">
        <v>81</v>
      </c>
      <c r="AW2">
        <v>82</v>
      </c>
      <c r="AX2">
        <v>83</v>
      </c>
      <c r="AY2">
        <v>84</v>
      </c>
      <c r="AZ2" t="str">
        <f>IF('إختيار المقررات'!U13&lt;&gt;0,'إختيار المقررات'!U13,"a8")</f>
        <v>a8</v>
      </c>
    </row>
    <row r="3" spans="1:56" x14ac:dyDescent="0.25">
      <c r="A3">
        <v>333174</v>
      </c>
      <c r="B3" t="s">
        <v>214</v>
      </c>
      <c r="N3" t="s">
        <v>213</v>
      </c>
      <c r="P3" t="s">
        <v>213</v>
      </c>
      <c r="W3" t="s">
        <v>213</v>
      </c>
      <c r="AA3" t="s">
        <v>213</v>
      </c>
      <c r="AC3" t="s">
        <v>213</v>
      </c>
      <c r="AD3" t="s">
        <v>213</v>
      </c>
      <c r="AE3" t="s">
        <v>213</v>
      </c>
      <c r="AF3" t="s">
        <v>213</v>
      </c>
      <c r="AG3" t="s">
        <v>213</v>
      </c>
      <c r="AH3" t="s">
        <v>213</v>
      </c>
      <c r="BA3" t="s">
        <v>4553</v>
      </c>
      <c r="BB3">
        <v>0</v>
      </c>
    </row>
    <row r="4" spans="1:56" x14ac:dyDescent="0.25">
      <c r="A4">
        <v>337104</v>
      </c>
      <c r="B4" t="s">
        <v>214</v>
      </c>
      <c r="F4" t="s">
        <v>213</v>
      </c>
      <c r="P4" t="s">
        <v>213</v>
      </c>
      <c r="W4" t="s">
        <v>213</v>
      </c>
      <c r="AA4" t="s">
        <v>213</v>
      </c>
      <c r="AC4" t="s">
        <v>213</v>
      </c>
      <c r="AE4" t="s">
        <v>213</v>
      </c>
      <c r="AF4" t="s">
        <v>213</v>
      </c>
      <c r="AG4" t="s">
        <v>213</v>
      </c>
      <c r="AH4" t="s">
        <v>213</v>
      </c>
      <c r="BA4" t="s">
        <v>4553</v>
      </c>
      <c r="BB4">
        <v>0</v>
      </c>
    </row>
    <row r="5" spans="1:56" x14ac:dyDescent="0.25">
      <c r="A5">
        <v>324499</v>
      </c>
      <c r="B5" t="s">
        <v>214</v>
      </c>
      <c r="I5" t="s">
        <v>213</v>
      </c>
      <c r="R5" t="s">
        <v>213</v>
      </c>
      <c r="AA5" t="s">
        <v>213</v>
      </c>
      <c r="AC5" t="s">
        <v>213</v>
      </c>
      <c r="AE5" t="s">
        <v>213</v>
      </c>
      <c r="AM5" t="s">
        <v>213</v>
      </c>
      <c r="AO5" t="s">
        <v>213</v>
      </c>
      <c r="AP5" t="s">
        <v>213</v>
      </c>
      <c r="AQ5" t="s">
        <v>213</v>
      </c>
      <c r="AR5" t="s">
        <v>213</v>
      </c>
      <c r="AS5" t="s">
        <v>213</v>
      </c>
      <c r="AT5" t="s">
        <v>213</v>
      </c>
      <c r="AU5" t="s">
        <v>213</v>
      </c>
      <c r="AV5" t="s">
        <v>213</v>
      </c>
      <c r="AW5" t="s">
        <v>213</v>
      </c>
      <c r="AX5" t="s">
        <v>213</v>
      </c>
      <c r="AY5" t="s">
        <v>213</v>
      </c>
      <c r="AZ5" t="s">
        <v>213</v>
      </c>
      <c r="BA5" t="s">
        <v>4430</v>
      </c>
      <c r="BB5">
        <v>0</v>
      </c>
    </row>
    <row r="6" spans="1:56" x14ac:dyDescent="0.25">
      <c r="A6">
        <v>320470</v>
      </c>
      <c r="B6" t="s">
        <v>214</v>
      </c>
      <c r="W6" t="s">
        <v>213</v>
      </c>
      <c r="AB6" t="s">
        <v>213</v>
      </c>
      <c r="AC6" t="s">
        <v>213</v>
      </c>
      <c r="AD6" t="s">
        <v>213</v>
      </c>
      <c r="AE6" t="s">
        <v>213</v>
      </c>
      <c r="AF6" t="s">
        <v>213</v>
      </c>
      <c r="AG6" t="s">
        <v>213</v>
      </c>
      <c r="AH6" t="s">
        <v>213</v>
      </c>
      <c r="BA6" t="s">
        <v>4434</v>
      </c>
      <c r="BB6">
        <v>0</v>
      </c>
    </row>
    <row r="7" spans="1:56" x14ac:dyDescent="0.25">
      <c r="A7">
        <v>310956</v>
      </c>
      <c r="B7" t="s">
        <v>214</v>
      </c>
      <c r="Y7" t="s">
        <v>213</v>
      </c>
      <c r="AA7" t="s">
        <v>213</v>
      </c>
      <c r="AC7" t="s">
        <v>213</v>
      </c>
      <c r="AD7" t="s">
        <v>213</v>
      </c>
      <c r="AE7" t="s">
        <v>213</v>
      </c>
      <c r="AF7" t="s">
        <v>213</v>
      </c>
      <c r="AG7" t="s">
        <v>213</v>
      </c>
      <c r="AH7" t="s">
        <v>213</v>
      </c>
      <c r="BA7" t="s">
        <v>4434</v>
      </c>
      <c r="BB7">
        <v>0</v>
      </c>
    </row>
    <row r="8" spans="1:56" x14ac:dyDescent="0.25">
      <c r="A8">
        <v>322255</v>
      </c>
      <c r="B8" t="s">
        <v>214</v>
      </c>
      <c r="AC8" t="s">
        <v>213</v>
      </c>
      <c r="AD8" t="s">
        <v>213</v>
      </c>
      <c r="AE8" t="s">
        <v>213</v>
      </c>
      <c r="AF8" t="s">
        <v>213</v>
      </c>
      <c r="AG8" t="s">
        <v>213</v>
      </c>
      <c r="AH8" t="s">
        <v>213</v>
      </c>
      <c r="BA8" t="s">
        <v>4434</v>
      </c>
      <c r="BB8">
        <v>0</v>
      </c>
    </row>
    <row r="9" spans="1:56" x14ac:dyDescent="0.25">
      <c r="A9">
        <v>323221</v>
      </c>
      <c r="B9" t="s">
        <v>214</v>
      </c>
      <c r="AC9" t="s">
        <v>213</v>
      </c>
      <c r="AD9" t="s">
        <v>213</v>
      </c>
      <c r="AE9" t="s">
        <v>213</v>
      </c>
      <c r="AF9" t="s">
        <v>213</v>
      </c>
      <c r="AG9" t="s">
        <v>213</v>
      </c>
      <c r="AH9" t="s">
        <v>213</v>
      </c>
      <c r="BA9" t="s">
        <v>4426</v>
      </c>
      <c r="BB9">
        <v>0</v>
      </c>
    </row>
    <row r="10" spans="1:56" x14ac:dyDescent="0.25">
      <c r="A10">
        <v>309341</v>
      </c>
      <c r="B10" t="s">
        <v>214</v>
      </c>
      <c r="N10" t="s">
        <v>213</v>
      </c>
      <c r="P10" t="s">
        <v>213</v>
      </c>
      <c r="R10" t="s">
        <v>213</v>
      </c>
      <c r="AA10" t="s">
        <v>213</v>
      </c>
      <c r="AC10" t="s">
        <v>213</v>
      </c>
      <c r="AD10" t="s">
        <v>213</v>
      </c>
      <c r="AE10" t="s">
        <v>213</v>
      </c>
      <c r="AF10" t="s">
        <v>213</v>
      </c>
      <c r="AG10" t="s">
        <v>213</v>
      </c>
      <c r="AH10" t="s">
        <v>213</v>
      </c>
      <c r="BA10" t="s">
        <v>4424</v>
      </c>
      <c r="BB10">
        <v>0</v>
      </c>
    </row>
    <row r="11" spans="1:56" x14ac:dyDescent="0.25">
      <c r="A11">
        <v>306559</v>
      </c>
      <c r="B11" t="s">
        <v>214</v>
      </c>
      <c r="Y11" t="s">
        <v>213</v>
      </c>
      <c r="Z11" t="s">
        <v>213</v>
      </c>
      <c r="AA11" t="s">
        <v>213</v>
      </c>
      <c r="AC11" t="s">
        <v>213</v>
      </c>
      <c r="AD11" t="s">
        <v>213</v>
      </c>
      <c r="AE11" t="s">
        <v>213</v>
      </c>
      <c r="AF11" t="s">
        <v>213</v>
      </c>
      <c r="AG11" t="s">
        <v>213</v>
      </c>
      <c r="AH11" t="s">
        <v>213</v>
      </c>
      <c r="BA11" t="s">
        <v>4424</v>
      </c>
      <c r="BB11">
        <v>0</v>
      </c>
    </row>
    <row r="12" spans="1:56" x14ac:dyDescent="0.25">
      <c r="A12">
        <v>312580</v>
      </c>
      <c r="B12" t="s">
        <v>214</v>
      </c>
      <c r="W12" t="s">
        <v>213</v>
      </c>
      <c r="Z12" t="s">
        <v>213</v>
      </c>
      <c r="AA12" t="s">
        <v>213</v>
      </c>
      <c r="AC12" t="s">
        <v>213</v>
      </c>
      <c r="AD12" t="s">
        <v>213</v>
      </c>
      <c r="AE12" t="s">
        <v>213</v>
      </c>
      <c r="AF12" t="s">
        <v>213</v>
      </c>
      <c r="AG12" t="s">
        <v>213</v>
      </c>
      <c r="AH12" t="s">
        <v>213</v>
      </c>
      <c r="BA12" t="s">
        <v>4424</v>
      </c>
      <c r="BB12">
        <v>0</v>
      </c>
    </row>
    <row r="13" spans="1:56" x14ac:dyDescent="0.25">
      <c r="A13">
        <v>312715</v>
      </c>
      <c r="B13" t="s">
        <v>214</v>
      </c>
      <c r="M13" t="s">
        <v>213</v>
      </c>
      <c r="R13" t="s">
        <v>213</v>
      </c>
      <c r="Y13" t="s">
        <v>213</v>
      </c>
      <c r="Z13" t="s">
        <v>213</v>
      </c>
      <c r="AC13" t="s">
        <v>213</v>
      </c>
      <c r="AD13" t="s">
        <v>213</v>
      </c>
      <c r="AE13" t="s">
        <v>213</v>
      </c>
      <c r="AF13" t="s">
        <v>213</v>
      </c>
      <c r="AG13" t="s">
        <v>213</v>
      </c>
      <c r="AH13" t="s">
        <v>213</v>
      </c>
      <c r="BA13" t="s">
        <v>4435</v>
      </c>
      <c r="BB13">
        <v>0</v>
      </c>
    </row>
    <row r="14" spans="1:56" x14ac:dyDescent="0.25">
      <c r="A14">
        <v>329530</v>
      </c>
      <c r="B14" t="s">
        <v>214</v>
      </c>
      <c r="F14" t="s">
        <v>213</v>
      </c>
      <c r="O14" t="s">
        <v>213</v>
      </c>
      <c r="Z14" t="s">
        <v>213</v>
      </c>
      <c r="AB14" t="s">
        <v>213</v>
      </c>
      <c r="AC14" t="s">
        <v>213</v>
      </c>
      <c r="AD14" t="s">
        <v>213</v>
      </c>
      <c r="AE14" t="s">
        <v>213</v>
      </c>
      <c r="AF14" t="s">
        <v>213</v>
      </c>
      <c r="AG14" t="s">
        <v>213</v>
      </c>
      <c r="AH14" t="s">
        <v>213</v>
      </c>
      <c r="BA14" t="s">
        <v>4431</v>
      </c>
      <c r="BB14">
        <v>0</v>
      </c>
    </row>
    <row r="15" spans="1:56" x14ac:dyDescent="0.25">
      <c r="A15">
        <v>323044</v>
      </c>
      <c r="B15" t="s">
        <v>214</v>
      </c>
      <c r="W15" t="s">
        <v>213</v>
      </c>
      <c r="Z15" t="s">
        <v>213</v>
      </c>
      <c r="AA15" t="s">
        <v>213</v>
      </c>
      <c r="AB15" t="s">
        <v>213</v>
      </c>
      <c r="AC15" t="s">
        <v>213</v>
      </c>
      <c r="AD15" t="s">
        <v>213</v>
      </c>
      <c r="AE15" t="s">
        <v>213</v>
      </c>
      <c r="AF15" t="s">
        <v>213</v>
      </c>
      <c r="AG15" t="s">
        <v>213</v>
      </c>
      <c r="AH15" t="s">
        <v>213</v>
      </c>
      <c r="BA15" t="s">
        <v>4431</v>
      </c>
      <c r="BB15">
        <v>0</v>
      </c>
    </row>
    <row r="16" spans="1:56" x14ac:dyDescent="0.25">
      <c r="A16">
        <v>328174</v>
      </c>
      <c r="B16" t="s">
        <v>214</v>
      </c>
      <c r="I16" t="s">
        <v>213</v>
      </c>
      <c r="V16" t="s">
        <v>213</v>
      </c>
      <c r="AA16" t="s">
        <v>213</v>
      </c>
      <c r="AB16" t="s">
        <v>213</v>
      </c>
      <c r="AC16" t="s">
        <v>213</v>
      </c>
      <c r="AD16" t="s">
        <v>213</v>
      </c>
      <c r="AE16" t="s">
        <v>213</v>
      </c>
      <c r="AF16" t="s">
        <v>213</v>
      </c>
      <c r="AG16" t="s">
        <v>213</v>
      </c>
      <c r="AH16" t="s">
        <v>213</v>
      </c>
      <c r="BA16" t="s">
        <v>4431</v>
      </c>
      <c r="BB16">
        <v>0</v>
      </c>
    </row>
    <row r="17" spans="1:54" x14ac:dyDescent="0.25">
      <c r="A17">
        <v>330729</v>
      </c>
      <c r="B17" t="s">
        <v>214</v>
      </c>
      <c r="N17" t="s">
        <v>213</v>
      </c>
      <c r="P17" t="s">
        <v>213</v>
      </c>
      <c r="W17" t="s">
        <v>213</v>
      </c>
      <c r="AA17" t="s">
        <v>213</v>
      </c>
      <c r="AC17" t="s">
        <v>213</v>
      </c>
      <c r="AD17" t="s">
        <v>213</v>
      </c>
      <c r="AE17" t="s">
        <v>213</v>
      </c>
      <c r="AF17" t="s">
        <v>213</v>
      </c>
      <c r="AG17" t="s">
        <v>213</v>
      </c>
      <c r="AH17" t="s">
        <v>213</v>
      </c>
      <c r="BA17" t="s">
        <v>4431</v>
      </c>
      <c r="BB17">
        <v>0</v>
      </c>
    </row>
    <row r="18" spans="1:54" x14ac:dyDescent="0.25">
      <c r="A18">
        <v>320588</v>
      </c>
      <c r="B18" t="s">
        <v>214</v>
      </c>
      <c r="D18" t="s">
        <v>213</v>
      </c>
      <c r="O18" t="s">
        <v>213</v>
      </c>
      <c r="Z18" t="s">
        <v>213</v>
      </c>
      <c r="AA18" t="s">
        <v>213</v>
      </c>
      <c r="AC18" t="s">
        <v>213</v>
      </c>
      <c r="AD18" t="s">
        <v>213</v>
      </c>
      <c r="AE18" t="s">
        <v>213</v>
      </c>
      <c r="AF18" t="s">
        <v>213</v>
      </c>
      <c r="AG18" t="s">
        <v>213</v>
      </c>
      <c r="AH18" t="s">
        <v>213</v>
      </c>
      <c r="BA18" t="s">
        <v>4431</v>
      </c>
      <c r="BB18">
        <v>0</v>
      </c>
    </row>
    <row r="19" spans="1:54" x14ac:dyDescent="0.25">
      <c r="A19">
        <v>301198</v>
      </c>
      <c r="B19" t="s">
        <v>214</v>
      </c>
      <c r="M19" t="s">
        <v>213</v>
      </c>
      <c r="N19" t="s">
        <v>213</v>
      </c>
      <c r="W19" t="s">
        <v>213</v>
      </c>
      <c r="AA19" t="s">
        <v>213</v>
      </c>
      <c r="AC19" t="s">
        <v>213</v>
      </c>
      <c r="AD19" t="s">
        <v>213</v>
      </c>
      <c r="AE19" t="s">
        <v>213</v>
      </c>
      <c r="AF19" t="s">
        <v>213</v>
      </c>
      <c r="AG19" t="s">
        <v>213</v>
      </c>
      <c r="AH19" t="s">
        <v>213</v>
      </c>
      <c r="BA19" t="s">
        <v>4431</v>
      </c>
      <c r="BB19">
        <v>0</v>
      </c>
    </row>
    <row r="20" spans="1:54" x14ac:dyDescent="0.25">
      <c r="A20">
        <v>331245</v>
      </c>
      <c r="B20" t="s">
        <v>214</v>
      </c>
      <c r="V20" t="s">
        <v>213</v>
      </c>
      <c r="Z20" t="s">
        <v>213</v>
      </c>
      <c r="AA20" t="s">
        <v>213</v>
      </c>
      <c r="AC20" t="s">
        <v>213</v>
      </c>
      <c r="AD20" t="s">
        <v>213</v>
      </c>
      <c r="AE20" t="s">
        <v>213</v>
      </c>
      <c r="AF20" t="s">
        <v>213</v>
      </c>
      <c r="AG20" t="s">
        <v>213</v>
      </c>
      <c r="AH20" t="s">
        <v>213</v>
      </c>
      <c r="BA20" t="s">
        <v>4431</v>
      </c>
      <c r="BB20">
        <v>0</v>
      </c>
    </row>
    <row r="21" spans="1:54" x14ac:dyDescent="0.25">
      <c r="A21">
        <v>333527</v>
      </c>
      <c r="B21" t="s">
        <v>214</v>
      </c>
      <c r="F21" t="s">
        <v>213</v>
      </c>
      <c r="W21" t="s">
        <v>213</v>
      </c>
      <c r="Y21" t="s">
        <v>213</v>
      </c>
      <c r="AC21" t="s">
        <v>213</v>
      </c>
      <c r="AD21" t="s">
        <v>213</v>
      </c>
      <c r="AE21" t="s">
        <v>213</v>
      </c>
      <c r="AF21" t="s">
        <v>213</v>
      </c>
      <c r="AG21" t="s">
        <v>213</v>
      </c>
      <c r="AH21" t="s">
        <v>213</v>
      </c>
      <c r="BA21" t="s">
        <v>4431</v>
      </c>
      <c r="BB21">
        <v>0</v>
      </c>
    </row>
    <row r="22" spans="1:54" x14ac:dyDescent="0.25">
      <c r="A22">
        <v>322387</v>
      </c>
      <c r="B22" t="s">
        <v>214</v>
      </c>
      <c r="P22" t="s">
        <v>213</v>
      </c>
      <c r="Z22" t="s">
        <v>213</v>
      </c>
      <c r="AB22" t="s">
        <v>213</v>
      </c>
      <c r="AC22" t="s">
        <v>213</v>
      </c>
      <c r="AD22" t="s">
        <v>213</v>
      </c>
      <c r="AE22" t="s">
        <v>213</v>
      </c>
      <c r="AF22" t="s">
        <v>213</v>
      </c>
      <c r="AG22" t="s">
        <v>213</v>
      </c>
      <c r="AH22" t="s">
        <v>213</v>
      </c>
      <c r="BA22" t="s">
        <v>4430</v>
      </c>
      <c r="BB22">
        <v>0</v>
      </c>
    </row>
    <row r="23" spans="1:54" x14ac:dyDescent="0.25">
      <c r="A23">
        <v>328666</v>
      </c>
      <c r="B23" t="s">
        <v>214</v>
      </c>
      <c r="P23" t="s">
        <v>213</v>
      </c>
      <c r="W23" t="s">
        <v>213</v>
      </c>
      <c r="AB23" t="s">
        <v>213</v>
      </c>
      <c r="AC23" t="s">
        <v>213</v>
      </c>
      <c r="AD23" t="s">
        <v>213</v>
      </c>
      <c r="AE23" t="s">
        <v>213</v>
      </c>
      <c r="AF23" t="s">
        <v>213</v>
      </c>
      <c r="AG23" t="s">
        <v>213</v>
      </c>
      <c r="AH23" t="s">
        <v>213</v>
      </c>
      <c r="BA23" t="s">
        <v>4430</v>
      </c>
      <c r="BB23">
        <v>0</v>
      </c>
    </row>
    <row r="24" spans="1:54" x14ac:dyDescent="0.25">
      <c r="A24">
        <v>330363</v>
      </c>
      <c r="B24" t="s">
        <v>214</v>
      </c>
      <c r="P24" t="s">
        <v>213</v>
      </c>
      <c r="Z24" t="s">
        <v>213</v>
      </c>
      <c r="AA24" t="s">
        <v>213</v>
      </c>
      <c r="AB24" t="s">
        <v>213</v>
      </c>
      <c r="AC24" t="s">
        <v>213</v>
      </c>
      <c r="AD24" t="s">
        <v>213</v>
      </c>
      <c r="AE24" t="s">
        <v>213</v>
      </c>
      <c r="AF24" t="s">
        <v>213</v>
      </c>
      <c r="AG24" t="s">
        <v>213</v>
      </c>
      <c r="AH24" t="s">
        <v>213</v>
      </c>
      <c r="BA24" t="s">
        <v>4430</v>
      </c>
      <c r="BB24">
        <v>0</v>
      </c>
    </row>
    <row r="25" spans="1:54" x14ac:dyDescent="0.25">
      <c r="A25">
        <v>325746</v>
      </c>
      <c r="B25" t="s">
        <v>214</v>
      </c>
      <c r="O25" t="s">
        <v>213</v>
      </c>
      <c r="W25" t="s">
        <v>213</v>
      </c>
      <c r="Z25" t="s">
        <v>213</v>
      </c>
      <c r="AB25" t="s">
        <v>213</v>
      </c>
      <c r="AC25" t="s">
        <v>213</v>
      </c>
      <c r="AD25" t="s">
        <v>213</v>
      </c>
      <c r="AE25" t="s">
        <v>213</v>
      </c>
      <c r="AF25" t="s">
        <v>213</v>
      </c>
      <c r="AG25" t="s">
        <v>213</v>
      </c>
      <c r="AH25" t="s">
        <v>213</v>
      </c>
      <c r="BA25" t="s">
        <v>4430</v>
      </c>
      <c r="BB25">
        <v>0</v>
      </c>
    </row>
    <row r="26" spans="1:54" x14ac:dyDescent="0.25">
      <c r="A26">
        <v>323955</v>
      </c>
      <c r="B26" t="s">
        <v>214</v>
      </c>
      <c r="W26" t="s">
        <v>213</v>
      </c>
      <c r="X26" t="s">
        <v>213</v>
      </c>
      <c r="Y26" t="s">
        <v>213</v>
      </c>
      <c r="AB26" t="s">
        <v>213</v>
      </c>
      <c r="AC26" t="s">
        <v>213</v>
      </c>
      <c r="AD26" t="s">
        <v>213</v>
      </c>
      <c r="AE26" t="s">
        <v>213</v>
      </c>
      <c r="AF26" t="s">
        <v>213</v>
      </c>
      <c r="AG26" t="s">
        <v>213</v>
      </c>
      <c r="AH26" t="s">
        <v>213</v>
      </c>
      <c r="BA26" t="s">
        <v>4430</v>
      </c>
      <c r="BB26">
        <v>0</v>
      </c>
    </row>
    <row r="27" spans="1:54" x14ac:dyDescent="0.25">
      <c r="A27">
        <v>321604</v>
      </c>
      <c r="B27" t="s">
        <v>214</v>
      </c>
      <c r="P27" t="s">
        <v>213</v>
      </c>
      <c r="R27" t="s">
        <v>213</v>
      </c>
      <c r="W27" t="s">
        <v>213</v>
      </c>
      <c r="Z27" t="s">
        <v>213</v>
      </c>
      <c r="AC27" t="s">
        <v>213</v>
      </c>
      <c r="AD27" t="s">
        <v>213</v>
      </c>
      <c r="AE27" t="s">
        <v>213</v>
      </c>
      <c r="AF27" t="s">
        <v>213</v>
      </c>
      <c r="AG27" t="s">
        <v>213</v>
      </c>
      <c r="AH27" t="s">
        <v>213</v>
      </c>
      <c r="BA27" t="s">
        <v>4430</v>
      </c>
      <c r="BB27">
        <v>0</v>
      </c>
    </row>
    <row r="28" spans="1:54" x14ac:dyDescent="0.25">
      <c r="A28">
        <v>333395</v>
      </c>
      <c r="B28" t="s">
        <v>214</v>
      </c>
      <c r="P28" t="s">
        <v>213</v>
      </c>
      <c r="W28" t="s">
        <v>213</v>
      </c>
      <c r="Z28" t="s">
        <v>213</v>
      </c>
      <c r="AA28" t="s">
        <v>213</v>
      </c>
      <c r="AC28" t="s">
        <v>213</v>
      </c>
      <c r="AD28" t="s">
        <v>213</v>
      </c>
      <c r="AE28" t="s">
        <v>213</v>
      </c>
      <c r="AF28" t="s">
        <v>213</v>
      </c>
      <c r="AG28" t="s">
        <v>213</v>
      </c>
      <c r="AH28" t="s">
        <v>213</v>
      </c>
      <c r="BA28" t="s">
        <v>4430</v>
      </c>
      <c r="BB28">
        <v>0</v>
      </c>
    </row>
    <row r="29" spans="1:54" x14ac:dyDescent="0.25">
      <c r="A29">
        <v>319212</v>
      </c>
      <c r="B29" t="s">
        <v>214</v>
      </c>
      <c r="K29" t="s">
        <v>213</v>
      </c>
      <c r="Q29" t="s">
        <v>213</v>
      </c>
      <c r="X29" t="s">
        <v>213</v>
      </c>
      <c r="AC29" t="s">
        <v>213</v>
      </c>
      <c r="AD29" t="s">
        <v>213</v>
      </c>
      <c r="AE29" t="s">
        <v>213</v>
      </c>
      <c r="AF29" t="s">
        <v>213</v>
      </c>
      <c r="AG29" t="s">
        <v>213</v>
      </c>
      <c r="AH29" t="s">
        <v>213</v>
      </c>
      <c r="BA29" t="s">
        <v>4430</v>
      </c>
      <c r="BB29">
        <v>0</v>
      </c>
    </row>
    <row r="30" spans="1:54" x14ac:dyDescent="0.25">
      <c r="A30">
        <v>327906</v>
      </c>
      <c r="B30" t="s">
        <v>214</v>
      </c>
      <c r="R30" t="s">
        <v>213</v>
      </c>
      <c r="W30" t="s">
        <v>213</v>
      </c>
      <c r="AC30" t="s">
        <v>213</v>
      </c>
      <c r="AD30" t="s">
        <v>213</v>
      </c>
      <c r="AE30" t="s">
        <v>213</v>
      </c>
      <c r="AF30" t="s">
        <v>213</v>
      </c>
      <c r="AG30" t="s">
        <v>213</v>
      </c>
      <c r="AH30" t="s">
        <v>213</v>
      </c>
      <c r="BA30" t="s">
        <v>4430</v>
      </c>
      <c r="BB30">
        <v>0</v>
      </c>
    </row>
    <row r="31" spans="1:54" x14ac:dyDescent="0.25">
      <c r="A31">
        <v>331697</v>
      </c>
      <c r="B31" t="s">
        <v>214</v>
      </c>
      <c r="X31" t="s">
        <v>213</v>
      </c>
      <c r="Z31" t="s">
        <v>213</v>
      </c>
      <c r="AC31" t="s">
        <v>213</v>
      </c>
      <c r="AD31" t="s">
        <v>213</v>
      </c>
      <c r="AE31" t="s">
        <v>213</v>
      </c>
      <c r="AF31" t="s">
        <v>213</v>
      </c>
      <c r="AG31" t="s">
        <v>213</v>
      </c>
      <c r="AH31" t="s">
        <v>213</v>
      </c>
      <c r="BA31" t="s">
        <v>4430</v>
      </c>
      <c r="BB31">
        <v>0</v>
      </c>
    </row>
    <row r="32" spans="1:54" x14ac:dyDescent="0.25">
      <c r="A32">
        <v>326112</v>
      </c>
      <c r="B32" t="s">
        <v>214</v>
      </c>
      <c r="N32" t="s">
        <v>213</v>
      </c>
      <c r="P32" t="s">
        <v>213</v>
      </c>
      <c r="Z32" t="s">
        <v>213</v>
      </c>
      <c r="AC32" t="s">
        <v>213</v>
      </c>
      <c r="AD32" t="s">
        <v>213</v>
      </c>
      <c r="AE32" t="s">
        <v>213</v>
      </c>
      <c r="AF32" t="s">
        <v>213</v>
      </c>
      <c r="AG32" t="s">
        <v>213</v>
      </c>
      <c r="AH32" t="s">
        <v>213</v>
      </c>
      <c r="BA32" t="s">
        <v>4428</v>
      </c>
      <c r="BB32">
        <v>0</v>
      </c>
    </row>
    <row r="33" spans="1:54" x14ac:dyDescent="0.25">
      <c r="A33">
        <v>336852</v>
      </c>
      <c r="B33" t="s">
        <v>214</v>
      </c>
      <c r="N33" t="s">
        <v>213</v>
      </c>
      <c r="V33" t="s">
        <v>213</v>
      </c>
      <c r="AA33" t="s">
        <v>213</v>
      </c>
      <c r="AC33" t="s">
        <v>213</v>
      </c>
      <c r="AD33" t="s">
        <v>213</v>
      </c>
      <c r="AE33" t="s">
        <v>213</v>
      </c>
      <c r="AF33" t="s">
        <v>213</v>
      </c>
      <c r="AG33" t="s">
        <v>213</v>
      </c>
      <c r="AH33" t="s">
        <v>213</v>
      </c>
      <c r="BA33" t="s">
        <v>4428</v>
      </c>
      <c r="BB33">
        <v>0</v>
      </c>
    </row>
    <row r="34" spans="1:54" x14ac:dyDescent="0.25">
      <c r="A34">
        <v>325088</v>
      </c>
      <c r="B34" t="s">
        <v>214</v>
      </c>
      <c r="O34" t="s">
        <v>213</v>
      </c>
      <c r="Q34" t="s">
        <v>213</v>
      </c>
      <c r="Z34" t="s">
        <v>213</v>
      </c>
      <c r="AB34" t="s">
        <v>213</v>
      </c>
      <c r="AC34" t="s">
        <v>213</v>
      </c>
      <c r="AD34" t="s">
        <v>213</v>
      </c>
      <c r="AE34" t="s">
        <v>213</v>
      </c>
      <c r="AF34" t="s">
        <v>213</v>
      </c>
      <c r="AG34" t="s">
        <v>213</v>
      </c>
      <c r="AH34" t="s">
        <v>213</v>
      </c>
      <c r="BA34" t="s">
        <v>4552</v>
      </c>
      <c r="BB34">
        <v>0</v>
      </c>
    </row>
    <row r="35" spans="1:54" x14ac:dyDescent="0.25">
      <c r="A35">
        <v>338961</v>
      </c>
      <c r="B35" t="s">
        <v>214</v>
      </c>
      <c r="L35" t="s">
        <v>147</v>
      </c>
      <c r="O35" t="s">
        <v>148</v>
      </c>
      <c r="P35" t="s">
        <v>148</v>
      </c>
      <c r="AB35" t="s">
        <v>145</v>
      </c>
      <c r="AC35" t="s">
        <v>145</v>
      </c>
      <c r="AD35" t="s">
        <v>145</v>
      </c>
      <c r="AE35" t="s">
        <v>145</v>
      </c>
      <c r="AF35" t="s">
        <v>145</v>
      </c>
      <c r="AG35" t="s">
        <v>145</v>
      </c>
      <c r="AH35" t="s">
        <v>145</v>
      </c>
      <c r="BB35">
        <v>0</v>
      </c>
    </row>
    <row r="36" spans="1:54" x14ac:dyDescent="0.25">
      <c r="A36">
        <v>335153</v>
      </c>
      <c r="B36" t="s">
        <v>214</v>
      </c>
      <c r="O36" t="s">
        <v>147</v>
      </c>
      <c r="AB36" t="s">
        <v>145</v>
      </c>
      <c r="AC36" t="s">
        <v>145</v>
      </c>
      <c r="AD36" t="s">
        <v>145</v>
      </c>
      <c r="AE36" t="s">
        <v>145</v>
      </c>
      <c r="AF36" t="s">
        <v>145</v>
      </c>
      <c r="AG36" t="s">
        <v>145</v>
      </c>
      <c r="AH36" t="s">
        <v>145</v>
      </c>
      <c r="BB36">
        <v>0</v>
      </c>
    </row>
    <row r="37" spans="1:54" x14ac:dyDescent="0.25">
      <c r="A37">
        <v>337415</v>
      </c>
      <c r="B37" t="s">
        <v>214</v>
      </c>
      <c r="P37" t="s">
        <v>147</v>
      </c>
      <c r="W37" t="s">
        <v>147</v>
      </c>
      <c r="Y37" t="s">
        <v>147</v>
      </c>
      <c r="AB37" t="s">
        <v>147</v>
      </c>
      <c r="AC37" t="s">
        <v>145</v>
      </c>
      <c r="AD37" t="s">
        <v>145</v>
      </c>
      <c r="AE37" t="s">
        <v>145</v>
      </c>
      <c r="AF37" t="s">
        <v>145</v>
      </c>
      <c r="AG37" t="s">
        <v>145</v>
      </c>
      <c r="AH37" t="s">
        <v>145</v>
      </c>
      <c r="BB37">
        <v>0</v>
      </c>
    </row>
    <row r="38" spans="1:54" x14ac:dyDescent="0.25">
      <c r="A38">
        <v>338629</v>
      </c>
      <c r="B38" t="s">
        <v>214</v>
      </c>
      <c r="P38" t="s">
        <v>147</v>
      </c>
      <c r="Y38" t="s">
        <v>147</v>
      </c>
      <c r="AB38" t="s">
        <v>147</v>
      </c>
      <c r="AC38" t="s">
        <v>145</v>
      </c>
      <c r="AD38" t="s">
        <v>145</v>
      </c>
      <c r="AE38" t="s">
        <v>145</v>
      </c>
      <c r="AF38" t="s">
        <v>145</v>
      </c>
      <c r="AG38" t="s">
        <v>145</v>
      </c>
      <c r="AH38" t="s">
        <v>145</v>
      </c>
      <c r="BB38">
        <v>0</v>
      </c>
    </row>
    <row r="39" spans="1:54" x14ac:dyDescent="0.25">
      <c r="A39">
        <v>338810</v>
      </c>
      <c r="B39" t="s">
        <v>214</v>
      </c>
      <c r="P39" t="s">
        <v>147</v>
      </c>
      <c r="R39" t="s">
        <v>148</v>
      </c>
      <c r="AB39" t="s">
        <v>147</v>
      </c>
      <c r="AC39" t="s">
        <v>145</v>
      </c>
      <c r="AD39" t="s">
        <v>145</v>
      </c>
      <c r="AE39" t="s">
        <v>145</v>
      </c>
      <c r="AF39" t="s">
        <v>145</v>
      </c>
      <c r="AG39" t="s">
        <v>145</v>
      </c>
      <c r="AH39" t="s">
        <v>145</v>
      </c>
      <c r="BB39">
        <v>0</v>
      </c>
    </row>
    <row r="40" spans="1:54" x14ac:dyDescent="0.25">
      <c r="A40">
        <v>338720</v>
      </c>
      <c r="B40" t="s">
        <v>214</v>
      </c>
      <c r="O40" t="s">
        <v>148</v>
      </c>
      <c r="P40" t="s">
        <v>148</v>
      </c>
      <c r="W40" t="s">
        <v>148</v>
      </c>
      <c r="AB40" t="s">
        <v>147</v>
      </c>
      <c r="AC40" t="s">
        <v>145</v>
      </c>
      <c r="AD40" t="s">
        <v>145</v>
      </c>
      <c r="AE40" t="s">
        <v>145</v>
      </c>
      <c r="AF40" t="s">
        <v>145</v>
      </c>
      <c r="AG40" t="s">
        <v>145</v>
      </c>
      <c r="AH40" t="s">
        <v>145</v>
      </c>
      <c r="BB40">
        <v>0</v>
      </c>
    </row>
    <row r="41" spans="1:54" x14ac:dyDescent="0.25">
      <c r="A41">
        <v>338756</v>
      </c>
      <c r="B41" t="s">
        <v>214</v>
      </c>
      <c r="O41" t="s">
        <v>147</v>
      </c>
      <c r="P41" t="s">
        <v>145</v>
      </c>
      <c r="W41" t="s">
        <v>145</v>
      </c>
      <c r="AB41" t="s">
        <v>147</v>
      </c>
      <c r="AC41" t="s">
        <v>145</v>
      </c>
      <c r="AD41" t="s">
        <v>145</v>
      </c>
      <c r="AE41" t="s">
        <v>145</v>
      </c>
      <c r="AF41" t="s">
        <v>145</v>
      </c>
      <c r="AG41" t="s">
        <v>145</v>
      </c>
      <c r="AH41" t="s">
        <v>145</v>
      </c>
      <c r="BB41">
        <v>0</v>
      </c>
    </row>
    <row r="42" spans="1:54" x14ac:dyDescent="0.25">
      <c r="A42">
        <v>338562</v>
      </c>
      <c r="B42" t="s">
        <v>214</v>
      </c>
      <c r="Y42" t="s">
        <v>147</v>
      </c>
      <c r="AB42" t="s">
        <v>147</v>
      </c>
      <c r="AC42" t="s">
        <v>145</v>
      </c>
      <c r="AD42" t="s">
        <v>145</v>
      </c>
      <c r="AE42" t="s">
        <v>145</v>
      </c>
      <c r="AF42" t="s">
        <v>145</v>
      </c>
      <c r="AG42" t="s">
        <v>145</v>
      </c>
      <c r="AH42" t="s">
        <v>145</v>
      </c>
      <c r="BB42">
        <v>0</v>
      </c>
    </row>
    <row r="43" spans="1:54" x14ac:dyDescent="0.25">
      <c r="A43">
        <v>338985</v>
      </c>
      <c r="B43" t="s">
        <v>214</v>
      </c>
      <c r="N43" t="s">
        <v>147</v>
      </c>
      <c r="W43" t="s">
        <v>147</v>
      </c>
      <c r="AA43" t="s">
        <v>147</v>
      </c>
      <c r="AB43" t="s">
        <v>147</v>
      </c>
      <c r="AC43" t="s">
        <v>145</v>
      </c>
      <c r="AD43" t="s">
        <v>145</v>
      </c>
      <c r="AE43" t="s">
        <v>145</v>
      </c>
      <c r="AF43" t="s">
        <v>145</v>
      </c>
      <c r="AG43" t="s">
        <v>145</v>
      </c>
      <c r="AH43" t="s">
        <v>145</v>
      </c>
      <c r="BB43">
        <v>0</v>
      </c>
    </row>
    <row r="44" spans="1:54" x14ac:dyDescent="0.25">
      <c r="A44">
        <v>336729</v>
      </c>
      <c r="B44" t="s">
        <v>214</v>
      </c>
      <c r="Y44" t="s">
        <v>148</v>
      </c>
      <c r="AA44" t="s">
        <v>148</v>
      </c>
      <c r="AB44" t="s">
        <v>148</v>
      </c>
      <c r="AC44" t="s">
        <v>145</v>
      </c>
      <c r="AD44" t="s">
        <v>145</v>
      </c>
      <c r="AE44" t="s">
        <v>145</v>
      </c>
      <c r="AF44" t="s">
        <v>145</v>
      </c>
      <c r="AG44" t="s">
        <v>145</v>
      </c>
      <c r="AH44" t="s">
        <v>145</v>
      </c>
      <c r="BB44">
        <v>0</v>
      </c>
    </row>
    <row r="45" spans="1:54" x14ac:dyDescent="0.25">
      <c r="A45">
        <v>337712</v>
      </c>
      <c r="B45" t="s">
        <v>214</v>
      </c>
      <c r="V45" t="s">
        <v>148</v>
      </c>
      <c r="AA45" t="s">
        <v>148</v>
      </c>
      <c r="AB45" t="s">
        <v>148</v>
      </c>
      <c r="AC45" t="s">
        <v>145</v>
      </c>
      <c r="AD45" t="s">
        <v>145</v>
      </c>
      <c r="AE45" t="s">
        <v>145</v>
      </c>
      <c r="AF45" t="s">
        <v>145</v>
      </c>
      <c r="AG45" t="s">
        <v>145</v>
      </c>
      <c r="AH45" t="s">
        <v>145</v>
      </c>
      <c r="BB45">
        <v>0</v>
      </c>
    </row>
    <row r="46" spans="1:54" x14ac:dyDescent="0.25">
      <c r="A46">
        <v>337728</v>
      </c>
      <c r="B46" t="s">
        <v>214</v>
      </c>
      <c r="N46" t="s">
        <v>148</v>
      </c>
      <c r="X46" t="s">
        <v>148</v>
      </c>
      <c r="AA46" t="s">
        <v>148</v>
      </c>
      <c r="AB46" t="s">
        <v>148</v>
      </c>
      <c r="AC46" t="s">
        <v>145</v>
      </c>
      <c r="AD46" t="s">
        <v>145</v>
      </c>
      <c r="AE46" t="s">
        <v>145</v>
      </c>
      <c r="AF46" t="s">
        <v>145</v>
      </c>
      <c r="AG46" t="s">
        <v>145</v>
      </c>
      <c r="AH46" t="s">
        <v>145</v>
      </c>
      <c r="BB46">
        <v>0</v>
      </c>
    </row>
    <row r="47" spans="1:54" x14ac:dyDescent="0.25">
      <c r="A47">
        <v>333979</v>
      </c>
      <c r="B47" t="s">
        <v>214</v>
      </c>
      <c r="N47" t="s">
        <v>148</v>
      </c>
      <c r="P47" t="s">
        <v>148</v>
      </c>
      <c r="AA47" t="s">
        <v>148</v>
      </c>
      <c r="AB47" t="s">
        <v>145</v>
      </c>
      <c r="AC47" t="s">
        <v>145</v>
      </c>
      <c r="AD47" t="s">
        <v>145</v>
      </c>
      <c r="AE47" t="s">
        <v>145</v>
      </c>
      <c r="AF47" t="s">
        <v>145</v>
      </c>
      <c r="AG47" t="s">
        <v>145</v>
      </c>
      <c r="AH47" t="s">
        <v>145</v>
      </c>
      <c r="BB47">
        <v>0</v>
      </c>
    </row>
    <row r="48" spans="1:54" x14ac:dyDescent="0.25">
      <c r="A48">
        <v>336167</v>
      </c>
      <c r="B48" t="s">
        <v>214</v>
      </c>
      <c r="O48" t="s">
        <v>147</v>
      </c>
      <c r="AB48" t="s">
        <v>145</v>
      </c>
      <c r="AC48" t="s">
        <v>145</v>
      </c>
      <c r="AD48" t="s">
        <v>145</v>
      </c>
      <c r="AE48" t="s">
        <v>145</v>
      </c>
      <c r="AF48" t="s">
        <v>145</v>
      </c>
      <c r="AG48" t="s">
        <v>145</v>
      </c>
      <c r="AH48" t="s">
        <v>145</v>
      </c>
      <c r="BB48">
        <v>0</v>
      </c>
    </row>
    <row r="49" spans="1:54" x14ac:dyDescent="0.25">
      <c r="A49">
        <v>338724</v>
      </c>
      <c r="B49" t="s">
        <v>214</v>
      </c>
      <c r="O49" t="s">
        <v>148</v>
      </c>
      <c r="P49" t="s">
        <v>147</v>
      </c>
      <c r="Y49" t="s">
        <v>145</v>
      </c>
      <c r="AA49" t="s">
        <v>147</v>
      </c>
      <c r="AC49" t="s">
        <v>145</v>
      </c>
      <c r="AD49" t="s">
        <v>145</v>
      </c>
      <c r="AE49" t="s">
        <v>145</v>
      </c>
      <c r="AF49" t="s">
        <v>145</v>
      </c>
      <c r="AG49" t="s">
        <v>145</v>
      </c>
      <c r="AH49" t="s">
        <v>145</v>
      </c>
      <c r="BB49">
        <v>0</v>
      </c>
    </row>
    <row r="50" spans="1:54" x14ac:dyDescent="0.25">
      <c r="A50">
        <v>339222</v>
      </c>
      <c r="B50" t="s">
        <v>214</v>
      </c>
      <c r="J50" t="s">
        <v>147</v>
      </c>
      <c r="M50" t="s">
        <v>145</v>
      </c>
      <c r="O50" t="s">
        <v>145</v>
      </c>
      <c r="P50" t="s">
        <v>147</v>
      </c>
      <c r="AC50" t="s">
        <v>145</v>
      </c>
      <c r="AD50" t="s">
        <v>145</v>
      </c>
      <c r="AE50" t="s">
        <v>145</v>
      </c>
      <c r="AF50" t="s">
        <v>145</v>
      </c>
      <c r="AG50" t="s">
        <v>145</v>
      </c>
      <c r="AH50" t="s">
        <v>145</v>
      </c>
      <c r="BB50">
        <v>0</v>
      </c>
    </row>
    <row r="51" spans="1:54" x14ac:dyDescent="0.25">
      <c r="A51">
        <v>336231</v>
      </c>
      <c r="B51" t="s">
        <v>214</v>
      </c>
      <c r="P51" t="s">
        <v>147</v>
      </c>
      <c r="AC51" t="s">
        <v>145</v>
      </c>
      <c r="AD51" t="s">
        <v>145</v>
      </c>
      <c r="AE51" t="s">
        <v>145</v>
      </c>
      <c r="AF51" t="s">
        <v>145</v>
      </c>
      <c r="AG51" t="s">
        <v>145</v>
      </c>
      <c r="AH51" t="s">
        <v>145</v>
      </c>
      <c r="BB51">
        <v>0</v>
      </c>
    </row>
    <row r="52" spans="1:54" x14ac:dyDescent="0.25">
      <c r="A52">
        <v>338658</v>
      </c>
      <c r="B52" t="s">
        <v>214</v>
      </c>
      <c r="P52" t="s">
        <v>147</v>
      </c>
      <c r="W52" t="s">
        <v>147</v>
      </c>
      <c r="AC52" t="s">
        <v>145</v>
      </c>
      <c r="AD52" t="s">
        <v>145</v>
      </c>
      <c r="AE52" t="s">
        <v>145</v>
      </c>
      <c r="AF52" t="s">
        <v>145</v>
      </c>
      <c r="AG52" t="s">
        <v>145</v>
      </c>
      <c r="AH52" t="s">
        <v>145</v>
      </c>
      <c r="BB52">
        <v>0</v>
      </c>
    </row>
    <row r="53" spans="1:54" x14ac:dyDescent="0.25">
      <c r="A53">
        <v>339436</v>
      </c>
      <c r="B53" t="s">
        <v>214</v>
      </c>
      <c r="P53" t="s">
        <v>147</v>
      </c>
      <c r="Z53" t="s">
        <v>147</v>
      </c>
      <c r="AC53" t="s">
        <v>145</v>
      </c>
      <c r="AD53" t="s">
        <v>145</v>
      </c>
      <c r="AE53" t="s">
        <v>145</v>
      </c>
      <c r="AF53" t="s">
        <v>145</v>
      </c>
      <c r="AG53" t="s">
        <v>145</v>
      </c>
      <c r="AH53" t="s">
        <v>145</v>
      </c>
      <c r="BB53">
        <v>0</v>
      </c>
    </row>
    <row r="54" spans="1:54" x14ac:dyDescent="0.25">
      <c r="A54">
        <v>339697</v>
      </c>
      <c r="B54" t="s">
        <v>214</v>
      </c>
      <c r="E54" t="s">
        <v>147</v>
      </c>
      <c r="P54" t="s">
        <v>147</v>
      </c>
      <c r="W54" t="s">
        <v>147</v>
      </c>
      <c r="Y54" t="s">
        <v>147</v>
      </c>
      <c r="AC54" t="s">
        <v>145</v>
      </c>
      <c r="AD54" t="s">
        <v>145</v>
      </c>
      <c r="AE54" t="s">
        <v>145</v>
      </c>
      <c r="AF54" t="s">
        <v>145</v>
      </c>
      <c r="AG54" t="s">
        <v>145</v>
      </c>
      <c r="AH54" t="s">
        <v>145</v>
      </c>
      <c r="BB54">
        <v>0</v>
      </c>
    </row>
    <row r="55" spans="1:54" x14ac:dyDescent="0.25">
      <c r="A55">
        <v>338729</v>
      </c>
      <c r="B55" t="s">
        <v>214</v>
      </c>
      <c r="O55" t="s">
        <v>147</v>
      </c>
      <c r="P55" t="s">
        <v>148</v>
      </c>
      <c r="W55" t="s">
        <v>147</v>
      </c>
      <c r="Z55" t="s">
        <v>147</v>
      </c>
      <c r="AC55" t="s">
        <v>145</v>
      </c>
      <c r="AD55" t="s">
        <v>145</v>
      </c>
      <c r="AE55" t="s">
        <v>145</v>
      </c>
      <c r="AF55" t="s">
        <v>145</v>
      </c>
      <c r="AG55" t="s">
        <v>145</v>
      </c>
      <c r="AH55" t="s">
        <v>145</v>
      </c>
      <c r="BB55">
        <v>0</v>
      </c>
    </row>
    <row r="56" spans="1:54" x14ac:dyDescent="0.25">
      <c r="A56">
        <v>331938</v>
      </c>
      <c r="B56" t="s">
        <v>214</v>
      </c>
      <c r="N56" t="s">
        <v>148</v>
      </c>
      <c r="O56" t="s">
        <v>148</v>
      </c>
      <c r="P56" t="s">
        <v>148</v>
      </c>
      <c r="AC56" t="s">
        <v>145</v>
      </c>
      <c r="AD56" t="s">
        <v>145</v>
      </c>
      <c r="AE56" t="s">
        <v>145</v>
      </c>
      <c r="AF56" t="s">
        <v>145</v>
      </c>
      <c r="AG56" t="s">
        <v>145</v>
      </c>
      <c r="AH56" t="s">
        <v>145</v>
      </c>
      <c r="BB56">
        <v>0</v>
      </c>
    </row>
    <row r="57" spans="1:54" x14ac:dyDescent="0.25">
      <c r="A57">
        <v>338504</v>
      </c>
      <c r="B57" t="s">
        <v>214</v>
      </c>
      <c r="O57" t="s">
        <v>148</v>
      </c>
      <c r="P57" t="s">
        <v>148</v>
      </c>
      <c r="W57" t="s">
        <v>147</v>
      </c>
      <c r="Z57" t="s">
        <v>147</v>
      </c>
      <c r="AC57" t="s">
        <v>145</v>
      </c>
      <c r="AD57" t="s">
        <v>145</v>
      </c>
      <c r="AE57" t="s">
        <v>145</v>
      </c>
      <c r="AF57" t="s">
        <v>145</v>
      </c>
      <c r="AG57" t="s">
        <v>145</v>
      </c>
      <c r="AH57" t="s">
        <v>145</v>
      </c>
      <c r="BB57">
        <v>0</v>
      </c>
    </row>
    <row r="58" spans="1:54" x14ac:dyDescent="0.25">
      <c r="A58">
        <v>326904</v>
      </c>
      <c r="B58" t="s">
        <v>214</v>
      </c>
      <c r="H58" t="s">
        <v>148</v>
      </c>
      <c r="P58" t="s">
        <v>148</v>
      </c>
      <c r="Q58" t="s">
        <v>148</v>
      </c>
      <c r="W58" t="s">
        <v>147</v>
      </c>
      <c r="AC58" t="s">
        <v>145</v>
      </c>
      <c r="AD58" t="s">
        <v>145</v>
      </c>
      <c r="AE58" t="s">
        <v>145</v>
      </c>
      <c r="AF58" t="s">
        <v>145</v>
      </c>
      <c r="AG58" t="s">
        <v>145</v>
      </c>
      <c r="AH58" t="s">
        <v>145</v>
      </c>
      <c r="BB58">
        <v>0</v>
      </c>
    </row>
    <row r="59" spans="1:54" x14ac:dyDescent="0.25">
      <c r="A59">
        <v>329469</v>
      </c>
      <c r="B59" t="s">
        <v>214</v>
      </c>
      <c r="N59" t="s">
        <v>148</v>
      </c>
      <c r="P59" t="s">
        <v>148</v>
      </c>
      <c r="W59" t="s">
        <v>148</v>
      </c>
      <c r="AA59" t="s">
        <v>148</v>
      </c>
      <c r="AC59" t="s">
        <v>145</v>
      </c>
      <c r="AD59" t="s">
        <v>145</v>
      </c>
      <c r="AE59" t="s">
        <v>145</v>
      </c>
      <c r="AF59" t="s">
        <v>145</v>
      </c>
      <c r="AG59" t="s">
        <v>145</v>
      </c>
      <c r="AH59" t="s">
        <v>145</v>
      </c>
      <c r="BB59">
        <v>0</v>
      </c>
    </row>
    <row r="60" spans="1:54" x14ac:dyDescent="0.25">
      <c r="A60">
        <v>335329</v>
      </c>
      <c r="B60" t="s">
        <v>214</v>
      </c>
      <c r="I60" t="s">
        <v>148</v>
      </c>
      <c r="N60" t="s">
        <v>148</v>
      </c>
      <c r="P60" t="s">
        <v>148</v>
      </c>
      <c r="R60" t="s">
        <v>148</v>
      </c>
      <c r="AC60" t="s">
        <v>145</v>
      </c>
      <c r="AD60" t="s">
        <v>145</v>
      </c>
      <c r="AE60" t="s">
        <v>145</v>
      </c>
      <c r="AF60" t="s">
        <v>145</v>
      </c>
      <c r="AG60" t="s">
        <v>145</v>
      </c>
      <c r="AH60" t="s">
        <v>145</v>
      </c>
      <c r="BB60">
        <v>0</v>
      </c>
    </row>
    <row r="61" spans="1:54" x14ac:dyDescent="0.25">
      <c r="A61">
        <v>335780</v>
      </c>
      <c r="B61" t="s">
        <v>214</v>
      </c>
      <c r="P61" t="s">
        <v>148</v>
      </c>
      <c r="Z61" t="s">
        <v>148</v>
      </c>
      <c r="AC61" t="s">
        <v>145</v>
      </c>
      <c r="AD61" t="s">
        <v>145</v>
      </c>
      <c r="AE61" t="s">
        <v>145</v>
      </c>
      <c r="AF61" t="s">
        <v>145</v>
      </c>
      <c r="AG61" t="s">
        <v>145</v>
      </c>
      <c r="AH61" t="s">
        <v>145</v>
      </c>
      <c r="BB61">
        <v>0</v>
      </c>
    </row>
    <row r="62" spans="1:54" x14ac:dyDescent="0.25">
      <c r="A62">
        <v>338066</v>
      </c>
      <c r="B62" t="s">
        <v>214</v>
      </c>
      <c r="P62" t="s">
        <v>148</v>
      </c>
      <c r="W62" t="s">
        <v>147</v>
      </c>
      <c r="Y62" t="s">
        <v>147</v>
      </c>
      <c r="Z62" t="s">
        <v>147</v>
      </c>
      <c r="AC62" t="s">
        <v>145</v>
      </c>
      <c r="AD62" t="s">
        <v>145</v>
      </c>
      <c r="AE62" t="s">
        <v>145</v>
      </c>
      <c r="AF62" t="s">
        <v>145</v>
      </c>
      <c r="AG62" t="s">
        <v>145</v>
      </c>
      <c r="AH62" t="s">
        <v>145</v>
      </c>
      <c r="BB62">
        <v>0</v>
      </c>
    </row>
    <row r="63" spans="1:54" x14ac:dyDescent="0.25">
      <c r="A63">
        <v>338103</v>
      </c>
      <c r="B63" t="s">
        <v>214</v>
      </c>
      <c r="P63" t="s">
        <v>148</v>
      </c>
      <c r="X63" t="s">
        <v>147</v>
      </c>
      <c r="AC63" t="s">
        <v>145</v>
      </c>
      <c r="AD63" t="s">
        <v>145</v>
      </c>
      <c r="AE63" t="s">
        <v>145</v>
      </c>
      <c r="AF63" t="s">
        <v>145</v>
      </c>
      <c r="AG63" t="s">
        <v>145</v>
      </c>
      <c r="AH63" t="s">
        <v>145</v>
      </c>
      <c r="BB63">
        <v>0</v>
      </c>
    </row>
    <row r="64" spans="1:54" x14ac:dyDescent="0.25">
      <c r="A64">
        <v>338522</v>
      </c>
      <c r="B64" t="s">
        <v>214</v>
      </c>
      <c r="P64" t="s">
        <v>148</v>
      </c>
      <c r="Y64" t="s">
        <v>148</v>
      </c>
      <c r="AC64" t="s">
        <v>145</v>
      </c>
      <c r="AD64" t="s">
        <v>145</v>
      </c>
      <c r="AE64" t="s">
        <v>145</v>
      </c>
      <c r="AF64" t="s">
        <v>145</v>
      </c>
      <c r="AG64" t="s">
        <v>145</v>
      </c>
      <c r="AH64" t="s">
        <v>145</v>
      </c>
      <c r="BB64">
        <v>0</v>
      </c>
    </row>
    <row r="65" spans="1:54" x14ac:dyDescent="0.25">
      <c r="A65">
        <v>338700</v>
      </c>
      <c r="B65" t="s">
        <v>214</v>
      </c>
      <c r="G65" t="s">
        <v>148</v>
      </c>
      <c r="P65" t="s">
        <v>148</v>
      </c>
      <c r="W65" t="s">
        <v>147</v>
      </c>
      <c r="Y65" t="s">
        <v>147</v>
      </c>
      <c r="AC65" t="s">
        <v>145</v>
      </c>
      <c r="AD65" t="s">
        <v>145</v>
      </c>
      <c r="AE65" t="s">
        <v>145</v>
      </c>
      <c r="AF65" t="s">
        <v>145</v>
      </c>
      <c r="AG65" t="s">
        <v>145</v>
      </c>
      <c r="AH65" t="s">
        <v>145</v>
      </c>
      <c r="BB65">
        <v>0</v>
      </c>
    </row>
    <row r="66" spans="1:54" x14ac:dyDescent="0.25">
      <c r="A66">
        <v>338704</v>
      </c>
      <c r="B66" t="s">
        <v>214</v>
      </c>
      <c r="L66" t="s">
        <v>148</v>
      </c>
      <c r="P66" t="s">
        <v>148</v>
      </c>
      <c r="T66" t="s">
        <v>148</v>
      </c>
      <c r="Z66" t="s">
        <v>145</v>
      </c>
      <c r="AC66" t="s">
        <v>145</v>
      </c>
      <c r="AD66" t="s">
        <v>145</v>
      </c>
      <c r="AE66" t="s">
        <v>145</v>
      </c>
      <c r="AF66" t="s">
        <v>145</v>
      </c>
      <c r="AG66" t="s">
        <v>145</v>
      </c>
      <c r="AH66" t="s">
        <v>145</v>
      </c>
      <c r="BB66">
        <v>0</v>
      </c>
    </row>
    <row r="67" spans="1:54" x14ac:dyDescent="0.25">
      <c r="A67">
        <v>338878</v>
      </c>
      <c r="B67" t="s">
        <v>214</v>
      </c>
      <c r="P67" t="s">
        <v>148</v>
      </c>
      <c r="AC67" t="s">
        <v>145</v>
      </c>
      <c r="AD67" t="s">
        <v>145</v>
      </c>
      <c r="AE67" t="s">
        <v>145</v>
      </c>
      <c r="AF67" t="s">
        <v>145</v>
      </c>
      <c r="AG67" t="s">
        <v>145</v>
      </c>
      <c r="AH67" t="s">
        <v>145</v>
      </c>
      <c r="BB67">
        <v>0</v>
      </c>
    </row>
    <row r="68" spans="1:54" x14ac:dyDescent="0.25">
      <c r="A68">
        <v>338174</v>
      </c>
      <c r="B68" t="s">
        <v>214</v>
      </c>
      <c r="P68" t="s">
        <v>145</v>
      </c>
      <c r="W68" t="s">
        <v>147</v>
      </c>
      <c r="Y68" t="s">
        <v>147</v>
      </c>
      <c r="Z68" t="s">
        <v>145</v>
      </c>
      <c r="AC68" t="s">
        <v>145</v>
      </c>
      <c r="AD68" t="s">
        <v>145</v>
      </c>
      <c r="AE68" t="s">
        <v>145</v>
      </c>
      <c r="AF68" t="s">
        <v>145</v>
      </c>
      <c r="AG68" t="s">
        <v>145</v>
      </c>
      <c r="AH68" t="s">
        <v>145</v>
      </c>
      <c r="BB68">
        <v>0</v>
      </c>
    </row>
    <row r="69" spans="1:54" x14ac:dyDescent="0.25">
      <c r="A69">
        <v>339603</v>
      </c>
      <c r="B69" t="s">
        <v>214</v>
      </c>
      <c r="G69" t="s">
        <v>145</v>
      </c>
      <c r="N69" t="s">
        <v>147</v>
      </c>
      <c r="P69" t="s">
        <v>145</v>
      </c>
      <c r="W69" t="s">
        <v>145</v>
      </c>
      <c r="AC69" t="s">
        <v>145</v>
      </c>
      <c r="AD69" t="s">
        <v>145</v>
      </c>
      <c r="AE69" t="s">
        <v>145</v>
      </c>
      <c r="AF69" t="s">
        <v>145</v>
      </c>
      <c r="AG69" t="s">
        <v>145</v>
      </c>
      <c r="AH69" t="s">
        <v>145</v>
      </c>
      <c r="BB69">
        <v>0</v>
      </c>
    </row>
    <row r="70" spans="1:54" x14ac:dyDescent="0.25">
      <c r="A70">
        <v>335268</v>
      </c>
      <c r="B70" t="s">
        <v>214</v>
      </c>
      <c r="K70" t="s">
        <v>148</v>
      </c>
      <c r="O70" t="s">
        <v>148</v>
      </c>
      <c r="W70" t="s">
        <v>148</v>
      </c>
      <c r="AC70" t="s">
        <v>145</v>
      </c>
      <c r="AD70" t="s">
        <v>145</v>
      </c>
      <c r="AE70" t="s">
        <v>145</v>
      </c>
      <c r="AF70" t="s">
        <v>145</v>
      </c>
      <c r="AG70" t="s">
        <v>145</v>
      </c>
      <c r="AH70" t="s">
        <v>145</v>
      </c>
      <c r="BB70">
        <v>0</v>
      </c>
    </row>
    <row r="71" spans="1:54" x14ac:dyDescent="0.25">
      <c r="A71">
        <v>336810</v>
      </c>
      <c r="B71" t="s">
        <v>214</v>
      </c>
      <c r="O71" t="s">
        <v>148</v>
      </c>
      <c r="W71" t="s">
        <v>148</v>
      </c>
      <c r="AC71" t="s">
        <v>145</v>
      </c>
      <c r="AD71" t="s">
        <v>145</v>
      </c>
      <c r="AE71" t="s">
        <v>145</v>
      </c>
      <c r="AF71" t="s">
        <v>145</v>
      </c>
      <c r="AG71" t="s">
        <v>145</v>
      </c>
      <c r="AH71" t="s">
        <v>145</v>
      </c>
      <c r="BB71">
        <v>0</v>
      </c>
    </row>
    <row r="72" spans="1:54" x14ac:dyDescent="0.25">
      <c r="A72">
        <v>339196</v>
      </c>
      <c r="B72" t="s">
        <v>214</v>
      </c>
      <c r="O72" t="s">
        <v>148</v>
      </c>
      <c r="Y72" t="s">
        <v>147</v>
      </c>
      <c r="AC72" t="s">
        <v>145</v>
      </c>
      <c r="AD72" t="s">
        <v>145</v>
      </c>
      <c r="AE72" t="s">
        <v>145</v>
      </c>
      <c r="AF72" t="s">
        <v>145</v>
      </c>
      <c r="AG72" t="s">
        <v>145</v>
      </c>
      <c r="AH72" t="s">
        <v>145</v>
      </c>
      <c r="BB72">
        <v>0</v>
      </c>
    </row>
    <row r="73" spans="1:54" x14ac:dyDescent="0.25">
      <c r="A73">
        <v>339936</v>
      </c>
      <c r="B73" t="s">
        <v>214</v>
      </c>
      <c r="N73" t="s">
        <v>147</v>
      </c>
      <c r="O73" t="s">
        <v>145</v>
      </c>
      <c r="Z73" t="s">
        <v>147</v>
      </c>
      <c r="AA73" t="s">
        <v>147</v>
      </c>
      <c r="AC73" t="s">
        <v>145</v>
      </c>
      <c r="AD73" t="s">
        <v>145</v>
      </c>
      <c r="AE73" t="s">
        <v>145</v>
      </c>
      <c r="AF73" t="s">
        <v>145</v>
      </c>
      <c r="AG73" t="s">
        <v>145</v>
      </c>
      <c r="BB73">
        <v>0</v>
      </c>
    </row>
    <row r="74" spans="1:54" x14ac:dyDescent="0.25">
      <c r="A74">
        <v>334170</v>
      </c>
      <c r="B74" t="s">
        <v>214</v>
      </c>
      <c r="W74" t="s">
        <v>145</v>
      </c>
      <c r="Y74" t="s">
        <v>145</v>
      </c>
      <c r="Z74" t="s">
        <v>145</v>
      </c>
      <c r="AC74" t="s">
        <v>145</v>
      </c>
      <c r="AD74" t="s">
        <v>145</v>
      </c>
      <c r="AE74" t="s">
        <v>145</v>
      </c>
      <c r="AF74" t="s">
        <v>145</v>
      </c>
      <c r="AG74" t="s">
        <v>145</v>
      </c>
      <c r="AH74" t="s">
        <v>145</v>
      </c>
      <c r="BB74">
        <v>0</v>
      </c>
    </row>
    <row r="75" spans="1:54" x14ac:dyDescent="0.25">
      <c r="A75">
        <v>334744</v>
      </c>
      <c r="B75" t="s">
        <v>214</v>
      </c>
      <c r="H75" t="s">
        <v>148</v>
      </c>
      <c r="W75" t="s">
        <v>145</v>
      </c>
      <c r="AA75" t="s">
        <v>147</v>
      </c>
      <c r="AC75" t="s">
        <v>145</v>
      </c>
      <c r="AD75" t="s">
        <v>145</v>
      </c>
      <c r="AE75" t="s">
        <v>145</v>
      </c>
      <c r="AF75" t="s">
        <v>145</v>
      </c>
      <c r="AG75" t="s">
        <v>145</v>
      </c>
      <c r="AH75" t="s">
        <v>145</v>
      </c>
      <c r="BB75">
        <v>0</v>
      </c>
    </row>
    <row r="76" spans="1:54" x14ac:dyDescent="0.25">
      <c r="A76">
        <v>335623</v>
      </c>
      <c r="B76" t="s">
        <v>214</v>
      </c>
      <c r="F76" t="s">
        <v>148</v>
      </c>
      <c r="S76" t="s">
        <v>148</v>
      </c>
      <c r="AA76" t="s">
        <v>147</v>
      </c>
      <c r="AC76" t="s">
        <v>145</v>
      </c>
      <c r="AD76" t="s">
        <v>145</v>
      </c>
      <c r="AE76" t="s">
        <v>145</v>
      </c>
      <c r="AF76" t="s">
        <v>145</v>
      </c>
      <c r="AG76" t="s">
        <v>145</v>
      </c>
      <c r="AH76" t="s">
        <v>145</v>
      </c>
      <c r="BB76">
        <v>0</v>
      </c>
    </row>
    <row r="77" spans="1:54" x14ac:dyDescent="0.25">
      <c r="A77">
        <v>335982</v>
      </c>
      <c r="B77" t="s">
        <v>214</v>
      </c>
      <c r="C77" t="s">
        <v>148</v>
      </c>
      <c r="H77" t="s">
        <v>148</v>
      </c>
      <c r="Z77" t="s">
        <v>148</v>
      </c>
      <c r="AA77" t="s">
        <v>148</v>
      </c>
      <c r="AC77" t="s">
        <v>145</v>
      </c>
      <c r="AD77" t="s">
        <v>145</v>
      </c>
      <c r="AE77" t="s">
        <v>145</v>
      </c>
      <c r="AF77" t="s">
        <v>145</v>
      </c>
      <c r="AG77" t="s">
        <v>145</v>
      </c>
      <c r="AH77" t="s">
        <v>145</v>
      </c>
      <c r="BB77">
        <v>0</v>
      </c>
    </row>
    <row r="78" spans="1:54" x14ac:dyDescent="0.25">
      <c r="A78">
        <v>336390</v>
      </c>
      <c r="B78" t="s">
        <v>214</v>
      </c>
      <c r="Y78" t="s">
        <v>145</v>
      </c>
      <c r="AA78" t="s">
        <v>145</v>
      </c>
      <c r="AC78" t="s">
        <v>145</v>
      </c>
      <c r="AD78" t="s">
        <v>145</v>
      </c>
      <c r="AE78" t="s">
        <v>145</v>
      </c>
      <c r="AF78" t="s">
        <v>145</v>
      </c>
      <c r="AG78" t="s">
        <v>145</v>
      </c>
      <c r="AH78" t="s">
        <v>145</v>
      </c>
      <c r="BB78">
        <v>0</v>
      </c>
    </row>
    <row r="79" spans="1:54" x14ac:dyDescent="0.25">
      <c r="A79">
        <v>336399</v>
      </c>
      <c r="B79" t="s">
        <v>214</v>
      </c>
      <c r="F79" t="s">
        <v>148</v>
      </c>
      <c r="J79" t="s">
        <v>148</v>
      </c>
      <c r="V79" t="s">
        <v>148</v>
      </c>
      <c r="AC79" t="s">
        <v>145</v>
      </c>
      <c r="AD79" t="s">
        <v>145</v>
      </c>
      <c r="AE79" t="s">
        <v>145</v>
      </c>
      <c r="AF79" t="s">
        <v>145</v>
      </c>
      <c r="AG79" t="s">
        <v>145</v>
      </c>
      <c r="AH79" t="s">
        <v>145</v>
      </c>
      <c r="BB79">
        <v>0</v>
      </c>
    </row>
    <row r="80" spans="1:54" x14ac:dyDescent="0.25">
      <c r="A80">
        <v>337538</v>
      </c>
      <c r="B80" t="s">
        <v>214</v>
      </c>
      <c r="L80" t="s">
        <v>147</v>
      </c>
      <c r="R80" t="s">
        <v>148</v>
      </c>
      <c r="X80" t="s">
        <v>145</v>
      </c>
      <c r="Z80" t="s">
        <v>145</v>
      </c>
      <c r="AC80" t="s">
        <v>145</v>
      </c>
      <c r="AD80" t="s">
        <v>145</v>
      </c>
      <c r="AE80" t="s">
        <v>145</v>
      </c>
      <c r="AF80" t="s">
        <v>145</v>
      </c>
      <c r="AG80" t="s">
        <v>145</v>
      </c>
      <c r="AH80" t="s">
        <v>145</v>
      </c>
      <c r="BB80">
        <v>0</v>
      </c>
    </row>
    <row r="81" spans="1:54" x14ac:dyDescent="0.25">
      <c r="A81">
        <v>337984</v>
      </c>
      <c r="B81" t="s">
        <v>214</v>
      </c>
      <c r="I81" t="s">
        <v>145</v>
      </c>
      <c r="V81" t="s">
        <v>147</v>
      </c>
      <c r="X81" t="s">
        <v>148</v>
      </c>
      <c r="AC81" t="s">
        <v>145</v>
      </c>
      <c r="AD81" t="s">
        <v>145</v>
      </c>
      <c r="AE81" t="s">
        <v>145</v>
      </c>
      <c r="AF81" t="s">
        <v>145</v>
      </c>
      <c r="AG81" t="s">
        <v>145</v>
      </c>
      <c r="AH81" t="s">
        <v>145</v>
      </c>
      <c r="BB81">
        <v>0</v>
      </c>
    </row>
    <row r="82" spans="1:54" x14ac:dyDescent="0.25">
      <c r="A82">
        <v>338517</v>
      </c>
      <c r="B82" t="s">
        <v>214</v>
      </c>
      <c r="I82" t="s">
        <v>148</v>
      </c>
      <c r="N82" t="s">
        <v>148</v>
      </c>
      <c r="V82" t="s">
        <v>147</v>
      </c>
      <c r="AA82" t="s">
        <v>148</v>
      </c>
      <c r="AC82" t="s">
        <v>145</v>
      </c>
      <c r="AD82" t="s">
        <v>145</v>
      </c>
      <c r="AE82" t="s">
        <v>145</v>
      </c>
      <c r="AF82" t="s">
        <v>145</v>
      </c>
      <c r="AG82" t="s">
        <v>145</v>
      </c>
      <c r="AH82" t="s">
        <v>145</v>
      </c>
      <c r="BB82">
        <v>0</v>
      </c>
    </row>
    <row r="83" spans="1:54" x14ac:dyDescent="0.25">
      <c r="A83">
        <v>338536</v>
      </c>
      <c r="B83" t="s">
        <v>214</v>
      </c>
      <c r="Z83" t="s">
        <v>147</v>
      </c>
      <c r="AC83" t="s">
        <v>145</v>
      </c>
      <c r="AD83" t="s">
        <v>145</v>
      </c>
      <c r="AE83" t="s">
        <v>145</v>
      </c>
      <c r="AF83" t="s">
        <v>145</v>
      </c>
      <c r="AG83" t="s">
        <v>145</v>
      </c>
      <c r="AH83" t="s">
        <v>145</v>
      </c>
      <c r="BB83">
        <v>0</v>
      </c>
    </row>
    <row r="84" spans="1:54" x14ac:dyDescent="0.25">
      <c r="A84">
        <v>338618</v>
      </c>
      <c r="B84" t="s">
        <v>214</v>
      </c>
      <c r="Y84" t="s">
        <v>147</v>
      </c>
      <c r="AC84" t="s">
        <v>145</v>
      </c>
      <c r="AD84" t="s">
        <v>145</v>
      </c>
      <c r="AE84" t="s">
        <v>145</v>
      </c>
      <c r="AF84" t="s">
        <v>145</v>
      </c>
      <c r="AG84" t="s">
        <v>145</v>
      </c>
      <c r="AH84" t="s">
        <v>145</v>
      </c>
      <c r="BB84">
        <v>0</v>
      </c>
    </row>
    <row r="85" spans="1:54" x14ac:dyDescent="0.25">
      <c r="A85">
        <v>338664</v>
      </c>
      <c r="B85" t="s">
        <v>214</v>
      </c>
      <c r="G85" t="s">
        <v>148</v>
      </c>
      <c r="W85" t="s">
        <v>147</v>
      </c>
      <c r="AA85" t="s">
        <v>147</v>
      </c>
      <c r="AC85" t="s">
        <v>145</v>
      </c>
      <c r="AD85" t="s">
        <v>145</v>
      </c>
      <c r="AE85" t="s">
        <v>145</v>
      </c>
      <c r="AF85" t="s">
        <v>145</v>
      </c>
      <c r="AG85" t="s">
        <v>145</v>
      </c>
      <c r="AH85" t="s">
        <v>145</v>
      </c>
      <c r="BB85">
        <v>0</v>
      </c>
    </row>
    <row r="86" spans="1:54" x14ac:dyDescent="0.25">
      <c r="A86">
        <v>338677</v>
      </c>
      <c r="B86" t="s">
        <v>214</v>
      </c>
      <c r="Y86" t="s">
        <v>147</v>
      </c>
      <c r="AC86" t="s">
        <v>145</v>
      </c>
      <c r="AD86" t="s">
        <v>145</v>
      </c>
      <c r="AE86" t="s">
        <v>145</v>
      </c>
      <c r="AF86" t="s">
        <v>145</v>
      </c>
      <c r="AG86" t="s">
        <v>145</v>
      </c>
      <c r="AH86" t="s">
        <v>145</v>
      </c>
      <c r="BB86">
        <v>0</v>
      </c>
    </row>
    <row r="87" spans="1:54" x14ac:dyDescent="0.25">
      <c r="A87">
        <v>338809</v>
      </c>
      <c r="B87" t="s">
        <v>214</v>
      </c>
      <c r="Y87" t="s">
        <v>147</v>
      </c>
      <c r="AC87" t="s">
        <v>145</v>
      </c>
      <c r="AD87" t="s">
        <v>145</v>
      </c>
      <c r="AE87" t="s">
        <v>145</v>
      </c>
      <c r="AF87" t="s">
        <v>145</v>
      </c>
      <c r="AG87" t="s">
        <v>145</v>
      </c>
      <c r="AH87" t="s">
        <v>145</v>
      </c>
      <c r="BB87">
        <v>0</v>
      </c>
    </row>
    <row r="88" spans="1:54" x14ac:dyDescent="0.25">
      <c r="A88">
        <v>338973</v>
      </c>
      <c r="B88" t="s">
        <v>214</v>
      </c>
      <c r="I88" t="s">
        <v>145</v>
      </c>
      <c r="N88" t="s">
        <v>145</v>
      </c>
      <c r="V88" t="s">
        <v>147</v>
      </c>
      <c r="AA88" t="s">
        <v>147</v>
      </c>
      <c r="AC88" t="s">
        <v>145</v>
      </c>
      <c r="AD88" t="s">
        <v>145</v>
      </c>
      <c r="AE88" t="s">
        <v>145</v>
      </c>
      <c r="AF88" t="s">
        <v>145</v>
      </c>
      <c r="AG88" t="s">
        <v>145</v>
      </c>
      <c r="AH88" t="s">
        <v>145</v>
      </c>
      <c r="BB88">
        <v>0</v>
      </c>
    </row>
    <row r="89" spans="1:54" x14ac:dyDescent="0.25">
      <c r="A89">
        <v>339044</v>
      </c>
      <c r="B89" t="s">
        <v>214</v>
      </c>
      <c r="G89" t="s">
        <v>147</v>
      </c>
      <c r="W89" t="s">
        <v>147</v>
      </c>
      <c r="X89" t="s">
        <v>147</v>
      </c>
      <c r="AA89" t="s">
        <v>145</v>
      </c>
      <c r="AC89" t="s">
        <v>145</v>
      </c>
      <c r="AD89" t="s">
        <v>145</v>
      </c>
      <c r="AE89" t="s">
        <v>145</v>
      </c>
      <c r="AF89" t="s">
        <v>145</v>
      </c>
      <c r="AG89" t="s">
        <v>145</v>
      </c>
      <c r="BB89">
        <v>0</v>
      </c>
    </row>
    <row r="90" spans="1:54" x14ac:dyDescent="0.25">
      <c r="A90">
        <v>339055</v>
      </c>
      <c r="B90" t="s">
        <v>214</v>
      </c>
      <c r="R90" t="s">
        <v>148</v>
      </c>
      <c r="AA90" t="s">
        <v>147</v>
      </c>
      <c r="AC90" t="s">
        <v>145</v>
      </c>
      <c r="AD90" t="s">
        <v>145</v>
      </c>
      <c r="AG90" t="s">
        <v>145</v>
      </c>
      <c r="AH90" t="s">
        <v>145</v>
      </c>
      <c r="BB90">
        <v>0</v>
      </c>
    </row>
    <row r="91" spans="1:54" x14ac:dyDescent="0.25">
      <c r="A91">
        <v>339089</v>
      </c>
      <c r="B91" t="s">
        <v>214</v>
      </c>
      <c r="AA91" t="s">
        <v>145</v>
      </c>
      <c r="AC91" t="s">
        <v>145</v>
      </c>
      <c r="AD91" t="s">
        <v>145</v>
      </c>
      <c r="AG91" t="s">
        <v>145</v>
      </c>
      <c r="AH91" t="s">
        <v>145</v>
      </c>
      <c r="BB91">
        <v>0</v>
      </c>
    </row>
    <row r="92" spans="1:54" x14ac:dyDescent="0.25">
      <c r="A92">
        <v>339202</v>
      </c>
      <c r="B92" t="s">
        <v>214</v>
      </c>
      <c r="Y92" t="s">
        <v>147</v>
      </c>
      <c r="Z92" t="s">
        <v>147</v>
      </c>
      <c r="AC92" t="s">
        <v>145</v>
      </c>
      <c r="AD92" t="s">
        <v>145</v>
      </c>
      <c r="AG92" t="s">
        <v>145</v>
      </c>
      <c r="AH92" t="s">
        <v>145</v>
      </c>
      <c r="BB92">
        <v>0</v>
      </c>
    </row>
    <row r="93" spans="1:54" x14ac:dyDescent="0.25">
      <c r="A93">
        <v>339355</v>
      </c>
      <c r="B93" t="s">
        <v>214</v>
      </c>
      <c r="AC93" t="s">
        <v>145</v>
      </c>
      <c r="AD93" t="s">
        <v>145</v>
      </c>
      <c r="AE93" t="s">
        <v>145</v>
      </c>
      <c r="AF93" t="s">
        <v>145</v>
      </c>
      <c r="AG93" t="s">
        <v>145</v>
      </c>
      <c r="AH93" t="s">
        <v>145</v>
      </c>
      <c r="BB93">
        <v>0</v>
      </c>
    </row>
    <row r="94" spans="1:54" x14ac:dyDescent="0.25">
      <c r="A94">
        <v>339414</v>
      </c>
      <c r="B94" t="s">
        <v>214</v>
      </c>
      <c r="N94" t="s">
        <v>147</v>
      </c>
      <c r="Z94" t="s">
        <v>147</v>
      </c>
      <c r="AC94" t="s">
        <v>145</v>
      </c>
      <c r="AD94" t="s">
        <v>145</v>
      </c>
      <c r="AG94" t="s">
        <v>145</v>
      </c>
      <c r="AH94" t="s">
        <v>145</v>
      </c>
      <c r="BB94">
        <v>0</v>
      </c>
    </row>
    <row r="95" spans="1:54" x14ac:dyDescent="0.25">
      <c r="A95">
        <v>339613</v>
      </c>
      <c r="B95" t="s">
        <v>214</v>
      </c>
      <c r="K95" t="s">
        <v>147</v>
      </c>
      <c r="W95" t="s">
        <v>147</v>
      </c>
      <c r="Z95" t="s">
        <v>147</v>
      </c>
      <c r="AC95" t="s">
        <v>145</v>
      </c>
      <c r="AD95" t="s">
        <v>145</v>
      </c>
      <c r="AE95" t="s">
        <v>145</v>
      </c>
      <c r="AF95" t="s">
        <v>145</v>
      </c>
      <c r="AH95" t="s">
        <v>145</v>
      </c>
      <c r="BB95">
        <v>0</v>
      </c>
    </row>
    <row r="96" spans="1:54" x14ac:dyDescent="0.25">
      <c r="A96">
        <v>339872</v>
      </c>
      <c r="B96" t="s">
        <v>214</v>
      </c>
      <c r="W96" t="s">
        <v>145</v>
      </c>
      <c r="X96" t="s">
        <v>145</v>
      </c>
      <c r="Y96" t="s">
        <v>145</v>
      </c>
      <c r="Z96" t="s">
        <v>145</v>
      </c>
      <c r="AC96" t="s">
        <v>145</v>
      </c>
      <c r="AD96" t="s">
        <v>145</v>
      </c>
      <c r="AG96" t="s">
        <v>145</v>
      </c>
      <c r="AH96" t="s">
        <v>145</v>
      </c>
      <c r="BB96">
        <v>0</v>
      </c>
    </row>
    <row r="97" spans="1:54" x14ac:dyDescent="0.25">
      <c r="A97">
        <v>340123</v>
      </c>
      <c r="B97" t="s">
        <v>214</v>
      </c>
      <c r="M97" t="s">
        <v>213</v>
      </c>
      <c r="U97" t="s">
        <v>213</v>
      </c>
      <c r="AB97" t="s">
        <v>213</v>
      </c>
      <c r="AG97" t="s">
        <v>213</v>
      </c>
      <c r="AH97" t="s">
        <v>213</v>
      </c>
      <c r="BB97">
        <v>0</v>
      </c>
    </row>
    <row r="98" spans="1:54" x14ac:dyDescent="0.25">
      <c r="A98">
        <v>337519</v>
      </c>
      <c r="B98" t="s">
        <v>150</v>
      </c>
      <c r="H98" t="s">
        <v>148</v>
      </c>
      <c r="O98" t="s">
        <v>148</v>
      </c>
      <c r="P98" t="s">
        <v>148</v>
      </c>
      <c r="V98" t="s">
        <v>148</v>
      </c>
      <c r="AC98" t="s">
        <v>147</v>
      </c>
      <c r="AD98" t="s">
        <v>147</v>
      </c>
      <c r="AF98" t="s">
        <v>147</v>
      </c>
      <c r="AG98" t="s">
        <v>147</v>
      </c>
      <c r="AH98" t="s">
        <v>147</v>
      </c>
      <c r="AI98" t="s">
        <v>145</v>
      </c>
      <c r="AJ98" t="s">
        <v>145</v>
      </c>
      <c r="AK98" t="s">
        <v>145</v>
      </c>
      <c r="AL98" t="s">
        <v>145</v>
      </c>
      <c r="AM98" t="s">
        <v>145</v>
      </c>
      <c r="AN98" t="s">
        <v>145</v>
      </c>
      <c r="BB98" t="s">
        <v>4567</v>
      </c>
    </row>
    <row r="99" spans="1:54" x14ac:dyDescent="0.25">
      <c r="A99">
        <v>338612</v>
      </c>
      <c r="B99" t="s">
        <v>150</v>
      </c>
      <c r="P99" t="s">
        <v>148</v>
      </c>
      <c r="W99" t="s">
        <v>148</v>
      </c>
      <c r="Z99" t="s">
        <v>148</v>
      </c>
      <c r="AC99" t="s">
        <v>147</v>
      </c>
      <c r="AD99" t="s">
        <v>145</v>
      </c>
      <c r="AE99" t="s">
        <v>145</v>
      </c>
      <c r="AF99" t="s">
        <v>145</v>
      </c>
      <c r="AG99" t="s">
        <v>147</v>
      </c>
      <c r="AH99" t="s">
        <v>147</v>
      </c>
      <c r="AI99" t="s">
        <v>145</v>
      </c>
      <c r="AJ99" t="s">
        <v>145</v>
      </c>
      <c r="AK99" t="s">
        <v>145</v>
      </c>
      <c r="AL99" t="s">
        <v>145</v>
      </c>
      <c r="AM99" t="s">
        <v>145</v>
      </c>
      <c r="AN99" t="s">
        <v>145</v>
      </c>
      <c r="BB99" t="s">
        <v>4567</v>
      </c>
    </row>
    <row r="100" spans="1:54" x14ac:dyDescent="0.25">
      <c r="A100">
        <v>333160</v>
      </c>
      <c r="B100" t="s">
        <v>150</v>
      </c>
      <c r="BA100" t="s">
        <v>4435</v>
      </c>
      <c r="BB100" t="s">
        <v>4566</v>
      </c>
    </row>
    <row r="101" spans="1:54" x14ac:dyDescent="0.25">
      <c r="A101">
        <v>339618</v>
      </c>
      <c r="B101" t="s">
        <v>150</v>
      </c>
      <c r="N101" t="s">
        <v>213</v>
      </c>
      <c r="AA101" t="s">
        <v>213</v>
      </c>
      <c r="AI101" t="s">
        <v>213</v>
      </c>
      <c r="AJ101" t="s">
        <v>213</v>
      </c>
      <c r="AN101" t="s">
        <v>213</v>
      </c>
      <c r="BA101" t="s">
        <v>4432</v>
      </c>
    </row>
    <row r="102" spans="1:54" x14ac:dyDescent="0.25">
      <c r="A102">
        <v>332383</v>
      </c>
      <c r="B102" t="s">
        <v>150</v>
      </c>
      <c r="W102" t="s">
        <v>213</v>
      </c>
      <c r="Z102" t="s">
        <v>213</v>
      </c>
      <c r="AF102" t="s">
        <v>213</v>
      </c>
      <c r="AG102" t="s">
        <v>213</v>
      </c>
      <c r="AI102" t="s">
        <v>213</v>
      </c>
      <c r="BA102" t="s">
        <v>4432</v>
      </c>
    </row>
    <row r="103" spans="1:54" x14ac:dyDescent="0.25">
      <c r="A103">
        <v>320900</v>
      </c>
      <c r="B103" t="s">
        <v>150</v>
      </c>
      <c r="P103" t="s">
        <v>148</v>
      </c>
      <c r="AG103" t="s">
        <v>148</v>
      </c>
      <c r="AH103" t="s">
        <v>148</v>
      </c>
      <c r="AM103" t="s">
        <v>148</v>
      </c>
      <c r="AN103" t="s">
        <v>148</v>
      </c>
    </row>
    <row r="104" spans="1:54" x14ac:dyDescent="0.25">
      <c r="A104">
        <v>330060</v>
      </c>
      <c r="B104" t="s">
        <v>150</v>
      </c>
      <c r="AG104" t="s">
        <v>148</v>
      </c>
      <c r="AJ104" t="s">
        <v>148</v>
      </c>
      <c r="AL104" t="s">
        <v>145</v>
      </c>
      <c r="AM104" t="s">
        <v>148</v>
      </c>
      <c r="AN104" t="s">
        <v>145</v>
      </c>
    </row>
    <row r="105" spans="1:54" x14ac:dyDescent="0.25">
      <c r="A105">
        <v>330571</v>
      </c>
      <c r="B105" t="s">
        <v>150</v>
      </c>
      <c r="M105" t="s">
        <v>148</v>
      </c>
      <c r="Z105" t="s">
        <v>148</v>
      </c>
      <c r="AF105" t="s">
        <v>148</v>
      </c>
      <c r="AG105" t="s">
        <v>148</v>
      </c>
      <c r="AK105" t="s">
        <v>148</v>
      </c>
    </row>
    <row r="106" spans="1:54" x14ac:dyDescent="0.25">
      <c r="A106">
        <v>337390</v>
      </c>
      <c r="B106" t="s">
        <v>150</v>
      </c>
      <c r="I106" t="s">
        <v>147</v>
      </c>
      <c r="K106" t="s">
        <v>147</v>
      </c>
      <c r="AE106" t="s">
        <v>148</v>
      </c>
      <c r="AI106" t="s">
        <v>148</v>
      </c>
      <c r="AJ106" t="s">
        <v>148</v>
      </c>
    </row>
    <row r="107" spans="1:54" x14ac:dyDescent="0.25">
      <c r="A107">
        <v>327744</v>
      </c>
      <c r="B107" t="s">
        <v>150</v>
      </c>
      <c r="BB107" t="s">
        <v>4565</v>
      </c>
    </row>
    <row r="108" spans="1:54" x14ac:dyDescent="0.25">
      <c r="A108">
        <v>327371</v>
      </c>
      <c r="B108" t="s">
        <v>150</v>
      </c>
      <c r="BB108" t="s">
        <v>4564</v>
      </c>
    </row>
    <row r="109" spans="1:54" x14ac:dyDescent="0.25">
      <c r="A109">
        <v>336488</v>
      </c>
      <c r="B109" t="s">
        <v>150</v>
      </c>
      <c r="BB109" t="s">
        <v>4563</v>
      </c>
    </row>
    <row r="110" spans="1:54" x14ac:dyDescent="0.25">
      <c r="A110">
        <v>326057</v>
      </c>
      <c r="B110" t="s">
        <v>150</v>
      </c>
      <c r="BB110" t="s">
        <v>4562</v>
      </c>
    </row>
    <row r="111" spans="1:54" x14ac:dyDescent="0.25">
      <c r="A111">
        <v>336663</v>
      </c>
      <c r="B111" t="s">
        <v>150</v>
      </c>
      <c r="BB111" t="s">
        <v>4561</v>
      </c>
    </row>
    <row r="112" spans="1:54" x14ac:dyDescent="0.25">
      <c r="A112">
        <v>336792</v>
      </c>
      <c r="B112" t="s">
        <v>150</v>
      </c>
      <c r="BB112" t="s">
        <v>4560</v>
      </c>
    </row>
    <row r="113" spans="1:54" x14ac:dyDescent="0.25">
      <c r="A113">
        <v>328531</v>
      </c>
      <c r="B113" t="s">
        <v>150</v>
      </c>
      <c r="BB113" t="s">
        <v>4559</v>
      </c>
    </row>
    <row r="114" spans="1:54" x14ac:dyDescent="0.25">
      <c r="A114">
        <v>334772</v>
      </c>
      <c r="B114" t="s">
        <v>150</v>
      </c>
      <c r="O114" t="s">
        <v>148</v>
      </c>
      <c r="X114" t="s">
        <v>145</v>
      </c>
      <c r="Y114" t="s">
        <v>147</v>
      </c>
      <c r="AA114" t="s">
        <v>147</v>
      </c>
      <c r="AC114" t="s">
        <v>147</v>
      </c>
      <c r="AD114" t="s">
        <v>147</v>
      </c>
      <c r="AE114" t="s">
        <v>147</v>
      </c>
      <c r="AF114" t="s">
        <v>147</v>
      </c>
      <c r="AG114" t="s">
        <v>147</v>
      </c>
      <c r="AH114" t="s">
        <v>145</v>
      </c>
      <c r="AI114" t="s">
        <v>145</v>
      </c>
      <c r="AJ114" t="s">
        <v>145</v>
      </c>
      <c r="AK114" t="s">
        <v>145</v>
      </c>
      <c r="AL114" t="s">
        <v>145</v>
      </c>
      <c r="AM114" t="s">
        <v>145</v>
      </c>
      <c r="AN114" t="s">
        <v>145</v>
      </c>
      <c r="BB114" t="s">
        <v>4558</v>
      </c>
    </row>
    <row r="115" spans="1:54" x14ac:dyDescent="0.25">
      <c r="A115">
        <v>329432</v>
      </c>
      <c r="B115" t="s">
        <v>150</v>
      </c>
      <c r="BB115" t="s">
        <v>4557</v>
      </c>
    </row>
    <row r="116" spans="1:54" x14ac:dyDescent="0.25">
      <c r="A116">
        <v>328513</v>
      </c>
      <c r="B116" t="s">
        <v>150</v>
      </c>
      <c r="BB116" t="s">
        <v>4556</v>
      </c>
    </row>
    <row r="117" spans="1:54" x14ac:dyDescent="0.25">
      <c r="A117">
        <v>331070</v>
      </c>
      <c r="B117" t="s">
        <v>150</v>
      </c>
      <c r="O117" t="s">
        <v>213</v>
      </c>
      <c r="P117" t="s">
        <v>213</v>
      </c>
      <c r="Z117" t="s">
        <v>213</v>
      </c>
      <c r="AB117" t="s">
        <v>213</v>
      </c>
      <c r="AC117" t="s">
        <v>213</v>
      </c>
      <c r="AE117" t="s">
        <v>213</v>
      </c>
      <c r="AG117" t="s">
        <v>213</v>
      </c>
      <c r="AI117" t="s">
        <v>213</v>
      </c>
      <c r="AJ117" t="s">
        <v>213</v>
      </c>
      <c r="AK117" t="s">
        <v>213</v>
      </c>
      <c r="AL117" t="s">
        <v>213</v>
      </c>
      <c r="AM117" t="s">
        <v>213</v>
      </c>
      <c r="AN117" t="s">
        <v>213</v>
      </c>
      <c r="BA117" t="s">
        <v>4554</v>
      </c>
      <c r="BB117">
        <v>0</v>
      </c>
    </row>
    <row r="118" spans="1:54" x14ac:dyDescent="0.25">
      <c r="A118">
        <v>312634</v>
      </c>
      <c r="B118" t="s">
        <v>150</v>
      </c>
      <c r="P118" t="s">
        <v>213</v>
      </c>
      <c r="Z118" t="s">
        <v>213</v>
      </c>
      <c r="AB118" t="s">
        <v>213</v>
      </c>
      <c r="AC118" t="s">
        <v>213</v>
      </c>
      <c r="AE118" t="s">
        <v>213</v>
      </c>
      <c r="AG118" t="s">
        <v>213</v>
      </c>
      <c r="AH118" t="s">
        <v>213</v>
      </c>
      <c r="AI118" t="s">
        <v>213</v>
      </c>
      <c r="AJ118" t="s">
        <v>213</v>
      </c>
      <c r="AK118" t="s">
        <v>213</v>
      </c>
      <c r="AL118" t="s">
        <v>213</v>
      </c>
      <c r="AN118" t="s">
        <v>213</v>
      </c>
      <c r="BA118" t="s">
        <v>4554</v>
      </c>
      <c r="BB118">
        <v>0</v>
      </c>
    </row>
    <row r="119" spans="1:54" x14ac:dyDescent="0.25">
      <c r="A119">
        <v>325421</v>
      </c>
      <c r="B119" t="s">
        <v>150</v>
      </c>
      <c r="P119" t="s">
        <v>213</v>
      </c>
      <c r="W119" t="s">
        <v>213</v>
      </c>
      <c r="Z119" t="s">
        <v>213</v>
      </c>
      <c r="AB119" t="s">
        <v>213</v>
      </c>
      <c r="AC119" t="s">
        <v>213</v>
      </c>
      <c r="AE119" t="s">
        <v>213</v>
      </c>
      <c r="AF119" t="s">
        <v>213</v>
      </c>
      <c r="AG119" t="s">
        <v>213</v>
      </c>
      <c r="AH119" t="s">
        <v>213</v>
      </c>
      <c r="AI119" t="s">
        <v>213</v>
      </c>
      <c r="AJ119" t="s">
        <v>213</v>
      </c>
      <c r="AK119" t="s">
        <v>213</v>
      </c>
      <c r="AL119" t="s">
        <v>213</v>
      </c>
      <c r="AM119" t="s">
        <v>213</v>
      </c>
      <c r="AN119" t="s">
        <v>213</v>
      </c>
      <c r="BA119" t="s">
        <v>4554</v>
      </c>
      <c r="BB119">
        <v>0</v>
      </c>
    </row>
    <row r="120" spans="1:54" x14ac:dyDescent="0.25">
      <c r="A120">
        <v>329774</v>
      </c>
      <c r="B120" t="s">
        <v>150</v>
      </c>
      <c r="P120" t="s">
        <v>213</v>
      </c>
      <c r="W120" t="s">
        <v>213</v>
      </c>
      <c r="AB120" t="s">
        <v>213</v>
      </c>
      <c r="AC120" t="s">
        <v>213</v>
      </c>
      <c r="AE120" t="s">
        <v>213</v>
      </c>
      <c r="AF120" t="s">
        <v>213</v>
      </c>
      <c r="AG120" t="s">
        <v>213</v>
      </c>
      <c r="AH120" t="s">
        <v>213</v>
      </c>
      <c r="AI120" t="s">
        <v>213</v>
      </c>
      <c r="AK120" t="s">
        <v>213</v>
      </c>
      <c r="AL120" t="s">
        <v>213</v>
      </c>
      <c r="AN120" t="s">
        <v>213</v>
      </c>
      <c r="BA120" t="s">
        <v>4554</v>
      </c>
      <c r="BB120">
        <v>0</v>
      </c>
    </row>
    <row r="121" spans="1:54" x14ac:dyDescent="0.25">
      <c r="A121">
        <v>327727</v>
      </c>
      <c r="B121" t="s">
        <v>150</v>
      </c>
      <c r="O121" t="s">
        <v>213</v>
      </c>
      <c r="Q121" t="s">
        <v>213</v>
      </c>
      <c r="Z121" t="s">
        <v>213</v>
      </c>
      <c r="AB121" t="s">
        <v>213</v>
      </c>
      <c r="AC121" t="s">
        <v>213</v>
      </c>
      <c r="AD121" t="s">
        <v>213</v>
      </c>
      <c r="AE121" t="s">
        <v>213</v>
      </c>
      <c r="AF121" t="s">
        <v>213</v>
      </c>
      <c r="AG121" t="s">
        <v>213</v>
      </c>
      <c r="AH121" t="s">
        <v>213</v>
      </c>
      <c r="AI121" t="s">
        <v>213</v>
      </c>
      <c r="AJ121" t="s">
        <v>213</v>
      </c>
      <c r="AK121" t="s">
        <v>213</v>
      </c>
      <c r="AL121" t="s">
        <v>213</v>
      </c>
      <c r="AM121" t="s">
        <v>213</v>
      </c>
      <c r="AN121" t="s">
        <v>213</v>
      </c>
      <c r="BA121" t="s">
        <v>4554</v>
      </c>
      <c r="BB121">
        <v>0</v>
      </c>
    </row>
    <row r="122" spans="1:54" x14ac:dyDescent="0.25">
      <c r="A122">
        <v>318621</v>
      </c>
      <c r="B122" t="s">
        <v>150</v>
      </c>
      <c r="Z122" t="s">
        <v>213</v>
      </c>
      <c r="AB122" t="s">
        <v>213</v>
      </c>
      <c r="AC122" t="s">
        <v>213</v>
      </c>
      <c r="AD122" t="s">
        <v>213</v>
      </c>
      <c r="AE122" t="s">
        <v>213</v>
      </c>
      <c r="AF122" t="s">
        <v>213</v>
      </c>
      <c r="AG122" t="s">
        <v>213</v>
      </c>
      <c r="AH122" t="s">
        <v>213</v>
      </c>
      <c r="AI122" t="s">
        <v>213</v>
      </c>
      <c r="AJ122" t="s">
        <v>213</v>
      </c>
      <c r="AK122" t="s">
        <v>213</v>
      </c>
      <c r="AL122" t="s">
        <v>213</v>
      </c>
      <c r="AM122" t="s">
        <v>213</v>
      </c>
      <c r="AN122" t="s">
        <v>213</v>
      </c>
      <c r="BA122" t="s">
        <v>4554</v>
      </c>
      <c r="BB122">
        <v>0</v>
      </c>
    </row>
    <row r="123" spans="1:54" x14ac:dyDescent="0.25">
      <c r="A123">
        <v>326293</v>
      </c>
      <c r="B123" t="s">
        <v>150</v>
      </c>
      <c r="H123" t="s">
        <v>213</v>
      </c>
      <c r="N123" t="s">
        <v>213</v>
      </c>
      <c r="AB123" t="s">
        <v>213</v>
      </c>
      <c r="AC123" t="s">
        <v>213</v>
      </c>
      <c r="AD123" t="s">
        <v>213</v>
      </c>
      <c r="AE123" t="s">
        <v>213</v>
      </c>
      <c r="AF123" t="s">
        <v>213</v>
      </c>
      <c r="AG123" t="s">
        <v>213</v>
      </c>
      <c r="AH123" t="s">
        <v>213</v>
      </c>
      <c r="AI123" t="s">
        <v>213</v>
      </c>
      <c r="AJ123" t="s">
        <v>213</v>
      </c>
      <c r="AK123" t="s">
        <v>213</v>
      </c>
      <c r="AL123" t="s">
        <v>213</v>
      </c>
      <c r="AM123" t="s">
        <v>213</v>
      </c>
      <c r="AN123" t="s">
        <v>213</v>
      </c>
      <c r="BA123" t="s">
        <v>4554</v>
      </c>
      <c r="BB123">
        <v>0</v>
      </c>
    </row>
    <row r="124" spans="1:54" x14ac:dyDescent="0.25">
      <c r="A124">
        <v>327813</v>
      </c>
      <c r="B124" t="s">
        <v>150</v>
      </c>
      <c r="T124" t="s">
        <v>213</v>
      </c>
      <c r="AB124" t="s">
        <v>213</v>
      </c>
      <c r="AE124" t="s">
        <v>213</v>
      </c>
      <c r="AF124" t="s">
        <v>213</v>
      </c>
      <c r="AG124" t="s">
        <v>213</v>
      </c>
      <c r="AH124" t="s">
        <v>213</v>
      </c>
      <c r="AI124" t="s">
        <v>213</v>
      </c>
      <c r="AJ124" t="s">
        <v>213</v>
      </c>
      <c r="AK124" t="s">
        <v>213</v>
      </c>
      <c r="AN124" t="s">
        <v>213</v>
      </c>
      <c r="BA124" t="s">
        <v>4554</v>
      </c>
      <c r="BB124">
        <v>0</v>
      </c>
    </row>
    <row r="125" spans="1:54" x14ac:dyDescent="0.25">
      <c r="A125">
        <v>330609</v>
      </c>
      <c r="B125" t="s">
        <v>150</v>
      </c>
      <c r="M125" t="s">
        <v>213</v>
      </c>
      <c r="Q125" t="s">
        <v>213</v>
      </c>
      <c r="Z125" t="s">
        <v>213</v>
      </c>
      <c r="AB125" t="s">
        <v>213</v>
      </c>
      <c r="AC125" t="s">
        <v>213</v>
      </c>
      <c r="AD125" t="s">
        <v>213</v>
      </c>
      <c r="AE125" t="s">
        <v>213</v>
      </c>
      <c r="AF125" t="s">
        <v>213</v>
      </c>
      <c r="AG125" t="s">
        <v>213</v>
      </c>
      <c r="AH125" t="s">
        <v>213</v>
      </c>
      <c r="AI125" t="s">
        <v>213</v>
      </c>
      <c r="AJ125" t="s">
        <v>213</v>
      </c>
      <c r="AK125" t="s">
        <v>213</v>
      </c>
      <c r="AL125" t="s">
        <v>213</v>
      </c>
      <c r="AM125" t="s">
        <v>213</v>
      </c>
      <c r="AN125" t="s">
        <v>213</v>
      </c>
      <c r="BA125" t="s">
        <v>4554</v>
      </c>
      <c r="BB125">
        <v>0</v>
      </c>
    </row>
    <row r="126" spans="1:54" x14ac:dyDescent="0.25">
      <c r="A126">
        <v>332405</v>
      </c>
      <c r="B126" t="s">
        <v>150</v>
      </c>
      <c r="J126" t="s">
        <v>213</v>
      </c>
      <c r="S126" t="s">
        <v>213</v>
      </c>
      <c r="AB126" t="s">
        <v>213</v>
      </c>
      <c r="AC126" t="s">
        <v>213</v>
      </c>
      <c r="AD126" t="s">
        <v>213</v>
      </c>
      <c r="AE126" t="s">
        <v>213</v>
      </c>
      <c r="AF126" t="s">
        <v>213</v>
      </c>
      <c r="AH126" t="s">
        <v>213</v>
      </c>
      <c r="AI126" t="s">
        <v>213</v>
      </c>
      <c r="AJ126" t="s">
        <v>213</v>
      </c>
      <c r="AK126" t="s">
        <v>213</v>
      </c>
      <c r="AL126" t="s">
        <v>213</v>
      </c>
      <c r="AM126" t="s">
        <v>213</v>
      </c>
      <c r="AN126" t="s">
        <v>213</v>
      </c>
      <c r="BA126" t="s">
        <v>4554</v>
      </c>
      <c r="BB126">
        <v>0</v>
      </c>
    </row>
    <row r="127" spans="1:54" x14ac:dyDescent="0.25">
      <c r="A127">
        <v>338298</v>
      </c>
      <c r="B127" t="s">
        <v>150</v>
      </c>
      <c r="W127" t="s">
        <v>213</v>
      </c>
      <c r="AB127" t="s">
        <v>213</v>
      </c>
      <c r="AC127" t="s">
        <v>213</v>
      </c>
      <c r="AG127" t="s">
        <v>213</v>
      </c>
      <c r="AH127" t="s">
        <v>213</v>
      </c>
      <c r="AI127" t="s">
        <v>213</v>
      </c>
      <c r="AL127" t="s">
        <v>213</v>
      </c>
      <c r="AN127" t="s">
        <v>213</v>
      </c>
      <c r="BA127" t="s">
        <v>4554</v>
      </c>
      <c r="BB127">
        <v>0</v>
      </c>
    </row>
    <row r="128" spans="1:54" x14ac:dyDescent="0.25">
      <c r="A128">
        <v>338302</v>
      </c>
      <c r="B128" t="s">
        <v>150</v>
      </c>
      <c r="U128" t="s">
        <v>213</v>
      </c>
      <c r="AB128" t="s">
        <v>213</v>
      </c>
      <c r="AE128" t="s">
        <v>213</v>
      </c>
      <c r="AH128" t="s">
        <v>213</v>
      </c>
      <c r="AI128" t="s">
        <v>213</v>
      </c>
      <c r="AL128" t="s">
        <v>213</v>
      </c>
      <c r="AM128" t="s">
        <v>213</v>
      </c>
      <c r="AN128" t="s">
        <v>213</v>
      </c>
      <c r="BA128" t="s">
        <v>4554</v>
      </c>
      <c r="BB128">
        <v>0</v>
      </c>
    </row>
    <row r="129" spans="1:54" x14ac:dyDescent="0.25">
      <c r="A129">
        <v>338344</v>
      </c>
      <c r="B129" t="s">
        <v>150</v>
      </c>
      <c r="Q129" t="s">
        <v>213</v>
      </c>
      <c r="U129" t="s">
        <v>213</v>
      </c>
      <c r="Z129" t="s">
        <v>213</v>
      </c>
      <c r="AB129" t="s">
        <v>213</v>
      </c>
      <c r="AC129" t="s">
        <v>213</v>
      </c>
      <c r="AD129" t="s">
        <v>213</v>
      </c>
      <c r="AE129" t="s">
        <v>213</v>
      </c>
      <c r="AF129" t="s">
        <v>213</v>
      </c>
      <c r="AG129" t="s">
        <v>213</v>
      </c>
      <c r="AH129" t="s">
        <v>213</v>
      </c>
      <c r="AI129" t="s">
        <v>213</v>
      </c>
      <c r="AJ129" t="s">
        <v>213</v>
      </c>
      <c r="AK129" t="s">
        <v>213</v>
      </c>
      <c r="AL129" t="s">
        <v>213</v>
      </c>
      <c r="AM129" t="s">
        <v>213</v>
      </c>
      <c r="AN129" t="s">
        <v>213</v>
      </c>
      <c r="BA129" t="s">
        <v>4554</v>
      </c>
      <c r="BB129">
        <v>0</v>
      </c>
    </row>
    <row r="130" spans="1:54" x14ac:dyDescent="0.25">
      <c r="A130">
        <v>331337</v>
      </c>
      <c r="B130" t="s">
        <v>150</v>
      </c>
      <c r="O130" t="s">
        <v>213</v>
      </c>
      <c r="P130" t="s">
        <v>213</v>
      </c>
      <c r="Q130" t="s">
        <v>213</v>
      </c>
      <c r="Z130" t="s">
        <v>213</v>
      </c>
      <c r="AC130" t="s">
        <v>213</v>
      </c>
      <c r="AD130" t="s">
        <v>213</v>
      </c>
      <c r="AE130" t="s">
        <v>213</v>
      </c>
      <c r="AF130" t="s">
        <v>213</v>
      </c>
      <c r="AG130" t="s">
        <v>213</v>
      </c>
      <c r="AH130" t="s">
        <v>213</v>
      </c>
      <c r="AI130" t="s">
        <v>213</v>
      </c>
      <c r="AJ130" t="s">
        <v>213</v>
      </c>
      <c r="AK130" t="s">
        <v>213</v>
      </c>
      <c r="AL130" t="s">
        <v>213</v>
      </c>
      <c r="AM130" t="s">
        <v>213</v>
      </c>
      <c r="AN130" t="s">
        <v>213</v>
      </c>
      <c r="BA130" t="s">
        <v>4554</v>
      </c>
      <c r="BB130">
        <v>0</v>
      </c>
    </row>
    <row r="131" spans="1:54" x14ac:dyDescent="0.25">
      <c r="A131">
        <v>302786</v>
      </c>
      <c r="B131" t="s">
        <v>150</v>
      </c>
      <c r="P131" t="s">
        <v>213</v>
      </c>
      <c r="AC131" t="s">
        <v>213</v>
      </c>
      <c r="AD131" t="s">
        <v>213</v>
      </c>
      <c r="AE131" t="s">
        <v>213</v>
      </c>
      <c r="AF131" t="s">
        <v>213</v>
      </c>
      <c r="AG131" t="s">
        <v>213</v>
      </c>
      <c r="AH131" t="s">
        <v>213</v>
      </c>
      <c r="AI131" t="s">
        <v>213</v>
      </c>
      <c r="AJ131" t="s">
        <v>213</v>
      </c>
      <c r="AK131" t="s">
        <v>213</v>
      </c>
      <c r="AL131" t="s">
        <v>213</v>
      </c>
      <c r="AM131" t="s">
        <v>213</v>
      </c>
      <c r="AN131" t="s">
        <v>213</v>
      </c>
      <c r="BA131" t="s">
        <v>4554</v>
      </c>
      <c r="BB131">
        <v>0</v>
      </c>
    </row>
    <row r="132" spans="1:54" x14ac:dyDescent="0.25">
      <c r="A132">
        <v>325077</v>
      </c>
      <c r="B132" t="s">
        <v>150</v>
      </c>
      <c r="I132" t="s">
        <v>213</v>
      </c>
      <c r="P132" t="s">
        <v>213</v>
      </c>
      <c r="AA132" t="s">
        <v>213</v>
      </c>
      <c r="AC132" t="s">
        <v>213</v>
      </c>
      <c r="AD132" t="s">
        <v>213</v>
      </c>
      <c r="AE132" t="s">
        <v>213</v>
      </c>
      <c r="AF132" t="s">
        <v>213</v>
      </c>
      <c r="AG132" t="s">
        <v>213</v>
      </c>
      <c r="AH132" t="s">
        <v>213</v>
      </c>
      <c r="AI132" t="s">
        <v>213</v>
      </c>
      <c r="AJ132" t="s">
        <v>213</v>
      </c>
      <c r="AK132" t="s">
        <v>213</v>
      </c>
      <c r="AL132" t="s">
        <v>213</v>
      </c>
      <c r="AM132" t="s">
        <v>213</v>
      </c>
      <c r="AN132" t="s">
        <v>213</v>
      </c>
      <c r="BA132" t="s">
        <v>4554</v>
      </c>
      <c r="BB132">
        <v>0</v>
      </c>
    </row>
    <row r="133" spans="1:54" x14ac:dyDescent="0.25">
      <c r="A133">
        <v>326743</v>
      </c>
      <c r="B133" t="s">
        <v>150</v>
      </c>
      <c r="N133" t="s">
        <v>213</v>
      </c>
      <c r="P133" t="s">
        <v>213</v>
      </c>
      <c r="Z133" t="s">
        <v>213</v>
      </c>
      <c r="AA133" t="s">
        <v>213</v>
      </c>
      <c r="AC133" t="s">
        <v>213</v>
      </c>
      <c r="AD133" t="s">
        <v>213</v>
      </c>
      <c r="AE133" t="s">
        <v>213</v>
      </c>
      <c r="AF133" t="s">
        <v>213</v>
      </c>
      <c r="AG133" t="s">
        <v>213</v>
      </c>
      <c r="AH133" t="s">
        <v>213</v>
      </c>
      <c r="AI133" t="s">
        <v>213</v>
      </c>
      <c r="AJ133" t="s">
        <v>213</v>
      </c>
      <c r="AK133" t="s">
        <v>213</v>
      </c>
      <c r="AL133" t="s">
        <v>213</v>
      </c>
      <c r="AM133" t="s">
        <v>213</v>
      </c>
      <c r="AN133" t="s">
        <v>213</v>
      </c>
      <c r="BA133" t="s">
        <v>4554</v>
      </c>
      <c r="BB133">
        <v>0</v>
      </c>
    </row>
    <row r="134" spans="1:54" x14ac:dyDescent="0.25">
      <c r="A134">
        <v>327920</v>
      </c>
      <c r="B134" t="s">
        <v>150</v>
      </c>
      <c r="L134" t="s">
        <v>213</v>
      </c>
      <c r="P134" t="s">
        <v>213</v>
      </c>
      <c r="W134" t="s">
        <v>213</v>
      </c>
      <c r="AC134" t="s">
        <v>213</v>
      </c>
      <c r="AD134" t="s">
        <v>213</v>
      </c>
      <c r="AE134" t="s">
        <v>213</v>
      </c>
      <c r="AG134" t="s">
        <v>213</v>
      </c>
      <c r="AI134" t="s">
        <v>213</v>
      </c>
      <c r="AJ134" t="s">
        <v>213</v>
      </c>
      <c r="AK134" t="s">
        <v>213</v>
      </c>
      <c r="AL134" t="s">
        <v>213</v>
      </c>
      <c r="AM134" t="s">
        <v>213</v>
      </c>
      <c r="AN134" t="s">
        <v>213</v>
      </c>
      <c r="BA134" t="s">
        <v>4554</v>
      </c>
      <c r="BB134">
        <v>0</v>
      </c>
    </row>
    <row r="135" spans="1:54" x14ac:dyDescent="0.25">
      <c r="A135">
        <v>332281</v>
      </c>
      <c r="B135" t="s">
        <v>150</v>
      </c>
      <c r="P135" t="s">
        <v>213</v>
      </c>
      <c r="W135" t="s">
        <v>213</v>
      </c>
      <c r="AC135" t="s">
        <v>213</v>
      </c>
      <c r="AE135" t="s">
        <v>213</v>
      </c>
      <c r="AG135" t="s">
        <v>213</v>
      </c>
      <c r="AI135" t="s">
        <v>213</v>
      </c>
      <c r="AJ135" t="s">
        <v>213</v>
      </c>
      <c r="AK135" t="s">
        <v>213</v>
      </c>
      <c r="AL135" t="s">
        <v>213</v>
      </c>
      <c r="AN135" t="s">
        <v>213</v>
      </c>
      <c r="BA135" t="s">
        <v>4554</v>
      </c>
      <c r="BB135">
        <v>0</v>
      </c>
    </row>
    <row r="136" spans="1:54" x14ac:dyDescent="0.25">
      <c r="A136">
        <v>333537</v>
      </c>
      <c r="B136" t="s">
        <v>150</v>
      </c>
      <c r="N136" t="s">
        <v>213</v>
      </c>
      <c r="P136" t="s">
        <v>213</v>
      </c>
      <c r="Z136" t="s">
        <v>213</v>
      </c>
      <c r="AA136" t="s">
        <v>213</v>
      </c>
      <c r="AC136" t="s">
        <v>213</v>
      </c>
      <c r="AF136" t="s">
        <v>213</v>
      </c>
      <c r="AG136" t="s">
        <v>213</v>
      </c>
      <c r="AJ136" t="s">
        <v>213</v>
      </c>
      <c r="AM136" t="s">
        <v>213</v>
      </c>
      <c r="AN136" t="s">
        <v>213</v>
      </c>
      <c r="BA136" t="s">
        <v>4554</v>
      </c>
      <c r="BB136">
        <v>0</v>
      </c>
    </row>
    <row r="137" spans="1:54" x14ac:dyDescent="0.25">
      <c r="A137">
        <v>337150</v>
      </c>
      <c r="B137" t="s">
        <v>150</v>
      </c>
      <c r="P137" t="s">
        <v>213</v>
      </c>
      <c r="W137" t="s">
        <v>213</v>
      </c>
      <c r="Z137" t="s">
        <v>213</v>
      </c>
      <c r="AC137" t="s">
        <v>213</v>
      </c>
      <c r="AD137" t="s">
        <v>213</v>
      </c>
      <c r="AE137" t="s">
        <v>213</v>
      </c>
      <c r="AF137" t="s">
        <v>213</v>
      </c>
      <c r="AG137" t="s">
        <v>213</v>
      </c>
      <c r="AH137" t="s">
        <v>213</v>
      </c>
      <c r="AI137" t="s">
        <v>213</v>
      </c>
      <c r="AJ137" t="s">
        <v>213</v>
      </c>
      <c r="AK137" t="s">
        <v>213</v>
      </c>
      <c r="AL137" t="s">
        <v>213</v>
      </c>
      <c r="AM137" t="s">
        <v>213</v>
      </c>
      <c r="AN137" t="s">
        <v>213</v>
      </c>
      <c r="BA137" t="s">
        <v>4554</v>
      </c>
      <c r="BB137">
        <v>0</v>
      </c>
    </row>
    <row r="138" spans="1:54" x14ac:dyDescent="0.25">
      <c r="A138">
        <v>313973</v>
      </c>
      <c r="B138" t="s">
        <v>150</v>
      </c>
      <c r="Z138" t="s">
        <v>213</v>
      </c>
      <c r="AC138" t="s">
        <v>213</v>
      </c>
      <c r="AD138" t="s">
        <v>213</v>
      </c>
      <c r="AE138" t="s">
        <v>213</v>
      </c>
      <c r="AF138" t="s">
        <v>213</v>
      </c>
      <c r="AG138" t="s">
        <v>213</v>
      </c>
      <c r="AI138" t="s">
        <v>213</v>
      </c>
      <c r="AJ138" t="s">
        <v>213</v>
      </c>
      <c r="AK138" t="s">
        <v>213</v>
      </c>
      <c r="AL138" t="s">
        <v>213</v>
      </c>
      <c r="AM138" t="s">
        <v>213</v>
      </c>
      <c r="AN138" t="s">
        <v>213</v>
      </c>
      <c r="BA138" t="s">
        <v>4554</v>
      </c>
      <c r="BB138">
        <v>0</v>
      </c>
    </row>
    <row r="139" spans="1:54" x14ac:dyDescent="0.25">
      <c r="A139">
        <v>319069</v>
      </c>
      <c r="B139" t="s">
        <v>150</v>
      </c>
      <c r="I139" t="s">
        <v>213</v>
      </c>
      <c r="AC139" t="s">
        <v>213</v>
      </c>
      <c r="AF139" t="s">
        <v>213</v>
      </c>
      <c r="AG139" t="s">
        <v>213</v>
      </c>
      <c r="AH139" t="s">
        <v>213</v>
      </c>
      <c r="AI139" t="s">
        <v>213</v>
      </c>
      <c r="AJ139" t="s">
        <v>213</v>
      </c>
      <c r="AK139" t="s">
        <v>213</v>
      </c>
      <c r="AM139" t="s">
        <v>213</v>
      </c>
      <c r="AN139" t="s">
        <v>213</v>
      </c>
      <c r="BA139" t="s">
        <v>4554</v>
      </c>
      <c r="BB139">
        <v>0</v>
      </c>
    </row>
    <row r="140" spans="1:54" x14ac:dyDescent="0.25">
      <c r="A140">
        <v>322783</v>
      </c>
      <c r="B140" t="s">
        <v>150</v>
      </c>
      <c r="N140" t="s">
        <v>213</v>
      </c>
      <c r="V140" t="s">
        <v>213</v>
      </c>
      <c r="Z140" t="s">
        <v>213</v>
      </c>
      <c r="AA140" t="s">
        <v>213</v>
      </c>
      <c r="AC140" t="s">
        <v>213</v>
      </c>
      <c r="AD140" t="s">
        <v>213</v>
      </c>
      <c r="AE140" t="s">
        <v>213</v>
      </c>
      <c r="AF140" t="s">
        <v>213</v>
      </c>
      <c r="AH140" t="s">
        <v>213</v>
      </c>
      <c r="AI140" t="s">
        <v>213</v>
      </c>
      <c r="AJ140" t="s">
        <v>213</v>
      </c>
      <c r="AK140" t="s">
        <v>213</v>
      </c>
      <c r="AL140" t="s">
        <v>213</v>
      </c>
      <c r="AM140" t="s">
        <v>213</v>
      </c>
      <c r="AN140" t="s">
        <v>213</v>
      </c>
      <c r="BA140" t="s">
        <v>4554</v>
      </c>
      <c r="BB140">
        <v>0</v>
      </c>
    </row>
    <row r="141" spans="1:54" x14ac:dyDescent="0.25">
      <c r="A141">
        <v>324565</v>
      </c>
      <c r="B141" t="s">
        <v>150</v>
      </c>
      <c r="W141" t="s">
        <v>213</v>
      </c>
      <c r="Z141" t="s">
        <v>213</v>
      </c>
      <c r="AC141" t="s">
        <v>213</v>
      </c>
      <c r="AD141" t="s">
        <v>213</v>
      </c>
      <c r="AE141" t="s">
        <v>213</v>
      </c>
      <c r="AF141" t="s">
        <v>213</v>
      </c>
      <c r="AH141" t="s">
        <v>213</v>
      </c>
      <c r="AI141" t="s">
        <v>213</v>
      </c>
      <c r="AJ141" t="s">
        <v>213</v>
      </c>
      <c r="AK141" t="s">
        <v>213</v>
      </c>
      <c r="AL141" t="s">
        <v>213</v>
      </c>
      <c r="AM141" t="s">
        <v>213</v>
      </c>
      <c r="AN141" t="s">
        <v>213</v>
      </c>
      <c r="BA141" t="s">
        <v>4554</v>
      </c>
      <c r="BB141">
        <v>0</v>
      </c>
    </row>
    <row r="142" spans="1:54" x14ac:dyDescent="0.25">
      <c r="A142">
        <v>327361</v>
      </c>
      <c r="B142" t="s">
        <v>150</v>
      </c>
      <c r="Q142" t="s">
        <v>213</v>
      </c>
      <c r="W142" t="s">
        <v>213</v>
      </c>
      <c r="AC142" t="s">
        <v>213</v>
      </c>
      <c r="AD142" t="s">
        <v>213</v>
      </c>
      <c r="AE142" t="s">
        <v>213</v>
      </c>
      <c r="AF142" t="s">
        <v>213</v>
      </c>
      <c r="AG142" t="s">
        <v>213</v>
      </c>
      <c r="AH142" t="s">
        <v>213</v>
      </c>
      <c r="AJ142" t="s">
        <v>213</v>
      </c>
      <c r="AK142" t="s">
        <v>213</v>
      </c>
      <c r="AL142" t="s">
        <v>213</v>
      </c>
      <c r="AM142" t="s">
        <v>213</v>
      </c>
      <c r="AN142" t="s">
        <v>213</v>
      </c>
      <c r="BA142" t="s">
        <v>4554</v>
      </c>
      <c r="BB142">
        <v>0</v>
      </c>
    </row>
    <row r="143" spans="1:54" x14ac:dyDescent="0.25">
      <c r="A143">
        <v>330454</v>
      </c>
      <c r="B143" t="s">
        <v>150</v>
      </c>
      <c r="H143" t="s">
        <v>213</v>
      </c>
      <c r="S143" t="s">
        <v>213</v>
      </c>
      <c r="W143" t="s">
        <v>213</v>
      </c>
      <c r="Z143" t="s">
        <v>213</v>
      </c>
      <c r="AC143" t="s">
        <v>213</v>
      </c>
      <c r="AE143" t="s">
        <v>213</v>
      </c>
      <c r="AF143" t="s">
        <v>213</v>
      </c>
      <c r="AG143" t="s">
        <v>213</v>
      </c>
      <c r="AH143" t="s">
        <v>213</v>
      </c>
      <c r="AI143" t="s">
        <v>213</v>
      </c>
      <c r="AJ143" t="s">
        <v>213</v>
      </c>
      <c r="AK143" t="s">
        <v>213</v>
      </c>
      <c r="AL143" t="s">
        <v>213</v>
      </c>
      <c r="AM143" t="s">
        <v>213</v>
      </c>
      <c r="AN143" t="s">
        <v>213</v>
      </c>
      <c r="BA143" t="s">
        <v>4554</v>
      </c>
      <c r="BB143">
        <v>0</v>
      </c>
    </row>
    <row r="144" spans="1:54" x14ac:dyDescent="0.25">
      <c r="A144">
        <v>331104</v>
      </c>
      <c r="B144" t="s">
        <v>150</v>
      </c>
      <c r="N144" t="s">
        <v>213</v>
      </c>
      <c r="Z144" t="s">
        <v>213</v>
      </c>
      <c r="AF144" t="s">
        <v>213</v>
      </c>
      <c r="AG144" t="s">
        <v>213</v>
      </c>
      <c r="AL144" t="s">
        <v>213</v>
      </c>
      <c r="AN144" t="s">
        <v>213</v>
      </c>
      <c r="BA144" t="s">
        <v>4554</v>
      </c>
      <c r="BB144">
        <v>0</v>
      </c>
    </row>
    <row r="145" spans="1:54" x14ac:dyDescent="0.25">
      <c r="A145">
        <v>331133</v>
      </c>
      <c r="B145" t="s">
        <v>150</v>
      </c>
      <c r="W145" t="s">
        <v>213</v>
      </c>
      <c r="AG145" t="s">
        <v>213</v>
      </c>
      <c r="AJ145" t="s">
        <v>213</v>
      </c>
      <c r="AK145" t="s">
        <v>213</v>
      </c>
      <c r="AL145" t="s">
        <v>213</v>
      </c>
      <c r="AM145" t="s">
        <v>213</v>
      </c>
      <c r="AN145" t="s">
        <v>213</v>
      </c>
      <c r="BA145" t="s">
        <v>4554</v>
      </c>
      <c r="BB145">
        <v>0</v>
      </c>
    </row>
    <row r="146" spans="1:54" x14ac:dyDescent="0.25">
      <c r="A146">
        <v>331428</v>
      </c>
      <c r="B146" t="s">
        <v>150</v>
      </c>
      <c r="Z146" t="s">
        <v>213</v>
      </c>
      <c r="AA146" t="s">
        <v>213</v>
      </c>
      <c r="AC146" t="s">
        <v>213</v>
      </c>
      <c r="AF146" t="s">
        <v>213</v>
      </c>
      <c r="AG146" t="s">
        <v>213</v>
      </c>
      <c r="AI146" t="s">
        <v>213</v>
      </c>
      <c r="AJ146" t="s">
        <v>213</v>
      </c>
      <c r="AK146" t="s">
        <v>213</v>
      </c>
      <c r="AL146" t="s">
        <v>213</v>
      </c>
      <c r="AM146" t="s">
        <v>213</v>
      </c>
      <c r="AN146" t="s">
        <v>213</v>
      </c>
      <c r="BA146" t="s">
        <v>4554</v>
      </c>
      <c r="BB146">
        <v>0</v>
      </c>
    </row>
    <row r="147" spans="1:54" x14ac:dyDescent="0.25">
      <c r="A147">
        <v>332005</v>
      </c>
      <c r="B147" t="s">
        <v>150</v>
      </c>
      <c r="Q147" t="s">
        <v>213</v>
      </c>
      <c r="R147" t="s">
        <v>213</v>
      </c>
      <c r="Z147" t="s">
        <v>213</v>
      </c>
      <c r="AC147" t="s">
        <v>213</v>
      </c>
      <c r="AE147" t="s">
        <v>213</v>
      </c>
      <c r="AF147" t="s">
        <v>213</v>
      </c>
      <c r="AG147" t="s">
        <v>213</v>
      </c>
      <c r="AI147" t="s">
        <v>213</v>
      </c>
      <c r="AJ147" t="s">
        <v>213</v>
      </c>
      <c r="AK147" t="s">
        <v>213</v>
      </c>
      <c r="AL147" t="s">
        <v>213</v>
      </c>
      <c r="AM147" t="s">
        <v>213</v>
      </c>
      <c r="AN147" t="s">
        <v>213</v>
      </c>
      <c r="BA147" t="s">
        <v>4554</v>
      </c>
      <c r="BB147">
        <v>0</v>
      </c>
    </row>
    <row r="148" spans="1:54" x14ac:dyDescent="0.25">
      <c r="A148">
        <v>332103</v>
      </c>
      <c r="B148" t="s">
        <v>150</v>
      </c>
      <c r="Q148" t="s">
        <v>213</v>
      </c>
      <c r="AH148" t="s">
        <v>213</v>
      </c>
      <c r="AI148" t="s">
        <v>213</v>
      </c>
      <c r="AJ148" t="s">
        <v>213</v>
      </c>
      <c r="AK148" t="s">
        <v>213</v>
      </c>
      <c r="AL148" t="s">
        <v>213</v>
      </c>
      <c r="AM148" t="s">
        <v>213</v>
      </c>
      <c r="AN148" t="s">
        <v>213</v>
      </c>
      <c r="BA148" t="s">
        <v>4554</v>
      </c>
      <c r="BB148">
        <v>0</v>
      </c>
    </row>
    <row r="149" spans="1:54" x14ac:dyDescent="0.25">
      <c r="A149">
        <v>332251</v>
      </c>
      <c r="B149" t="s">
        <v>150</v>
      </c>
      <c r="AC149" t="s">
        <v>213</v>
      </c>
      <c r="AE149" t="s">
        <v>213</v>
      </c>
      <c r="AG149" t="s">
        <v>213</v>
      </c>
      <c r="AH149" t="s">
        <v>213</v>
      </c>
      <c r="AI149" t="s">
        <v>213</v>
      </c>
      <c r="AJ149" t="s">
        <v>213</v>
      </c>
      <c r="AK149" t="s">
        <v>213</v>
      </c>
      <c r="AL149" t="s">
        <v>213</v>
      </c>
      <c r="AM149" t="s">
        <v>213</v>
      </c>
      <c r="AN149" t="s">
        <v>213</v>
      </c>
      <c r="BA149" t="s">
        <v>4554</v>
      </c>
      <c r="BB149">
        <v>0</v>
      </c>
    </row>
    <row r="150" spans="1:54" x14ac:dyDescent="0.25">
      <c r="A150">
        <v>332923</v>
      </c>
      <c r="B150" t="s">
        <v>150</v>
      </c>
      <c r="R150" t="s">
        <v>213</v>
      </c>
      <c r="W150" t="s">
        <v>213</v>
      </c>
      <c r="Z150" t="s">
        <v>213</v>
      </c>
      <c r="AA150" t="s">
        <v>213</v>
      </c>
      <c r="AC150" t="s">
        <v>213</v>
      </c>
      <c r="AD150" t="s">
        <v>213</v>
      </c>
      <c r="AE150" t="s">
        <v>213</v>
      </c>
      <c r="AF150" t="s">
        <v>213</v>
      </c>
      <c r="AG150" t="s">
        <v>213</v>
      </c>
      <c r="AH150" t="s">
        <v>213</v>
      </c>
      <c r="AI150" t="s">
        <v>213</v>
      </c>
      <c r="AJ150" t="s">
        <v>213</v>
      </c>
      <c r="AK150" t="s">
        <v>213</v>
      </c>
      <c r="AL150" t="s">
        <v>213</v>
      </c>
      <c r="AM150" t="s">
        <v>213</v>
      </c>
      <c r="AN150" t="s">
        <v>213</v>
      </c>
      <c r="BA150" t="s">
        <v>4554</v>
      </c>
      <c r="BB150">
        <v>0</v>
      </c>
    </row>
    <row r="151" spans="1:54" x14ac:dyDescent="0.25">
      <c r="A151">
        <v>333278</v>
      </c>
      <c r="B151" t="s">
        <v>150</v>
      </c>
      <c r="AF151" t="s">
        <v>213</v>
      </c>
      <c r="AG151" t="s">
        <v>213</v>
      </c>
      <c r="AI151" t="s">
        <v>213</v>
      </c>
      <c r="AJ151" t="s">
        <v>213</v>
      </c>
      <c r="AM151" t="s">
        <v>213</v>
      </c>
      <c r="AN151" t="s">
        <v>213</v>
      </c>
      <c r="BA151" t="s">
        <v>4554</v>
      </c>
      <c r="BB151">
        <v>0</v>
      </c>
    </row>
    <row r="152" spans="1:54" x14ac:dyDescent="0.25">
      <c r="A152">
        <v>333315</v>
      </c>
      <c r="B152" t="s">
        <v>150</v>
      </c>
      <c r="Z152" t="s">
        <v>213</v>
      </c>
      <c r="AD152" t="s">
        <v>213</v>
      </c>
      <c r="AE152" t="s">
        <v>213</v>
      </c>
      <c r="AF152" t="s">
        <v>213</v>
      </c>
      <c r="AG152" t="s">
        <v>213</v>
      </c>
      <c r="AH152" t="s">
        <v>213</v>
      </c>
      <c r="AI152" t="s">
        <v>213</v>
      </c>
      <c r="AJ152" t="s">
        <v>213</v>
      </c>
      <c r="AK152" t="s">
        <v>213</v>
      </c>
      <c r="AL152" t="s">
        <v>213</v>
      </c>
      <c r="AM152" t="s">
        <v>213</v>
      </c>
      <c r="AN152" t="s">
        <v>213</v>
      </c>
      <c r="BA152" t="s">
        <v>4554</v>
      </c>
      <c r="BB152">
        <v>0</v>
      </c>
    </row>
    <row r="153" spans="1:54" x14ac:dyDescent="0.25">
      <c r="A153">
        <v>333575</v>
      </c>
      <c r="B153" t="s">
        <v>150</v>
      </c>
      <c r="Z153" t="s">
        <v>213</v>
      </c>
      <c r="AC153" t="s">
        <v>213</v>
      </c>
      <c r="AD153" t="s">
        <v>213</v>
      </c>
      <c r="AE153" t="s">
        <v>213</v>
      </c>
      <c r="AF153" t="s">
        <v>213</v>
      </c>
      <c r="AG153" t="s">
        <v>213</v>
      </c>
      <c r="AJ153" t="s">
        <v>213</v>
      </c>
      <c r="AN153" t="s">
        <v>213</v>
      </c>
      <c r="BA153" t="s">
        <v>4554</v>
      </c>
      <c r="BB153">
        <v>0</v>
      </c>
    </row>
    <row r="154" spans="1:54" x14ac:dyDescent="0.25">
      <c r="A154">
        <v>333845</v>
      </c>
      <c r="B154" t="s">
        <v>150</v>
      </c>
      <c r="W154" t="s">
        <v>213</v>
      </c>
      <c r="AC154" t="s">
        <v>213</v>
      </c>
      <c r="AD154" t="s">
        <v>213</v>
      </c>
      <c r="AE154" t="s">
        <v>213</v>
      </c>
      <c r="AG154" t="s">
        <v>213</v>
      </c>
      <c r="AI154" t="s">
        <v>213</v>
      </c>
      <c r="AJ154" t="s">
        <v>213</v>
      </c>
      <c r="AK154" t="s">
        <v>213</v>
      </c>
      <c r="AL154" t="s">
        <v>213</v>
      </c>
      <c r="AM154" t="s">
        <v>213</v>
      </c>
      <c r="AN154" t="s">
        <v>213</v>
      </c>
      <c r="BA154" t="s">
        <v>4554</v>
      </c>
      <c r="BB154">
        <v>0</v>
      </c>
    </row>
    <row r="155" spans="1:54" x14ac:dyDescent="0.25">
      <c r="A155">
        <v>334039</v>
      </c>
      <c r="B155" t="s">
        <v>150</v>
      </c>
      <c r="Y155" t="s">
        <v>213</v>
      </c>
      <c r="AC155" t="s">
        <v>213</v>
      </c>
      <c r="AF155" t="s">
        <v>213</v>
      </c>
      <c r="AG155" t="s">
        <v>213</v>
      </c>
      <c r="AH155" t="s">
        <v>213</v>
      </c>
      <c r="AI155" t="s">
        <v>213</v>
      </c>
      <c r="AJ155" t="s">
        <v>213</v>
      </c>
      <c r="AK155" t="s">
        <v>213</v>
      </c>
      <c r="AL155" t="s">
        <v>213</v>
      </c>
      <c r="AM155" t="s">
        <v>213</v>
      </c>
      <c r="AN155" t="s">
        <v>213</v>
      </c>
      <c r="BA155" t="s">
        <v>4554</v>
      </c>
      <c r="BB155">
        <v>0</v>
      </c>
    </row>
    <row r="156" spans="1:54" x14ac:dyDescent="0.25">
      <c r="A156">
        <v>327266</v>
      </c>
      <c r="B156" t="s">
        <v>150</v>
      </c>
      <c r="N156" t="s">
        <v>213</v>
      </c>
      <c r="V156" t="s">
        <v>213</v>
      </c>
      <c r="W156" t="s">
        <v>213</v>
      </c>
      <c r="AA156" t="s">
        <v>213</v>
      </c>
      <c r="AC156" t="s">
        <v>213</v>
      </c>
      <c r="AD156" t="s">
        <v>213</v>
      </c>
      <c r="AE156" t="s">
        <v>213</v>
      </c>
      <c r="AF156" t="s">
        <v>213</v>
      </c>
      <c r="AH156" t="s">
        <v>213</v>
      </c>
      <c r="AI156" t="s">
        <v>213</v>
      </c>
      <c r="AJ156" t="s">
        <v>213</v>
      </c>
      <c r="AK156" t="s">
        <v>213</v>
      </c>
      <c r="AL156" t="s">
        <v>213</v>
      </c>
      <c r="AM156" t="s">
        <v>213</v>
      </c>
      <c r="AN156" t="s">
        <v>213</v>
      </c>
      <c r="BA156" t="s">
        <v>4554</v>
      </c>
      <c r="BB156">
        <v>0</v>
      </c>
    </row>
    <row r="157" spans="1:54" x14ac:dyDescent="0.25">
      <c r="A157">
        <v>330044</v>
      </c>
      <c r="B157" t="s">
        <v>150</v>
      </c>
      <c r="Z157" t="s">
        <v>213</v>
      </c>
      <c r="AE157" t="s">
        <v>213</v>
      </c>
      <c r="AF157" t="s">
        <v>213</v>
      </c>
      <c r="AG157" t="s">
        <v>213</v>
      </c>
      <c r="AH157" t="s">
        <v>213</v>
      </c>
      <c r="AJ157" t="s">
        <v>213</v>
      </c>
      <c r="AK157" t="s">
        <v>213</v>
      </c>
      <c r="AL157" t="s">
        <v>213</v>
      </c>
      <c r="AM157" t="s">
        <v>213</v>
      </c>
      <c r="AN157" t="s">
        <v>213</v>
      </c>
      <c r="BA157" t="s">
        <v>4554</v>
      </c>
      <c r="BB157">
        <v>0</v>
      </c>
    </row>
    <row r="158" spans="1:54" x14ac:dyDescent="0.25">
      <c r="A158">
        <v>303045</v>
      </c>
      <c r="B158" t="s">
        <v>150</v>
      </c>
      <c r="X158" t="s">
        <v>213</v>
      </c>
      <c r="AB158" t="s">
        <v>213</v>
      </c>
      <c r="AC158" t="s">
        <v>213</v>
      </c>
      <c r="AD158" t="s">
        <v>213</v>
      </c>
      <c r="AG158" t="s">
        <v>213</v>
      </c>
      <c r="AH158" t="s">
        <v>213</v>
      </c>
      <c r="AI158" t="s">
        <v>213</v>
      </c>
      <c r="AJ158" t="s">
        <v>213</v>
      </c>
      <c r="AK158" t="s">
        <v>213</v>
      </c>
      <c r="AM158" t="s">
        <v>213</v>
      </c>
      <c r="BA158" t="s">
        <v>4554</v>
      </c>
      <c r="BB158">
        <v>0</v>
      </c>
    </row>
    <row r="159" spans="1:54" x14ac:dyDescent="0.25">
      <c r="A159">
        <v>328448</v>
      </c>
      <c r="B159" t="s">
        <v>150</v>
      </c>
      <c r="P159" t="s">
        <v>213</v>
      </c>
      <c r="AC159" t="s">
        <v>213</v>
      </c>
      <c r="AG159" t="s">
        <v>213</v>
      </c>
      <c r="AJ159" t="s">
        <v>213</v>
      </c>
      <c r="AM159" t="s">
        <v>213</v>
      </c>
      <c r="BA159" t="s">
        <v>4554</v>
      </c>
      <c r="BB159">
        <v>0</v>
      </c>
    </row>
    <row r="160" spans="1:54" x14ac:dyDescent="0.25">
      <c r="A160">
        <v>321185</v>
      </c>
      <c r="B160" t="s">
        <v>150</v>
      </c>
      <c r="R160" t="s">
        <v>213</v>
      </c>
      <c r="AE160" t="s">
        <v>213</v>
      </c>
      <c r="AF160" t="s">
        <v>213</v>
      </c>
      <c r="AG160" t="s">
        <v>213</v>
      </c>
      <c r="AH160" t="s">
        <v>213</v>
      </c>
      <c r="AI160" t="s">
        <v>213</v>
      </c>
      <c r="AJ160" t="s">
        <v>213</v>
      </c>
      <c r="AK160" t="s">
        <v>213</v>
      </c>
      <c r="AL160" t="s">
        <v>213</v>
      </c>
      <c r="AM160" t="s">
        <v>213</v>
      </c>
      <c r="BA160" t="s">
        <v>4554</v>
      </c>
      <c r="BB160">
        <v>0</v>
      </c>
    </row>
    <row r="161" spans="1:54" x14ac:dyDescent="0.25">
      <c r="A161">
        <v>323291</v>
      </c>
      <c r="B161" t="s">
        <v>150</v>
      </c>
      <c r="W161" t="s">
        <v>213</v>
      </c>
      <c r="Z161" t="s">
        <v>213</v>
      </c>
      <c r="AC161" t="s">
        <v>213</v>
      </c>
      <c r="AF161" t="s">
        <v>213</v>
      </c>
      <c r="AG161" t="s">
        <v>213</v>
      </c>
      <c r="AI161" t="s">
        <v>213</v>
      </c>
      <c r="AK161" t="s">
        <v>213</v>
      </c>
      <c r="AM161" t="s">
        <v>213</v>
      </c>
      <c r="BA161" t="s">
        <v>4554</v>
      </c>
      <c r="BB161">
        <v>0</v>
      </c>
    </row>
    <row r="162" spans="1:54" x14ac:dyDescent="0.25">
      <c r="A162">
        <v>325164</v>
      </c>
      <c r="B162" t="s">
        <v>150</v>
      </c>
      <c r="Z162" t="s">
        <v>213</v>
      </c>
      <c r="AE162" t="s">
        <v>213</v>
      </c>
      <c r="AG162" t="s">
        <v>213</v>
      </c>
      <c r="AK162" t="s">
        <v>213</v>
      </c>
      <c r="AM162" t="s">
        <v>213</v>
      </c>
      <c r="BA162" t="s">
        <v>4554</v>
      </c>
      <c r="BB162">
        <v>0</v>
      </c>
    </row>
    <row r="163" spans="1:54" x14ac:dyDescent="0.25">
      <c r="A163">
        <v>329579</v>
      </c>
      <c r="B163" t="s">
        <v>150</v>
      </c>
      <c r="Q163" t="s">
        <v>213</v>
      </c>
      <c r="AC163" t="s">
        <v>213</v>
      </c>
      <c r="AD163" t="s">
        <v>213</v>
      </c>
      <c r="AE163" t="s">
        <v>213</v>
      </c>
      <c r="AF163" t="s">
        <v>213</v>
      </c>
      <c r="AG163" t="s">
        <v>213</v>
      </c>
      <c r="AH163" t="s">
        <v>213</v>
      </c>
      <c r="AI163" t="s">
        <v>213</v>
      </c>
      <c r="AJ163" t="s">
        <v>213</v>
      </c>
      <c r="AK163" t="s">
        <v>213</v>
      </c>
      <c r="AL163" t="s">
        <v>213</v>
      </c>
      <c r="AM163" t="s">
        <v>213</v>
      </c>
      <c r="BA163" t="s">
        <v>4554</v>
      </c>
      <c r="BB163">
        <v>0</v>
      </c>
    </row>
    <row r="164" spans="1:54" x14ac:dyDescent="0.25">
      <c r="A164">
        <v>329898</v>
      </c>
      <c r="B164" t="s">
        <v>150</v>
      </c>
      <c r="AC164" t="s">
        <v>213</v>
      </c>
      <c r="AE164" t="s">
        <v>213</v>
      </c>
      <c r="AG164" t="s">
        <v>213</v>
      </c>
      <c r="AI164" t="s">
        <v>213</v>
      </c>
      <c r="AJ164" t="s">
        <v>213</v>
      </c>
      <c r="AK164" t="s">
        <v>213</v>
      </c>
      <c r="BA164" t="s">
        <v>4554</v>
      </c>
      <c r="BB164">
        <v>0</v>
      </c>
    </row>
    <row r="165" spans="1:54" x14ac:dyDescent="0.25">
      <c r="A165">
        <v>330032</v>
      </c>
      <c r="B165" t="s">
        <v>150</v>
      </c>
      <c r="W165" t="s">
        <v>213</v>
      </c>
      <c r="AH165" t="s">
        <v>213</v>
      </c>
      <c r="AI165" t="s">
        <v>213</v>
      </c>
      <c r="AJ165" t="s">
        <v>213</v>
      </c>
      <c r="AK165" t="s">
        <v>213</v>
      </c>
      <c r="BA165" t="s">
        <v>4554</v>
      </c>
      <c r="BB165">
        <v>0</v>
      </c>
    </row>
    <row r="166" spans="1:54" x14ac:dyDescent="0.25">
      <c r="A166">
        <v>338324</v>
      </c>
      <c r="B166" t="s">
        <v>150</v>
      </c>
      <c r="AD166" t="s">
        <v>213</v>
      </c>
      <c r="AF166" t="s">
        <v>213</v>
      </c>
      <c r="AH166" t="s">
        <v>213</v>
      </c>
      <c r="AI166" t="s">
        <v>213</v>
      </c>
      <c r="AJ166" t="s">
        <v>213</v>
      </c>
      <c r="AK166" t="s">
        <v>213</v>
      </c>
      <c r="BA166" t="s">
        <v>4554</v>
      </c>
      <c r="BB166">
        <v>0</v>
      </c>
    </row>
    <row r="167" spans="1:54" x14ac:dyDescent="0.25">
      <c r="A167">
        <v>316044</v>
      </c>
      <c r="B167" t="s">
        <v>150</v>
      </c>
      <c r="P167" t="s">
        <v>213</v>
      </c>
      <c r="X167" t="s">
        <v>213</v>
      </c>
      <c r="Z167" t="s">
        <v>213</v>
      </c>
      <c r="AB167" t="s">
        <v>213</v>
      </c>
      <c r="AC167" t="s">
        <v>213</v>
      </c>
      <c r="AD167" t="s">
        <v>213</v>
      </c>
      <c r="AE167" t="s">
        <v>213</v>
      </c>
      <c r="AF167" t="s">
        <v>213</v>
      </c>
      <c r="AG167" t="s">
        <v>213</v>
      </c>
      <c r="AH167" t="s">
        <v>213</v>
      </c>
      <c r="AI167" t="s">
        <v>213</v>
      </c>
      <c r="AJ167" t="s">
        <v>213</v>
      </c>
      <c r="AK167" t="s">
        <v>213</v>
      </c>
      <c r="AL167" t="s">
        <v>213</v>
      </c>
      <c r="AM167" t="s">
        <v>213</v>
      </c>
      <c r="AN167" t="s">
        <v>213</v>
      </c>
      <c r="BA167" t="s">
        <v>4553</v>
      </c>
      <c r="BB167">
        <v>0</v>
      </c>
    </row>
    <row r="168" spans="1:54" x14ac:dyDescent="0.25">
      <c r="A168">
        <v>323946</v>
      </c>
      <c r="B168" t="s">
        <v>150</v>
      </c>
      <c r="P168" t="s">
        <v>213</v>
      </c>
      <c r="X168" t="s">
        <v>213</v>
      </c>
      <c r="Z168" t="s">
        <v>213</v>
      </c>
      <c r="AB168" t="s">
        <v>213</v>
      </c>
      <c r="AC168" t="s">
        <v>213</v>
      </c>
      <c r="AD168" t="s">
        <v>213</v>
      </c>
      <c r="AE168" t="s">
        <v>213</v>
      </c>
      <c r="AF168" t="s">
        <v>213</v>
      </c>
      <c r="AG168" t="s">
        <v>213</v>
      </c>
      <c r="AH168" t="s">
        <v>213</v>
      </c>
      <c r="AI168" t="s">
        <v>213</v>
      </c>
      <c r="AJ168" t="s">
        <v>213</v>
      </c>
      <c r="AK168" t="s">
        <v>213</v>
      </c>
      <c r="AL168" t="s">
        <v>213</v>
      </c>
      <c r="AM168" t="s">
        <v>213</v>
      </c>
      <c r="AN168" t="s">
        <v>213</v>
      </c>
      <c r="BA168" t="s">
        <v>4553</v>
      </c>
      <c r="BB168">
        <v>0</v>
      </c>
    </row>
    <row r="169" spans="1:54" x14ac:dyDescent="0.25">
      <c r="A169">
        <v>325402</v>
      </c>
      <c r="B169" t="s">
        <v>150</v>
      </c>
      <c r="P169" t="s">
        <v>213</v>
      </c>
      <c r="Z169" t="s">
        <v>213</v>
      </c>
      <c r="AB169" t="s">
        <v>213</v>
      </c>
      <c r="AC169" t="s">
        <v>213</v>
      </c>
      <c r="AD169" t="s">
        <v>213</v>
      </c>
      <c r="AE169" t="s">
        <v>213</v>
      </c>
      <c r="AF169" t="s">
        <v>213</v>
      </c>
      <c r="AG169" t="s">
        <v>213</v>
      </c>
      <c r="AH169" t="s">
        <v>213</v>
      </c>
      <c r="AI169" t="s">
        <v>213</v>
      </c>
      <c r="AJ169" t="s">
        <v>213</v>
      </c>
      <c r="AK169" t="s">
        <v>213</v>
      </c>
      <c r="AL169" t="s">
        <v>213</v>
      </c>
      <c r="AM169" t="s">
        <v>213</v>
      </c>
      <c r="AN169" t="s">
        <v>213</v>
      </c>
      <c r="BA169" t="s">
        <v>4553</v>
      </c>
      <c r="BB169">
        <v>0</v>
      </c>
    </row>
    <row r="170" spans="1:54" x14ac:dyDescent="0.25">
      <c r="A170">
        <v>310273</v>
      </c>
      <c r="B170" t="s">
        <v>150</v>
      </c>
      <c r="P170" t="s">
        <v>213</v>
      </c>
      <c r="W170" t="s">
        <v>213</v>
      </c>
      <c r="Z170" t="s">
        <v>213</v>
      </c>
      <c r="AB170" t="s">
        <v>213</v>
      </c>
      <c r="AC170" t="s">
        <v>213</v>
      </c>
      <c r="AD170" t="s">
        <v>213</v>
      </c>
      <c r="AE170" t="s">
        <v>213</v>
      </c>
      <c r="AF170" t="s">
        <v>213</v>
      </c>
      <c r="AG170" t="s">
        <v>213</v>
      </c>
      <c r="AH170" t="s">
        <v>213</v>
      </c>
      <c r="AI170" t="s">
        <v>213</v>
      </c>
      <c r="AJ170" t="s">
        <v>213</v>
      </c>
      <c r="AK170" t="s">
        <v>213</v>
      </c>
      <c r="AL170" t="s">
        <v>213</v>
      </c>
      <c r="AM170" t="s">
        <v>213</v>
      </c>
      <c r="AN170" t="s">
        <v>213</v>
      </c>
      <c r="BA170" t="s">
        <v>4553</v>
      </c>
      <c r="BB170">
        <v>0</v>
      </c>
    </row>
    <row r="171" spans="1:54" x14ac:dyDescent="0.25">
      <c r="A171">
        <v>304912</v>
      </c>
      <c r="B171" t="s">
        <v>150</v>
      </c>
      <c r="W171" t="s">
        <v>213</v>
      </c>
      <c r="Y171" t="s">
        <v>213</v>
      </c>
      <c r="Z171" t="s">
        <v>213</v>
      </c>
      <c r="AB171" t="s">
        <v>213</v>
      </c>
      <c r="AC171" t="s">
        <v>213</v>
      </c>
      <c r="AD171" t="s">
        <v>213</v>
      </c>
      <c r="AE171" t="s">
        <v>213</v>
      </c>
      <c r="AF171" t="s">
        <v>213</v>
      </c>
      <c r="AG171" t="s">
        <v>213</v>
      </c>
      <c r="AH171" t="s">
        <v>213</v>
      </c>
      <c r="AI171" t="s">
        <v>213</v>
      </c>
      <c r="AJ171" t="s">
        <v>213</v>
      </c>
      <c r="AK171" t="s">
        <v>213</v>
      </c>
      <c r="AL171" t="s">
        <v>213</v>
      </c>
      <c r="AM171" t="s">
        <v>213</v>
      </c>
      <c r="AN171" t="s">
        <v>213</v>
      </c>
      <c r="BA171" t="s">
        <v>4553</v>
      </c>
      <c r="BB171">
        <v>0</v>
      </c>
    </row>
    <row r="172" spans="1:54" x14ac:dyDescent="0.25">
      <c r="A172">
        <v>309503</v>
      </c>
      <c r="B172" t="s">
        <v>150</v>
      </c>
      <c r="Y172" t="s">
        <v>213</v>
      </c>
      <c r="Z172" t="s">
        <v>213</v>
      </c>
      <c r="AA172" t="s">
        <v>213</v>
      </c>
      <c r="AB172" t="s">
        <v>213</v>
      </c>
      <c r="AC172" t="s">
        <v>213</v>
      </c>
      <c r="AD172" t="s">
        <v>213</v>
      </c>
      <c r="AE172" t="s">
        <v>213</v>
      </c>
      <c r="AF172" t="s">
        <v>213</v>
      </c>
      <c r="AG172" t="s">
        <v>213</v>
      </c>
      <c r="AH172" t="s">
        <v>213</v>
      </c>
      <c r="AI172" t="s">
        <v>213</v>
      </c>
      <c r="AJ172" t="s">
        <v>213</v>
      </c>
      <c r="AK172" t="s">
        <v>213</v>
      </c>
      <c r="AL172" t="s">
        <v>213</v>
      </c>
      <c r="AM172" t="s">
        <v>213</v>
      </c>
      <c r="AN172" t="s">
        <v>213</v>
      </c>
      <c r="BA172" t="s">
        <v>4553</v>
      </c>
      <c r="BB172">
        <v>0</v>
      </c>
    </row>
    <row r="173" spans="1:54" x14ac:dyDescent="0.25">
      <c r="A173">
        <v>316372</v>
      </c>
      <c r="B173" t="s">
        <v>150</v>
      </c>
      <c r="U173" t="s">
        <v>213</v>
      </c>
      <c r="AB173" t="s">
        <v>213</v>
      </c>
      <c r="AC173" t="s">
        <v>213</v>
      </c>
      <c r="AD173" t="s">
        <v>213</v>
      </c>
      <c r="AE173" t="s">
        <v>213</v>
      </c>
      <c r="AF173" t="s">
        <v>213</v>
      </c>
      <c r="AG173" t="s">
        <v>213</v>
      </c>
      <c r="AH173" t="s">
        <v>213</v>
      </c>
      <c r="AJ173" t="s">
        <v>213</v>
      </c>
      <c r="AK173" t="s">
        <v>213</v>
      </c>
      <c r="AL173" t="s">
        <v>213</v>
      </c>
      <c r="AM173" t="s">
        <v>213</v>
      </c>
      <c r="AN173" t="s">
        <v>213</v>
      </c>
      <c r="BA173" t="s">
        <v>4553</v>
      </c>
      <c r="BB173">
        <v>0</v>
      </c>
    </row>
    <row r="174" spans="1:54" x14ac:dyDescent="0.25">
      <c r="A174">
        <v>321096</v>
      </c>
      <c r="B174" t="s">
        <v>150</v>
      </c>
      <c r="Q174" t="s">
        <v>213</v>
      </c>
      <c r="W174" t="s">
        <v>213</v>
      </c>
      <c r="Z174" t="s">
        <v>213</v>
      </c>
      <c r="AB174" t="s">
        <v>213</v>
      </c>
      <c r="AC174" t="s">
        <v>213</v>
      </c>
      <c r="AD174" t="s">
        <v>213</v>
      </c>
      <c r="AE174" t="s">
        <v>213</v>
      </c>
      <c r="AF174" t="s">
        <v>213</v>
      </c>
      <c r="AG174" t="s">
        <v>213</v>
      </c>
      <c r="AH174" t="s">
        <v>213</v>
      </c>
      <c r="AI174" t="s">
        <v>213</v>
      </c>
      <c r="AJ174" t="s">
        <v>213</v>
      </c>
      <c r="AK174" t="s">
        <v>213</v>
      </c>
      <c r="AL174" t="s">
        <v>213</v>
      </c>
      <c r="AM174" t="s">
        <v>213</v>
      </c>
      <c r="AN174" t="s">
        <v>213</v>
      </c>
      <c r="BA174" t="s">
        <v>4553</v>
      </c>
      <c r="BB174">
        <v>0</v>
      </c>
    </row>
    <row r="175" spans="1:54" x14ac:dyDescent="0.25">
      <c r="A175">
        <v>325481</v>
      </c>
      <c r="B175" t="s">
        <v>150</v>
      </c>
      <c r="Q175" t="s">
        <v>213</v>
      </c>
      <c r="W175" t="s">
        <v>213</v>
      </c>
      <c r="AB175" t="s">
        <v>213</v>
      </c>
      <c r="AC175" t="s">
        <v>213</v>
      </c>
      <c r="AD175" t="s">
        <v>213</v>
      </c>
      <c r="AE175" t="s">
        <v>213</v>
      </c>
      <c r="AF175" t="s">
        <v>213</v>
      </c>
      <c r="AG175" t="s">
        <v>213</v>
      </c>
      <c r="AH175" t="s">
        <v>213</v>
      </c>
      <c r="AJ175" t="s">
        <v>213</v>
      </c>
      <c r="AK175" t="s">
        <v>213</v>
      </c>
      <c r="AM175" t="s">
        <v>213</v>
      </c>
      <c r="AN175" t="s">
        <v>213</v>
      </c>
      <c r="BA175" t="s">
        <v>4553</v>
      </c>
      <c r="BB175">
        <v>0</v>
      </c>
    </row>
    <row r="176" spans="1:54" x14ac:dyDescent="0.25">
      <c r="A176">
        <v>329857</v>
      </c>
      <c r="B176" t="s">
        <v>150</v>
      </c>
      <c r="Y176" t="s">
        <v>213</v>
      </c>
      <c r="Z176" t="s">
        <v>213</v>
      </c>
      <c r="AB176" t="s">
        <v>213</v>
      </c>
      <c r="AC176" t="s">
        <v>213</v>
      </c>
      <c r="AG176" t="s">
        <v>213</v>
      </c>
      <c r="AH176" t="s">
        <v>213</v>
      </c>
      <c r="AJ176" t="s">
        <v>213</v>
      </c>
      <c r="AM176" t="s">
        <v>213</v>
      </c>
      <c r="AN176" t="s">
        <v>213</v>
      </c>
      <c r="BA176" t="s">
        <v>4553</v>
      </c>
      <c r="BB176">
        <v>0</v>
      </c>
    </row>
    <row r="177" spans="1:54" x14ac:dyDescent="0.25">
      <c r="A177">
        <v>330390</v>
      </c>
      <c r="B177" t="s">
        <v>150</v>
      </c>
      <c r="W177" t="s">
        <v>213</v>
      </c>
      <c r="Z177" t="s">
        <v>213</v>
      </c>
      <c r="AB177" t="s">
        <v>213</v>
      </c>
      <c r="AC177" t="s">
        <v>213</v>
      </c>
      <c r="AE177" t="s">
        <v>213</v>
      </c>
      <c r="AF177" t="s">
        <v>213</v>
      </c>
      <c r="AG177" t="s">
        <v>213</v>
      </c>
      <c r="AH177" t="s">
        <v>213</v>
      </c>
      <c r="AI177" t="s">
        <v>213</v>
      </c>
      <c r="AJ177" t="s">
        <v>213</v>
      </c>
      <c r="AK177" t="s">
        <v>213</v>
      </c>
      <c r="AN177" t="s">
        <v>213</v>
      </c>
      <c r="BA177" t="s">
        <v>4553</v>
      </c>
      <c r="BB177">
        <v>0</v>
      </c>
    </row>
    <row r="178" spans="1:54" x14ac:dyDescent="0.25">
      <c r="A178">
        <v>330452</v>
      </c>
      <c r="B178" t="s">
        <v>150</v>
      </c>
      <c r="N178" t="s">
        <v>213</v>
      </c>
      <c r="Z178" t="s">
        <v>213</v>
      </c>
      <c r="AB178" t="s">
        <v>213</v>
      </c>
      <c r="AC178" t="s">
        <v>213</v>
      </c>
      <c r="AD178" t="s">
        <v>213</v>
      </c>
      <c r="AE178" t="s">
        <v>213</v>
      </c>
      <c r="AF178" t="s">
        <v>213</v>
      </c>
      <c r="AG178" t="s">
        <v>213</v>
      </c>
      <c r="AH178" t="s">
        <v>213</v>
      </c>
      <c r="AI178" t="s">
        <v>213</v>
      </c>
      <c r="AJ178" t="s">
        <v>213</v>
      </c>
      <c r="AK178" t="s">
        <v>213</v>
      </c>
      <c r="AL178" t="s">
        <v>213</v>
      </c>
      <c r="AM178" t="s">
        <v>213</v>
      </c>
      <c r="AN178" t="s">
        <v>213</v>
      </c>
      <c r="BA178" t="s">
        <v>4553</v>
      </c>
      <c r="BB178">
        <v>0</v>
      </c>
    </row>
    <row r="179" spans="1:54" x14ac:dyDescent="0.25">
      <c r="A179">
        <v>333459</v>
      </c>
      <c r="B179" t="s">
        <v>150</v>
      </c>
      <c r="W179" t="s">
        <v>213</v>
      </c>
      <c r="Z179" t="s">
        <v>213</v>
      </c>
      <c r="AB179" t="s">
        <v>213</v>
      </c>
      <c r="AC179" t="s">
        <v>213</v>
      </c>
      <c r="AD179" t="s">
        <v>213</v>
      </c>
      <c r="AF179" t="s">
        <v>213</v>
      </c>
      <c r="AG179" t="s">
        <v>213</v>
      </c>
      <c r="AJ179" t="s">
        <v>213</v>
      </c>
      <c r="AK179" t="s">
        <v>213</v>
      </c>
      <c r="AL179" t="s">
        <v>213</v>
      </c>
      <c r="AM179" t="s">
        <v>213</v>
      </c>
      <c r="AN179" t="s">
        <v>213</v>
      </c>
      <c r="BA179" t="s">
        <v>4553</v>
      </c>
      <c r="BB179">
        <v>0</v>
      </c>
    </row>
    <row r="180" spans="1:54" x14ac:dyDescent="0.25">
      <c r="A180">
        <v>333658</v>
      </c>
      <c r="B180" t="s">
        <v>150</v>
      </c>
      <c r="W180" t="s">
        <v>213</v>
      </c>
      <c r="X180" t="s">
        <v>213</v>
      </c>
      <c r="Z180" t="s">
        <v>213</v>
      </c>
      <c r="AB180" t="s">
        <v>213</v>
      </c>
      <c r="AC180" t="s">
        <v>213</v>
      </c>
      <c r="AE180" t="s">
        <v>213</v>
      </c>
      <c r="AF180" t="s">
        <v>213</v>
      </c>
      <c r="AG180" t="s">
        <v>213</v>
      </c>
      <c r="AH180" t="s">
        <v>213</v>
      </c>
      <c r="AI180" t="s">
        <v>213</v>
      </c>
      <c r="AJ180" t="s">
        <v>213</v>
      </c>
      <c r="AK180" t="s">
        <v>213</v>
      </c>
      <c r="AL180" t="s">
        <v>213</v>
      </c>
      <c r="AM180" t="s">
        <v>213</v>
      </c>
      <c r="AN180" t="s">
        <v>213</v>
      </c>
      <c r="BA180" t="s">
        <v>4553</v>
      </c>
      <c r="BB180">
        <v>0</v>
      </c>
    </row>
    <row r="181" spans="1:54" x14ac:dyDescent="0.25">
      <c r="A181">
        <v>337171</v>
      </c>
      <c r="B181" t="s">
        <v>150</v>
      </c>
      <c r="S181" t="s">
        <v>213</v>
      </c>
      <c r="AB181" t="s">
        <v>213</v>
      </c>
      <c r="AC181" t="s">
        <v>213</v>
      </c>
      <c r="AG181" t="s">
        <v>213</v>
      </c>
      <c r="AH181" t="s">
        <v>213</v>
      </c>
      <c r="AJ181" t="s">
        <v>213</v>
      </c>
      <c r="AL181" t="s">
        <v>213</v>
      </c>
      <c r="AN181" t="s">
        <v>213</v>
      </c>
      <c r="BA181" t="s">
        <v>4553</v>
      </c>
      <c r="BB181">
        <v>0</v>
      </c>
    </row>
    <row r="182" spans="1:54" x14ac:dyDescent="0.25">
      <c r="A182">
        <v>337181</v>
      </c>
      <c r="B182" t="s">
        <v>150</v>
      </c>
      <c r="J182" t="s">
        <v>213</v>
      </c>
      <c r="U182" t="s">
        <v>213</v>
      </c>
      <c r="X182" t="s">
        <v>213</v>
      </c>
      <c r="AB182" t="s">
        <v>213</v>
      </c>
      <c r="AC182" t="s">
        <v>213</v>
      </c>
      <c r="AD182" t="s">
        <v>213</v>
      </c>
      <c r="AF182" t="s">
        <v>213</v>
      </c>
      <c r="AG182" t="s">
        <v>213</v>
      </c>
      <c r="AH182" t="s">
        <v>213</v>
      </c>
      <c r="AI182" t="s">
        <v>213</v>
      </c>
      <c r="AK182" t="s">
        <v>213</v>
      </c>
      <c r="AM182" t="s">
        <v>213</v>
      </c>
      <c r="AN182" t="s">
        <v>213</v>
      </c>
      <c r="BA182" t="s">
        <v>4553</v>
      </c>
      <c r="BB182">
        <v>0</v>
      </c>
    </row>
    <row r="183" spans="1:54" x14ac:dyDescent="0.25">
      <c r="A183">
        <v>337275</v>
      </c>
      <c r="B183" t="s">
        <v>150</v>
      </c>
      <c r="N183" t="s">
        <v>213</v>
      </c>
      <c r="W183" t="s">
        <v>213</v>
      </c>
      <c r="Z183" t="s">
        <v>213</v>
      </c>
      <c r="AB183" t="s">
        <v>213</v>
      </c>
      <c r="AE183" t="s">
        <v>213</v>
      </c>
      <c r="AI183" t="s">
        <v>213</v>
      </c>
      <c r="AL183" t="s">
        <v>213</v>
      </c>
      <c r="AN183" t="s">
        <v>213</v>
      </c>
      <c r="BA183" t="s">
        <v>4553</v>
      </c>
      <c r="BB183">
        <v>0</v>
      </c>
    </row>
    <row r="184" spans="1:54" x14ac:dyDescent="0.25">
      <c r="A184">
        <v>334623</v>
      </c>
      <c r="B184" t="s">
        <v>150</v>
      </c>
      <c r="E184" t="s">
        <v>213</v>
      </c>
      <c r="R184" t="s">
        <v>213</v>
      </c>
      <c r="X184" t="s">
        <v>213</v>
      </c>
      <c r="Z184" t="s">
        <v>213</v>
      </c>
      <c r="AB184" t="s">
        <v>213</v>
      </c>
      <c r="AC184" t="s">
        <v>213</v>
      </c>
      <c r="AD184" t="s">
        <v>213</v>
      </c>
      <c r="AE184" t="s">
        <v>213</v>
      </c>
      <c r="AF184" t="s">
        <v>213</v>
      </c>
      <c r="AG184" t="s">
        <v>213</v>
      </c>
      <c r="AH184" t="s">
        <v>213</v>
      </c>
      <c r="AI184" t="s">
        <v>213</v>
      </c>
      <c r="AJ184" t="s">
        <v>213</v>
      </c>
      <c r="AK184" t="s">
        <v>213</v>
      </c>
      <c r="AL184" t="s">
        <v>213</v>
      </c>
      <c r="AM184" t="s">
        <v>213</v>
      </c>
      <c r="AN184" t="s">
        <v>213</v>
      </c>
      <c r="BA184" t="s">
        <v>4553</v>
      </c>
      <c r="BB184">
        <v>0</v>
      </c>
    </row>
    <row r="185" spans="1:54" x14ac:dyDescent="0.25">
      <c r="A185">
        <v>333193</v>
      </c>
      <c r="B185" t="s">
        <v>150</v>
      </c>
      <c r="M185" t="s">
        <v>213</v>
      </c>
      <c r="AB185" t="s">
        <v>213</v>
      </c>
      <c r="AC185" t="s">
        <v>213</v>
      </c>
      <c r="AE185" t="s">
        <v>213</v>
      </c>
      <c r="AF185" t="s">
        <v>213</v>
      </c>
      <c r="AG185" t="s">
        <v>213</v>
      </c>
      <c r="AH185" t="s">
        <v>213</v>
      </c>
      <c r="AI185" t="s">
        <v>213</v>
      </c>
      <c r="AJ185" t="s">
        <v>213</v>
      </c>
      <c r="AK185" t="s">
        <v>213</v>
      </c>
      <c r="AL185" t="s">
        <v>213</v>
      </c>
      <c r="AM185" t="s">
        <v>213</v>
      </c>
      <c r="AN185" t="s">
        <v>213</v>
      </c>
      <c r="BA185" t="s">
        <v>4553</v>
      </c>
      <c r="BB185">
        <v>0</v>
      </c>
    </row>
    <row r="186" spans="1:54" x14ac:dyDescent="0.25">
      <c r="A186">
        <v>338997</v>
      </c>
      <c r="B186" t="s">
        <v>150</v>
      </c>
      <c r="W186" t="s">
        <v>213</v>
      </c>
      <c r="AB186" t="s">
        <v>213</v>
      </c>
      <c r="AC186" t="s">
        <v>213</v>
      </c>
      <c r="AD186" t="s">
        <v>213</v>
      </c>
      <c r="AG186" t="s">
        <v>213</v>
      </c>
      <c r="AJ186" t="s">
        <v>213</v>
      </c>
      <c r="AL186" t="s">
        <v>213</v>
      </c>
      <c r="AN186" t="s">
        <v>213</v>
      </c>
      <c r="BA186" t="s">
        <v>4553</v>
      </c>
      <c r="BB186">
        <v>0</v>
      </c>
    </row>
    <row r="187" spans="1:54" x14ac:dyDescent="0.25">
      <c r="A187">
        <v>302038</v>
      </c>
      <c r="B187" t="s">
        <v>150</v>
      </c>
      <c r="M187" t="s">
        <v>213</v>
      </c>
      <c r="P187" t="s">
        <v>213</v>
      </c>
      <c r="W187" t="s">
        <v>213</v>
      </c>
      <c r="Y187" t="s">
        <v>213</v>
      </c>
      <c r="AC187" t="s">
        <v>213</v>
      </c>
      <c r="AD187" t="s">
        <v>213</v>
      </c>
      <c r="AE187" t="s">
        <v>213</v>
      </c>
      <c r="AF187" t="s">
        <v>213</v>
      </c>
      <c r="AG187" t="s">
        <v>213</v>
      </c>
      <c r="AH187" t="s">
        <v>213</v>
      </c>
      <c r="AI187" t="s">
        <v>213</v>
      </c>
      <c r="AJ187" t="s">
        <v>213</v>
      </c>
      <c r="AK187" t="s">
        <v>213</v>
      </c>
      <c r="AL187" t="s">
        <v>213</v>
      </c>
      <c r="AM187" t="s">
        <v>213</v>
      </c>
      <c r="AN187" t="s">
        <v>213</v>
      </c>
      <c r="BA187" t="s">
        <v>4553</v>
      </c>
      <c r="BB187">
        <v>0</v>
      </c>
    </row>
    <row r="188" spans="1:54" x14ac:dyDescent="0.25">
      <c r="A188">
        <v>303149</v>
      </c>
      <c r="B188" t="s">
        <v>150</v>
      </c>
      <c r="P188" t="s">
        <v>213</v>
      </c>
      <c r="W188" t="s">
        <v>213</v>
      </c>
      <c r="X188" t="s">
        <v>213</v>
      </c>
      <c r="AC188" t="s">
        <v>213</v>
      </c>
      <c r="AD188" t="s">
        <v>213</v>
      </c>
      <c r="AE188" t="s">
        <v>213</v>
      </c>
      <c r="AF188" t="s">
        <v>213</v>
      </c>
      <c r="AG188" t="s">
        <v>213</v>
      </c>
      <c r="AH188" t="s">
        <v>213</v>
      </c>
      <c r="AI188" t="s">
        <v>213</v>
      </c>
      <c r="AJ188" t="s">
        <v>213</v>
      </c>
      <c r="AK188" t="s">
        <v>213</v>
      </c>
      <c r="AL188" t="s">
        <v>213</v>
      </c>
      <c r="AM188" t="s">
        <v>213</v>
      </c>
      <c r="AN188" t="s">
        <v>213</v>
      </c>
      <c r="BA188" t="s">
        <v>4553</v>
      </c>
      <c r="BB188">
        <v>0</v>
      </c>
    </row>
    <row r="189" spans="1:54" x14ac:dyDescent="0.25">
      <c r="A189">
        <v>315921</v>
      </c>
      <c r="B189" t="s">
        <v>150</v>
      </c>
      <c r="P189" t="s">
        <v>213</v>
      </c>
      <c r="AA189" t="s">
        <v>213</v>
      </c>
      <c r="AC189" t="s">
        <v>213</v>
      </c>
      <c r="AD189" t="s">
        <v>213</v>
      </c>
      <c r="AE189" t="s">
        <v>213</v>
      </c>
      <c r="AG189" t="s">
        <v>213</v>
      </c>
      <c r="AH189" t="s">
        <v>213</v>
      </c>
      <c r="AI189" t="s">
        <v>213</v>
      </c>
      <c r="AJ189" t="s">
        <v>213</v>
      </c>
      <c r="AK189" t="s">
        <v>213</v>
      </c>
      <c r="AL189" t="s">
        <v>213</v>
      </c>
      <c r="AM189" t="s">
        <v>213</v>
      </c>
      <c r="AN189" t="s">
        <v>213</v>
      </c>
      <c r="BA189" t="s">
        <v>4553</v>
      </c>
      <c r="BB189">
        <v>0</v>
      </c>
    </row>
    <row r="190" spans="1:54" x14ac:dyDescent="0.25">
      <c r="A190">
        <v>322001</v>
      </c>
      <c r="B190" t="s">
        <v>150</v>
      </c>
      <c r="P190" t="s">
        <v>213</v>
      </c>
      <c r="W190" t="s">
        <v>213</v>
      </c>
      <c r="Z190" t="s">
        <v>213</v>
      </c>
      <c r="AD190" t="s">
        <v>213</v>
      </c>
      <c r="AE190" t="s">
        <v>213</v>
      </c>
      <c r="AF190" t="s">
        <v>213</v>
      </c>
      <c r="AG190" t="s">
        <v>213</v>
      </c>
      <c r="AH190" t="s">
        <v>213</v>
      </c>
      <c r="AI190" t="s">
        <v>213</v>
      </c>
      <c r="AJ190" t="s">
        <v>213</v>
      </c>
      <c r="AK190" t="s">
        <v>213</v>
      </c>
      <c r="AL190" t="s">
        <v>213</v>
      </c>
      <c r="AM190" t="s">
        <v>213</v>
      </c>
      <c r="AN190" t="s">
        <v>213</v>
      </c>
      <c r="BA190" t="s">
        <v>4553</v>
      </c>
      <c r="BB190">
        <v>0</v>
      </c>
    </row>
    <row r="191" spans="1:54" x14ac:dyDescent="0.25">
      <c r="A191">
        <v>322483</v>
      </c>
      <c r="B191" t="s">
        <v>150</v>
      </c>
      <c r="P191" t="s">
        <v>213</v>
      </c>
      <c r="Z191" t="s">
        <v>213</v>
      </c>
      <c r="AE191" t="s">
        <v>213</v>
      </c>
      <c r="AH191" t="s">
        <v>213</v>
      </c>
      <c r="AI191" t="s">
        <v>213</v>
      </c>
      <c r="AJ191" t="s">
        <v>213</v>
      </c>
      <c r="AK191" t="s">
        <v>213</v>
      </c>
      <c r="AL191" t="s">
        <v>213</v>
      </c>
      <c r="AM191" t="s">
        <v>213</v>
      </c>
      <c r="AN191" t="s">
        <v>213</v>
      </c>
      <c r="BA191" t="s">
        <v>4553</v>
      </c>
      <c r="BB191">
        <v>0</v>
      </c>
    </row>
    <row r="192" spans="1:54" x14ac:dyDescent="0.25">
      <c r="A192">
        <v>328127</v>
      </c>
      <c r="B192" t="s">
        <v>150</v>
      </c>
      <c r="H192" t="s">
        <v>213</v>
      </c>
      <c r="P192" t="s">
        <v>213</v>
      </c>
      <c r="AC192" t="s">
        <v>213</v>
      </c>
      <c r="AE192" t="s">
        <v>213</v>
      </c>
      <c r="AF192" t="s">
        <v>213</v>
      </c>
      <c r="AG192" t="s">
        <v>213</v>
      </c>
      <c r="AH192" t="s">
        <v>213</v>
      </c>
      <c r="AI192" t="s">
        <v>213</v>
      </c>
      <c r="AJ192" t="s">
        <v>213</v>
      </c>
      <c r="AK192" t="s">
        <v>213</v>
      </c>
      <c r="AL192" t="s">
        <v>213</v>
      </c>
      <c r="AM192" t="s">
        <v>213</v>
      </c>
      <c r="AN192" t="s">
        <v>213</v>
      </c>
      <c r="BA192" t="s">
        <v>4553</v>
      </c>
      <c r="BB192">
        <v>0</v>
      </c>
    </row>
    <row r="193" spans="1:54" x14ac:dyDescent="0.25">
      <c r="A193">
        <v>328749</v>
      </c>
      <c r="B193" t="s">
        <v>150</v>
      </c>
      <c r="P193" t="s">
        <v>213</v>
      </c>
      <c r="Z193" t="s">
        <v>213</v>
      </c>
      <c r="AC193" t="s">
        <v>213</v>
      </c>
      <c r="AD193" t="s">
        <v>213</v>
      </c>
      <c r="AE193" t="s">
        <v>213</v>
      </c>
      <c r="AF193" t="s">
        <v>213</v>
      </c>
      <c r="AG193" t="s">
        <v>213</v>
      </c>
      <c r="AH193" t="s">
        <v>213</v>
      </c>
      <c r="AI193" t="s">
        <v>213</v>
      </c>
      <c r="AJ193" t="s">
        <v>213</v>
      </c>
      <c r="AK193" t="s">
        <v>213</v>
      </c>
      <c r="AL193" t="s">
        <v>213</v>
      </c>
      <c r="AM193" t="s">
        <v>213</v>
      </c>
      <c r="AN193" t="s">
        <v>213</v>
      </c>
      <c r="BA193" t="s">
        <v>4553</v>
      </c>
      <c r="BB193">
        <v>0</v>
      </c>
    </row>
    <row r="194" spans="1:54" x14ac:dyDescent="0.25">
      <c r="A194">
        <v>333420</v>
      </c>
      <c r="B194" t="s">
        <v>150</v>
      </c>
      <c r="P194" t="s">
        <v>213</v>
      </c>
      <c r="Q194" t="s">
        <v>213</v>
      </c>
      <c r="W194" t="s">
        <v>213</v>
      </c>
      <c r="AA194" t="s">
        <v>213</v>
      </c>
      <c r="AC194" t="s">
        <v>213</v>
      </c>
      <c r="AD194" t="s">
        <v>213</v>
      </c>
      <c r="AE194" t="s">
        <v>213</v>
      </c>
      <c r="AF194" t="s">
        <v>213</v>
      </c>
      <c r="AG194" t="s">
        <v>213</v>
      </c>
      <c r="AH194" t="s">
        <v>213</v>
      </c>
      <c r="AI194" t="s">
        <v>213</v>
      </c>
      <c r="AJ194" t="s">
        <v>213</v>
      </c>
      <c r="AK194" t="s">
        <v>213</v>
      </c>
      <c r="AL194" t="s">
        <v>213</v>
      </c>
      <c r="AM194" t="s">
        <v>213</v>
      </c>
      <c r="AN194" t="s">
        <v>213</v>
      </c>
      <c r="BA194" t="s">
        <v>4553</v>
      </c>
      <c r="BB194">
        <v>0</v>
      </c>
    </row>
    <row r="195" spans="1:54" x14ac:dyDescent="0.25">
      <c r="A195">
        <v>333616</v>
      </c>
      <c r="B195" t="s">
        <v>150</v>
      </c>
      <c r="N195" t="s">
        <v>213</v>
      </c>
      <c r="P195" t="s">
        <v>213</v>
      </c>
      <c r="W195" t="s">
        <v>213</v>
      </c>
      <c r="X195" t="s">
        <v>213</v>
      </c>
      <c r="AC195" t="s">
        <v>213</v>
      </c>
      <c r="AD195" t="s">
        <v>213</v>
      </c>
      <c r="AE195" t="s">
        <v>213</v>
      </c>
      <c r="AF195" t="s">
        <v>213</v>
      </c>
      <c r="AG195" t="s">
        <v>213</v>
      </c>
      <c r="AH195" t="s">
        <v>213</v>
      </c>
      <c r="AI195" t="s">
        <v>213</v>
      </c>
      <c r="AJ195" t="s">
        <v>213</v>
      </c>
      <c r="AK195" t="s">
        <v>213</v>
      </c>
      <c r="AL195" t="s">
        <v>213</v>
      </c>
      <c r="AM195" t="s">
        <v>213</v>
      </c>
      <c r="AN195" t="s">
        <v>213</v>
      </c>
      <c r="BA195" t="s">
        <v>4553</v>
      </c>
      <c r="BB195">
        <v>0</v>
      </c>
    </row>
    <row r="196" spans="1:54" x14ac:dyDescent="0.25">
      <c r="A196">
        <v>333296</v>
      </c>
      <c r="B196" t="s">
        <v>150</v>
      </c>
      <c r="P196" t="s">
        <v>213</v>
      </c>
      <c r="R196" t="s">
        <v>213</v>
      </c>
      <c r="W196" t="s">
        <v>213</v>
      </c>
      <c r="Y196" t="s">
        <v>213</v>
      </c>
      <c r="Z196" t="s">
        <v>213</v>
      </c>
      <c r="AC196" t="s">
        <v>213</v>
      </c>
      <c r="AD196" t="s">
        <v>213</v>
      </c>
      <c r="AE196" t="s">
        <v>213</v>
      </c>
      <c r="AF196" t="s">
        <v>213</v>
      </c>
      <c r="AG196" t="s">
        <v>213</v>
      </c>
      <c r="AH196" t="s">
        <v>213</v>
      </c>
      <c r="AI196" t="s">
        <v>213</v>
      </c>
      <c r="AJ196" t="s">
        <v>213</v>
      </c>
      <c r="AK196" t="s">
        <v>213</v>
      </c>
      <c r="AL196" t="s">
        <v>213</v>
      </c>
      <c r="AM196" t="s">
        <v>213</v>
      </c>
      <c r="AN196" t="s">
        <v>213</v>
      </c>
      <c r="BA196" t="s">
        <v>4553</v>
      </c>
      <c r="BB196">
        <v>0</v>
      </c>
    </row>
    <row r="197" spans="1:54" x14ac:dyDescent="0.25">
      <c r="A197">
        <v>306130</v>
      </c>
      <c r="B197" t="s">
        <v>150</v>
      </c>
      <c r="M197" t="s">
        <v>213</v>
      </c>
      <c r="O197" t="s">
        <v>213</v>
      </c>
      <c r="Y197" t="s">
        <v>213</v>
      </c>
      <c r="Z197" t="s">
        <v>213</v>
      </c>
      <c r="AC197" t="s">
        <v>213</v>
      </c>
      <c r="AD197" t="s">
        <v>213</v>
      </c>
      <c r="AE197" t="s">
        <v>213</v>
      </c>
      <c r="AF197" t="s">
        <v>213</v>
      </c>
      <c r="AG197" t="s">
        <v>213</v>
      </c>
      <c r="AH197" t="s">
        <v>213</v>
      </c>
      <c r="AI197" t="s">
        <v>213</v>
      </c>
      <c r="AJ197" t="s">
        <v>213</v>
      </c>
      <c r="AK197" t="s">
        <v>213</v>
      </c>
      <c r="AL197" t="s">
        <v>213</v>
      </c>
      <c r="AM197" t="s">
        <v>213</v>
      </c>
      <c r="AN197" t="s">
        <v>213</v>
      </c>
      <c r="BA197" t="s">
        <v>4553</v>
      </c>
      <c r="BB197">
        <v>0</v>
      </c>
    </row>
    <row r="198" spans="1:54" x14ac:dyDescent="0.25">
      <c r="A198">
        <v>334654</v>
      </c>
      <c r="B198" t="s">
        <v>150</v>
      </c>
      <c r="O198" t="s">
        <v>213</v>
      </c>
      <c r="S198" t="s">
        <v>213</v>
      </c>
      <c r="V198" t="s">
        <v>213</v>
      </c>
      <c r="Z198" t="s">
        <v>213</v>
      </c>
      <c r="AC198" t="s">
        <v>213</v>
      </c>
      <c r="AE198" t="s">
        <v>213</v>
      </c>
      <c r="AF198" t="s">
        <v>213</v>
      </c>
      <c r="AG198" t="s">
        <v>213</v>
      </c>
      <c r="AH198" t="s">
        <v>213</v>
      </c>
      <c r="AI198" t="s">
        <v>213</v>
      </c>
      <c r="AJ198" t="s">
        <v>213</v>
      </c>
      <c r="AK198" t="s">
        <v>213</v>
      </c>
      <c r="AL198" t="s">
        <v>213</v>
      </c>
      <c r="AM198" t="s">
        <v>213</v>
      </c>
      <c r="AN198" t="s">
        <v>213</v>
      </c>
      <c r="BA198" t="s">
        <v>4553</v>
      </c>
      <c r="BB198">
        <v>0</v>
      </c>
    </row>
    <row r="199" spans="1:54" x14ac:dyDescent="0.25">
      <c r="A199">
        <v>301719</v>
      </c>
      <c r="B199" t="s">
        <v>150</v>
      </c>
      <c r="AC199" t="s">
        <v>213</v>
      </c>
      <c r="AG199" t="s">
        <v>213</v>
      </c>
      <c r="AI199" t="s">
        <v>213</v>
      </c>
      <c r="AJ199" t="s">
        <v>213</v>
      </c>
      <c r="AK199" t="s">
        <v>213</v>
      </c>
      <c r="AL199" t="s">
        <v>213</v>
      </c>
      <c r="AM199" t="s">
        <v>213</v>
      </c>
      <c r="AN199" t="s">
        <v>213</v>
      </c>
      <c r="BA199" t="s">
        <v>4553</v>
      </c>
      <c r="BB199">
        <v>0</v>
      </c>
    </row>
    <row r="200" spans="1:54" x14ac:dyDescent="0.25">
      <c r="A200">
        <v>306002</v>
      </c>
      <c r="B200" t="s">
        <v>150</v>
      </c>
      <c r="M200" t="s">
        <v>213</v>
      </c>
      <c r="Z200" t="s">
        <v>213</v>
      </c>
      <c r="AC200" t="s">
        <v>213</v>
      </c>
      <c r="AE200" t="s">
        <v>213</v>
      </c>
      <c r="AF200" t="s">
        <v>213</v>
      </c>
      <c r="AG200" t="s">
        <v>213</v>
      </c>
      <c r="AH200" t="s">
        <v>213</v>
      </c>
      <c r="AI200" t="s">
        <v>213</v>
      </c>
      <c r="AJ200" t="s">
        <v>213</v>
      </c>
      <c r="AK200" t="s">
        <v>213</v>
      </c>
      <c r="AM200" t="s">
        <v>213</v>
      </c>
      <c r="AN200" t="s">
        <v>213</v>
      </c>
      <c r="BA200" t="s">
        <v>4553</v>
      </c>
      <c r="BB200">
        <v>0</v>
      </c>
    </row>
    <row r="201" spans="1:54" x14ac:dyDescent="0.25">
      <c r="A201">
        <v>311937</v>
      </c>
      <c r="B201" t="s">
        <v>150</v>
      </c>
      <c r="Z201" t="s">
        <v>213</v>
      </c>
      <c r="AC201" t="s">
        <v>213</v>
      </c>
      <c r="AD201" t="s">
        <v>213</v>
      </c>
      <c r="AE201" t="s">
        <v>213</v>
      </c>
      <c r="AF201" t="s">
        <v>213</v>
      </c>
      <c r="AI201" t="s">
        <v>213</v>
      </c>
      <c r="AJ201" t="s">
        <v>213</v>
      </c>
      <c r="AK201" t="s">
        <v>213</v>
      </c>
      <c r="AN201" t="s">
        <v>213</v>
      </c>
      <c r="BA201" t="s">
        <v>4553</v>
      </c>
      <c r="BB201">
        <v>0</v>
      </c>
    </row>
    <row r="202" spans="1:54" x14ac:dyDescent="0.25">
      <c r="A202">
        <v>319111</v>
      </c>
      <c r="B202" t="s">
        <v>150</v>
      </c>
      <c r="Q202" t="s">
        <v>213</v>
      </c>
      <c r="W202" t="s">
        <v>213</v>
      </c>
      <c r="Z202" t="s">
        <v>213</v>
      </c>
      <c r="AD202" t="s">
        <v>213</v>
      </c>
      <c r="AG202" t="s">
        <v>213</v>
      </c>
      <c r="AH202" t="s">
        <v>213</v>
      </c>
      <c r="AI202" t="s">
        <v>213</v>
      </c>
      <c r="AK202" t="s">
        <v>213</v>
      </c>
      <c r="AM202" t="s">
        <v>213</v>
      </c>
      <c r="AN202" t="s">
        <v>213</v>
      </c>
      <c r="BA202" t="s">
        <v>4553</v>
      </c>
      <c r="BB202">
        <v>0</v>
      </c>
    </row>
    <row r="203" spans="1:54" x14ac:dyDescent="0.25">
      <c r="A203">
        <v>320199</v>
      </c>
      <c r="B203" t="s">
        <v>150</v>
      </c>
      <c r="Q203" t="s">
        <v>213</v>
      </c>
      <c r="AC203" t="s">
        <v>213</v>
      </c>
      <c r="AD203" t="s">
        <v>213</v>
      </c>
      <c r="AE203" t="s">
        <v>213</v>
      </c>
      <c r="AF203" t="s">
        <v>213</v>
      </c>
      <c r="AH203" t="s">
        <v>213</v>
      </c>
      <c r="AI203" t="s">
        <v>213</v>
      </c>
      <c r="AJ203" t="s">
        <v>213</v>
      </c>
      <c r="AK203" t="s">
        <v>213</v>
      </c>
      <c r="AL203" t="s">
        <v>213</v>
      </c>
      <c r="AM203" t="s">
        <v>213</v>
      </c>
      <c r="AN203" t="s">
        <v>213</v>
      </c>
      <c r="BA203" t="s">
        <v>4553</v>
      </c>
      <c r="BB203">
        <v>0</v>
      </c>
    </row>
    <row r="204" spans="1:54" x14ac:dyDescent="0.25">
      <c r="A204">
        <v>321203</v>
      </c>
      <c r="B204" t="s">
        <v>150</v>
      </c>
      <c r="Z204" t="s">
        <v>213</v>
      </c>
      <c r="AD204" t="s">
        <v>213</v>
      </c>
      <c r="AG204" t="s">
        <v>213</v>
      </c>
      <c r="AK204" t="s">
        <v>213</v>
      </c>
      <c r="AL204" t="s">
        <v>213</v>
      </c>
      <c r="AN204" t="s">
        <v>213</v>
      </c>
      <c r="BA204" t="s">
        <v>4553</v>
      </c>
      <c r="BB204">
        <v>0</v>
      </c>
    </row>
    <row r="205" spans="1:54" x14ac:dyDescent="0.25">
      <c r="A205">
        <v>321216</v>
      </c>
      <c r="B205" t="s">
        <v>150</v>
      </c>
      <c r="W205" t="s">
        <v>213</v>
      </c>
      <c r="Z205" t="s">
        <v>213</v>
      </c>
      <c r="AA205" t="s">
        <v>213</v>
      </c>
      <c r="AC205" t="s">
        <v>213</v>
      </c>
      <c r="AD205" t="s">
        <v>213</v>
      </c>
      <c r="AE205" t="s">
        <v>213</v>
      </c>
      <c r="AF205" t="s">
        <v>213</v>
      </c>
      <c r="AG205" t="s">
        <v>213</v>
      </c>
      <c r="AH205" t="s">
        <v>213</v>
      </c>
      <c r="AI205" t="s">
        <v>213</v>
      </c>
      <c r="AJ205" t="s">
        <v>213</v>
      </c>
      <c r="AK205" t="s">
        <v>213</v>
      </c>
      <c r="AL205" t="s">
        <v>213</v>
      </c>
      <c r="AM205" t="s">
        <v>213</v>
      </c>
      <c r="AN205" t="s">
        <v>213</v>
      </c>
      <c r="BA205" t="s">
        <v>4553</v>
      </c>
      <c r="BB205">
        <v>0</v>
      </c>
    </row>
    <row r="206" spans="1:54" x14ac:dyDescent="0.25">
      <c r="A206">
        <v>322370</v>
      </c>
      <c r="B206" t="s">
        <v>150</v>
      </c>
      <c r="Q206" t="s">
        <v>213</v>
      </c>
      <c r="Y206" t="s">
        <v>213</v>
      </c>
      <c r="Z206" t="s">
        <v>213</v>
      </c>
      <c r="AC206" t="s">
        <v>213</v>
      </c>
      <c r="AD206" t="s">
        <v>213</v>
      </c>
      <c r="AE206" t="s">
        <v>213</v>
      </c>
      <c r="AF206" t="s">
        <v>213</v>
      </c>
      <c r="AG206" t="s">
        <v>213</v>
      </c>
      <c r="AH206" t="s">
        <v>213</v>
      </c>
      <c r="AI206" t="s">
        <v>213</v>
      </c>
      <c r="AJ206" t="s">
        <v>213</v>
      </c>
      <c r="AK206" t="s">
        <v>213</v>
      </c>
      <c r="AL206" t="s">
        <v>213</v>
      </c>
      <c r="AM206" t="s">
        <v>213</v>
      </c>
      <c r="AN206" t="s">
        <v>213</v>
      </c>
      <c r="BA206" t="s">
        <v>4553</v>
      </c>
      <c r="BB206">
        <v>0</v>
      </c>
    </row>
    <row r="207" spans="1:54" x14ac:dyDescent="0.25">
      <c r="A207">
        <v>322965</v>
      </c>
      <c r="B207" t="s">
        <v>150</v>
      </c>
      <c r="F207" t="s">
        <v>213</v>
      </c>
      <c r="T207" t="s">
        <v>213</v>
      </c>
      <c r="W207" t="s">
        <v>213</v>
      </c>
      <c r="Z207" t="s">
        <v>213</v>
      </c>
      <c r="AC207" t="s">
        <v>213</v>
      </c>
      <c r="AD207" t="s">
        <v>213</v>
      </c>
      <c r="AE207" t="s">
        <v>213</v>
      </c>
      <c r="AG207" t="s">
        <v>213</v>
      </c>
      <c r="AH207" t="s">
        <v>213</v>
      </c>
      <c r="AI207" t="s">
        <v>213</v>
      </c>
      <c r="AJ207" t="s">
        <v>213</v>
      </c>
      <c r="AK207" t="s">
        <v>213</v>
      </c>
      <c r="AL207" t="s">
        <v>213</v>
      </c>
      <c r="AM207" t="s">
        <v>213</v>
      </c>
      <c r="AN207" t="s">
        <v>213</v>
      </c>
      <c r="BA207" t="s">
        <v>4553</v>
      </c>
      <c r="BB207">
        <v>0</v>
      </c>
    </row>
    <row r="208" spans="1:54" x14ac:dyDescent="0.25">
      <c r="A208">
        <v>323376</v>
      </c>
      <c r="B208" t="s">
        <v>150</v>
      </c>
      <c r="S208" t="s">
        <v>213</v>
      </c>
      <c r="X208" t="s">
        <v>213</v>
      </c>
      <c r="Z208" t="s">
        <v>213</v>
      </c>
      <c r="AE208" t="s">
        <v>213</v>
      </c>
      <c r="AF208" t="s">
        <v>213</v>
      </c>
      <c r="AH208" t="s">
        <v>213</v>
      </c>
      <c r="AI208" t="s">
        <v>213</v>
      </c>
      <c r="AJ208" t="s">
        <v>213</v>
      </c>
      <c r="AK208" t="s">
        <v>213</v>
      </c>
      <c r="AL208" t="s">
        <v>213</v>
      </c>
      <c r="AM208" t="s">
        <v>213</v>
      </c>
      <c r="AN208" t="s">
        <v>213</v>
      </c>
      <c r="BA208" t="s">
        <v>4553</v>
      </c>
      <c r="BB208">
        <v>0</v>
      </c>
    </row>
    <row r="209" spans="1:54" x14ac:dyDescent="0.25">
      <c r="A209">
        <v>323649</v>
      </c>
      <c r="B209" t="s">
        <v>150</v>
      </c>
      <c r="F209" t="s">
        <v>213</v>
      </c>
      <c r="Z209" t="s">
        <v>213</v>
      </c>
      <c r="AC209" t="s">
        <v>213</v>
      </c>
      <c r="AE209" t="s">
        <v>213</v>
      </c>
      <c r="AF209" t="s">
        <v>213</v>
      </c>
      <c r="AG209" t="s">
        <v>213</v>
      </c>
      <c r="AH209" t="s">
        <v>213</v>
      </c>
      <c r="AI209" t="s">
        <v>213</v>
      </c>
      <c r="AJ209" t="s">
        <v>213</v>
      </c>
      <c r="AK209" t="s">
        <v>213</v>
      </c>
      <c r="AN209" t="s">
        <v>213</v>
      </c>
      <c r="BA209" t="s">
        <v>4553</v>
      </c>
      <c r="BB209">
        <v>0</v>
      </c>
    </row>
    <row r="210" spans="1:54" x14ac:dyDescent="0.25">
      <c r="A210">
        <v>323685</v>
      </c>
      <c r="B210" t="s">
        <v>150</v>
      </c>
      <c r="Q210" t="s">
        <v>213</v>
      </c>
      <c r="S210" t="s">
        <v>213</v>
      </c>
      <c r="Y210" t="s">
        <v>213</v>
      </c>
      <c r="AD210" t="s">
        <v>213</v>
      </c>
      <c r="AF210" t="s">
        <v>213</v>
      </c>
      <c r="AG210" t="s">
        <v>213</v>
      </c>
      <c r="AH210" t="s">
        <v>213</v>
      </c>
      <c r="AI210" t="s">
        <v>213</v>
      </c>
      <c r="AJ210" t="s">
        <v>213</v>
      </c>
      <c r="AL210" t="s">
        <v>213</v>
      </c>
      <c r="AN210" t="s">
        <v>213</v>
      </c>
      <c r="BA210" t="s">
        <v>4553</v>
      </c>
      <c r="BB210">
        <v>0</v>
      </c>
    </row>
    <row r="211" spans="1:54" x14ac:dyDescent="0.25">
      <c r="A211">
        <v>323940</v>
      </c>
      <c r="B211" t="s">
        <v>150</v>
      </c>
      <c r="Y211" t="s">
        <v>213</v>
      </c>
      <c r="Z211" t="s">
        <v>213</v>
      </c>
      <c r="AC211" t="s">
        <v>213</v>
      </c>
      <c r="AD211" t="s">
        <v>213</v>
      </c>
      <c r="AE211" t="s">
        <v>213</v>
      </c>
      <c r="AF211" t="s">
        <v>213</v>
      </c>
      <c r="AG211" t="s">
        <v>213</v>
      </c>
      <c r="AH211" t="s">
        <v>213</v>
      </c>
      <c r="AI211" t="s">
        <v>213</v>
      </c>
      <c r="AJ211" t="s">
        <v>213</v>
      </c>
      <c r="AK211" t="s">
        <v>213</v>
      </c>
      <c r="AM211" t="s">
        <v>213</v>
      </c>
      <c r="AN211" t="s">
        <v>213</v>
      </c>
      <c r="BA211" t="s">
        <v>4553</v>
      </c>
      <c r="BB211">
        <v>0</v>
      </c>
    </row>
    <row r="212" spans="1:54" x14ac:dyDescent="0.25">
      <c r="A212">
        <v>324099</v>
      </c>
      <c r="B212" t="s">
        <v>150</v>
      </c>
      <c r="V212" t="s">
        <v>213</v>
      </c>
      <c r="W212" t="s">
        <v>213</v>
      </c>
      <c r="AA212" t="s">
        <v>213</v>
      </c>
      <c r="AD212" t="s">
        <v>213</v>
      </c>
      <c r="AE212" t="s">
        <v>213</v>
      </c>
      <c r="AG212" t="s">
        <v>213</v>
      </c>
      <c r="AH212" t="s">
        <v>213</v>
      </c>
      <c r="AI212" t="s">
        <v>213</v>
      </c>
      <c r="AJ212" t="s">
        <v>213</v>
      </c>
      <c r="AK212" t="s">
        <v>213</v>
      </c>
      <c r="AL212" t="s">
        <v>213</v>
      </c>
      <c r="AM212" t="s">
        <v>213</v>
      </c>
      <c r="AN212" t="s">
        <v>213</v>
      </c>
      <c r="BA212" t="s">
        <v>4553</v>
      </c>
      <c r="BB212">
        <v>0</v>
      </c>
    </row>
    <row r="213" spans="1:54" x14ac:dyDescent="0.25">
      <c r="A213">
        <v>325105</v>
      </c>
      <c r="B213" t="s">
        <v>150</v>
      </c>
      <c r="W213" t="s">
        <v>213</v>
      </c>
      <c r="Y213" t="s">
        <v>213</v>
      </c>
      <c r="Z213" t="s">
        <v>213</v>
      </c>
      <c r="AC213" t="s">
        <v>213</v>
      </c>
      <c r="AE213" t="s">
        <v>213</v>
      </c>
      <c r="AG213" t="s">
        <v>213</v>
      </c>
      <c r="AH213" t="s">
        <v>213</v>
      </c>
      <c r="AI213" t="s">
        <v>213</v>
      </c>
      <c r="AJ213" t="s">
        <v>213</v>
      </c>
      <c r="AK213" t="s">
        <v>213</v>
      </c>
      <c r="AL213" t="s">
        <v>213</v>
      </c>
      <c r="AM213" t="s">
        <v>213</v>
      </c>
      <c r="AN213" t="s">
        <v>213</v>
      </c>
      <c r="BA213" t="s">
        <v>4553</v>
      </c>
      <c r="BB213">
        <v>0</v>
      </c>
    </row>
    <row r="214" spans="1:54" x14ac:dyDescent="0.25">
      <c r="A214">
        <v>325347</v>
      </c>
      <c r="B214" t="s">
        <v>150</v>
      </c>
      <c r="Z214" t="s">
        <v>213</v>
      </c>
      <c r="AC214" t="s">
        <v>213</v>
      </c>
      <c r="AD214" t="s">
        <v>213</v>
      </c>
      <c r="AE214" t="s">
        <v>213</v>
      </c>
      <c r="AG214" t="s">
        <v>213</v>
      </c>
      <c r="AI214" t="s">
        <v>213</v>
      </c>
      <c r="AJ214" t="s">
        <v>213</v>
      </c>
      <c r="AK214" t="s">
        <v>213</v>
      </c>
      <c r="AL214" t="s">
        <v>213</v>
      </c>
      <c r="AM214" t="s">
        <v>213</v>
      </c>
      <c r="AN214" t="s">
        <v>213</v>
      </c>
      <c r="BA214" t="s">
        <v>4553</v>
      </c>
      <c r="BB214">
        <v>0</v>
      </c>
    </row>
    <row r="215" spans="1:54" x14ac:dyDescent="0.25">
      <c r="A215">
        <v>325771</v>
      </c>
      <c r="B215" t="s">
        <v>150</v>
      </c>
      <c r="Q215" t="s">
        <v>213</v>
      </c>
      <c r="W215" t="s">
        <v>213</v>
      </c>
      <c r="Y215" t="s">
        <v>213</v>
      </c>
      <c r="Z215" t="s">
        <v>213</v>
      </c>
      <c r="AC215" t="s">
        <v>213</v>
      </c>
      <c r="AD215" t="s">
        <v>213</v>
      </c>
      <c r="AE215" t="s">
        <v>213</v>
      </c>
      <c r="AF215" t="s">
        <v>213</v>
      </c>
      <c r="AG215" t="s">
        <v>213</v>
      </c>
      <c r="AH215" t="s">
        <v>213</v>
      </c>
      <c r="AI215" t="s">
        <v>213</v>
      </c>
      <c r="AJ215" t="s">
        <v>213</v>
      </c>
      <c r="AK215" t="s">
        <v>213</v>
      </c>
      <c r="AL215" t="s">
        <v>213</v>
      </c>
      <c r="AM215" t="s">
        <v>213</v>
      </c>
      <c r="AN215" t="s">
        <v>213</v>
      </c>
      <c r="BA215" t="s">
        <v>4553</v>
      </c>
      <c r="BB215">
        <v>0</v>
      </c>
    </row>
    <row r="216" spans="1:54" x14ac:dyDescent="0.25">
      <c r="A216">
        <v>326134</v>
      </c>
      <c r="B216" t="s">
        <v>150</v>
      </c>
      <c r="Q216" t="s">
        <v>213</v>
      </c>
      <c r="Y216" t="s">
        <v>213</v>
      </c>
      <c r="Z216" t="s">
        <v>213</v>
      </c>
      <c r="AC216" t="s">
        <v>213</v>
      </c>
      <c r="AD216" t="s">
        <v>213</v>
      </c>
      <c r="AE216" t="s">
        <v>213</v>
      </c>
      <c r="AF216" t="s">
        <v>213</v>
      </c>
      <c r="AG216" t="s">
        <v>213</v>
      </c>
      <c r="AH216" t="s">
        <v>213</v>
      </c>
      <c r="AI216" t="s">
        <v>213</v>
      </c>
      <c r="AJ216" t="s">
        <v>213</v>
      </c>
      <c r="AK216" t="s">
        <v>213</v>
      </c>
      <c r="AL216" t="s">
        <v>213</v>
      </c>
      <c r="AM216" t="s">
        <v>213</v>
      </c>
      <c r="AN216" t="s">
        <v>213</v>
      </c>
      <c r="BA216" t="s">
        <v>4553</v>
      </c>
      <c r="BB216">
        <v>0</v>
      </c>
    </row>
    <row r="217" spans="1:54" x14ac:dyDescent="0.25">
      <c r="A217">
        <v>326834</v>
      </c>
      <c r="B217" t="s">
        <v>150</v>
      </c>
      <c r="Q217" t="s">
        <v>213</v>
      </c>
      <c r="W217" t="s">
        <v>213</v>
      </c>
      <c r="X217" t="s">
        <v>213</v>
      </c>
      <c r="Y217" t="s">
        <v>213</v>
      </c>
      <c r="AC217" t="s">
        <v>213</v>
      </c>
      <c r="AD217" t="s">
        <v>213</v>
      </c>
      <c r="AE217" t="s">
        <v>213</v>
      </c>
      <c r="AF217" t="s">
        <v>213</v>
      </c>
      <c r="AG217" t="s">
        <v>213</v>
      </c>
      <c r="AH217" t="s">
        <v>213</v>
      </c>
      <c r="AI217" t="s">
        <v>213</v>
      </c>
      <c r="AJ217" t="s">
        <v>213</v>
      </c>
      <c r="AK217" t="s">
        <v>213</v>
      </c>
      <c r="AL217" t="s">
        <v>213</v>
      </c>
      <c r="AM217" t="s">
        <v>213</v>
      </c>
      <c r="AN217" t="s">
        <v>213</v>
      </c>
      <c r="BA217" t="s">
        <v>4553</v>
      </c>
      <c r="BB217">
        <v>0</v>
      </c>
    </row>
    <row r="218" spans="1:54" x14ac:dyDescent="0.25">
      <c r="A218">
        <v>327106</v>
      </c>
      <c r="B218" t="s">
        <v>150</v>
      </c>
      <c r="H218" t="s">
        <v>213</v>
      </c>
      <c r="AD218" t="s">
        <v>213</v>
      </c>
      <c r="AF218" t="s">
        <v>213</v>
      </c>
      <c r="AK218" t="s">
        <v>213</v>
      </c>
      <c r="AL218" t="s">
        <v>213</v>
      </c>
      <c r="AM218" t="s">
        <v>213</v>
      </c>
      <c r="AN218" t="s">
        <v>213</v>
      </c>
      <c r="BA218" t="s">
        <v>4553</v>
      </c>
      <c r="BB218">
        <v>0</v>
      </c>
    </row>
    <row r="219" spans="1:54" x14ac:dyDescent="0.25">
      <c r="A219">
        <v>327406</v>
      </c>
      <c r="B219" t="s">
        <v>150</v>
      </c>
      <c r="N219" t="s">
        <v>213</v>
      </c>
      <c r="W219" t="s">
        <v>213</v>
      </c>
      <c r="AD219" t="s">
        <v>213</v>
      </c>
      <c r="AE219" t="s">
        <v>213</v>
      </c>
      <c r="AF219" t="s">
        <v>213</v>
      </c>
      <c r="AG219" t="s">
        <v>213</v>
      </c>
      <c r="AI219" t="s">
        <v>213</v>
      </c>
      <c r="AJ219" t="s">
        <v>213</v>
      </c>
      <c r="AK219" t="s">
        <v>213</v>
      </c>
      <c r="AL219" t="s">
        <v>213</v>
      </c>
      <c r="AM219" t="s">
        <v>213</v>
      </c>
      <c r="AN219" t="s">
        <v>213</v>
      </c>
      <c r="BA219" t="s">
        <v>4553</v>
      </c>
      <c r="BB219">
        <v>0</v>
      </c>
    </row>
    <row r="220" spans="1:54" x14ac:dyDescent="0.25">
      <c r="A220">
        <v>327543</v>
      </c>
      <c r="B220" t="s">
        <v>150</v>
      </c>
      <c r="AA220" t="s">
        <v>213</v>
      </c>
      <c r="AD220" t="s">
        <v>213</v>
      </c>
      <c r="AE220" t="s">
        <v>213</v>
      </c>
      <c r="AF220" t="s">
        <v>213</v>
      </c>
      <c r="AG220" t="s">
        <v>213</v>
      </c>
      <c r="AJ220" t="s">
        <v>213</v>
      </c>
      <c r="AK220" t="s">
        <v>213</v>
      </c>
      <c r="AM220" t="s">
        <v>213</v>
      </c>
      <c r="AN220" t="s">
        <v>213</v>
      </c>
      <c r="BA220" t="s">
        <v>4553</v>
      </c>
      <c r="BB220">
        <v>0</v>
      </c>
    </row>
    <row r="221" spans="1:54" x14ac:dyDescent="0.25">
      <c r="A221">
        <v>328738</v>
      </c>
      <c r="B221" t="s">
        <v>150</v>
      </c>
      <c r="N221" t="s">
        <v>213</v>
      </c>
      <c r="V221" t="s">
        <v>213</v>
      </c>
      <c r="W221" t="s">
        <v>213</v>
      </c>
      <c r="Z221" t="s">
        <v>213</v>
      </c>
      <c r="AC221" t="s">
        <v>213</v>
      </c>
      <c r="AD221" t="s">
        <v>213</v>
      </c>
      <c r="AE221" t="s">
        <v>213</v>
      </c>
      <c r="AF221" t="s">
        <v>213</v>
      </c>
      <c r="AG221" t="s">
        <v>213</v>
      </c>
      <c r="AH221" t="s">
        <v>213</v>
      </c>
      <c r="AI221" t="s">
        <v>213</v>
      </c>
      <c r="AJ221" t="s">
        <v>213</v>
      </c>
      <c r="AK221" t="s">
        <v>213</v>
      </c>
      <c r="AL221" t="s">
        <v>213</v>
      </c>
      <c r="AM221" t="s">
        <v>213</v>
      </c>
      <c r="AN221" t="s">
        <v>213</v>
      </c>
      <c r="BA221" t="s">
        <v>4553</v>
      </c>
      <c r="BB221">
        <v>0</v>
      </c>
    </row>
    <row r="222" spans="1:54" x14ac:dyDescent="0.25">
      <c r="A222">
        <v>328801</v>
      </c>
      <c r="B222" t="s">
        <v>150</v>
      </c>
      <c r="Z222" t="s">
        <v>213</v>
      </c>
      <c r="AC222" t="s">
        <v>213</v>
      </c>
      <c r="AD222" t="s">
        <v>213</v>
      </c>
      <c r="AE222" t="s">
        <v>213</v>
      </c>
      <c r="AG222" t="s">
        <v>213</v>
      </c>
      <c r="AH222" t="s">
        <v>213</v>
      </c>
      <c r="AI222" t="s">
        <v>213</v>
      </c>
      <c r="AL222" t="s">
        <v>213</v>
      </c>
      <c r="AM222" t="s">
        <v>213</v>
      </c>
      <c r="AN222" t="s">
        <v>213</v>
      </c>
      <c r="BA222" t="s">
        <v>4553</v>
      </c>
      <c r="BB222">
        <v>0</v>
      </c>
    </row>
    <row r="223" spans="1:54" x14ac:dyDescent="0.25">
      <c r="A223">
        <v>329252</v>
      </c>
      <c r="B223" t="s">
        <v>150</v>
      </c>
      <c r="W223" t="s">
        <v>213</v>
      </c>
      <c r="Z223" t="s">
        <v>213</v>
      </c>
      <c r="AC223" t="s">
        <v>213</v>
      </c>
      <c r="AF223" t="s">
        <v>213</v>
      </c>
      <c r="AG223" t="s">
        <v>213</v>
      </c>
      <c r="AH223" t="s">
        <v>213</v>
      </c>
      <c r="AI223" t="s">
        <v>213</v>
      </c>
      <c r="AJ223" t="s">
        <v>213</v>
      </c>
      <c r="AK223" t="s">
        <v>213</v>
      </c>
      <c r="AL223" t="s">
        <v>213</v>
      </c>
      <c r="AM223" t="s">
        <v>213</v>
      </c>
      <c r="AN223" t="s">
        <v>213</v>
      </c>
      <c r="BA223" t="s">
        <v>4553</v>
      </c>
      <c r="BB223">
        <v>0</v>
      </c>
    </row>
    <row r="224" spans="1:54" x14ac:dyDescent="0.25">
      <c r="A224">
        <v>329268</v>
      </c>
      <c r="B224" t="s">
        <v>150</v>
      </c>
      <c r="Q224" t="s">
        <v>213</v>
      </c>
      <c r="AC224" t="s">
        <v>213</v>
      </c>
      <c r="AD224" t="s">
        <v>213</v>
      </c>
      <c r="AE224" t="s">
        <v>213</v>
      </c>
      <c r="AF224" t="s">
        <v>213</v>
      </c>
      <c r="AG224" t="s">
        <v>213</v>
      </c>
      <c r="AH224" t="s">
        <v>213</v>
      </c>
      <c r="AI224" t="s">
        <v>213</v>
      </c>
      <c r="AJ224" t="s">
        <v>213</v>
      </c>
      <c r="AK224" t="s">
        <v>213</v>
      </c>
      <c r="AL224" t="s">
        <v>213</v>
      </c>
      <c r="AM224" t="s">
        <v>213</v>
      </c>
      <c r="AN224" t="s">
        <v>213</v>
      </c>
      <c r="BA224" t="s">
        <v>4553</v>
      </c>
      <c r="BB224">
        <v>0</v>
      </c>
    </row>
    <row r="225" spans="1:54" x14ac:dyDescent="0.25">
      <c r="A225">
        <v>329298</v>
      </c>
      <c r="B225" t="s">
        <v>150</v>
      </c>
      <c r="H225" t="s">
        <v>213</v>
      </c>
      <c r="M225" t="s">
        <v>213</v>
      </c>
      <c r="Z225" t="s">
        <v>213</v>
      </c>
      <c r="AC225" t="s">
        <v>213</v>
      </c>
      <c r="AD225" t="s">
        <v>213</v>
      </c>
      <c r="AE225" t="s">
        <v>213</v>
      </c>
      <c r="AF225" t="s">
        <v>213</v>
      </c>
      <c r="AG225" t="s">
        <v>213</v>
      </c>
      <c r="AH225" t="s">
        <v>213</v>
      </c>
      <c r="AI225" t="s">
        <v>213</v>
      </c>
      <c r="AJ225" t="s">
        <v>213</v>
      </c>
      <c r="AK225" t="s">
        <v>213</v>
      </c>
      <c r="AL225" t="s">
        <v>213</v>
      </c>
      <c r="AM225" t="s">
        <v>213</v>
      </c>
      <c r="AN225" t="s">
        <v>213</v>
      </c>
      <c r="BA225" t="s">
        <v>4553</v>
      </c>
      <c r="BB225">
        <v>0</v>
      </c>
    </row>
    <row r="226" spans="1:54" x14ac:dyDescent="0.25">
      <c r="A226">
        <v>329604</v>
      </c>
      <c r="B226" t="s">
        <v>150</v>
      </c>
      <c r="H226" t="s">
        <v>213</v>
      </c>
      <c r="Y226" t="s">
        <v>213</v>
      </c>
      <c r="AC226" t="s">
        <v>213</v>
      </c>
      <c r="AD226" t="s">
        <v>213</v>
      </c>
      <c r="AF226" t="s">
        <v>213</v>
      </c>
      <c r="AG226" t="s">
        <v>213</v>
      </c>
      <c r="AH226" t="s">
        <v>213</v>
      </c>
      <c r="AI226" t="s">
        <v>213</v>
      </c>
      <c r="AJ226" t="s">
        <v>213</v>
      </c>
      <c r="AK226" t="s">
        <v>213</v>
      </c>
      <c r="AL226" t="s">
        <v>213</v>
      </c>
      <c r="AM226" t="s">
        <v>213</v>
      </c>
      <c r="AN226" t="s">
        <v>213</v>
      </c>
      <c r="BA226" t="s">
        <v>4553</v>
      </c>
      <c r="BB226">
        <v>0</v>
      </c>
    </row>
    <row r="227" spans="1:54" x14ac:dyDescent="0.25">
      <c r="A227">
        <v>331047</v>
      </c>
      <c r="B227" t="s">
        <v>150</v>
      </c>
      <c r="W227" t="s">
        <v>213</v>
      </c>
      <c r="Z227" t="s">
        <v>213</v>
      </c>
      <c r="AC227" t="s">
        <v>213</v>
      </c>
      <c r="AE227" t="s">
        <v>213</v>
      </c>
      <c r="AF227" t="s">
        <v>213</v>
      </c>
      <c r="AG227" t="s">
        <v>213</v>
      </c>
      <c r="AH227" t="s">
        <v>213</v>
      </c>
      <c r="AJ227" t="s">
        <v>213</v>
      </c>
      <c r="AM227" t="s">
        <v>213</v>
      </c>
      <c r="AN227" t="s">
        <v>213</v>
      </c>
      <c r="BA227" t="s">
        <v>4553</v>
      </c>
      <c r="BB227">
        <v>0</v>
      </c>
    </row>
    <row r="228" spans="1:54" x14ac:dyDescent="0.25">
      <c r="A228">
        <v>331105</v>
      </c>
      <c r="B228" t="s">
        <v>150</v>
      </c>
      <c r="W228" t="s">
        <v>213</v>
      </c>
      <c r="X228" t="s">
        <v>213</v>
      </c>
      <c r="AC228" t="s">
        <v>213</v>
      </c>
      <c r="AD228" t="s">
        <v>213</v>
      </c>
      <c r="AE228" t="s">
        <v>213</v>
      </c>
      <c r="AF228" t="s">
        <v>213</v>
      </c>
      <c r="AG228" t="s">
        <v>213</v>
      </c>
      <c r="AH228" t="s">
        <v>213</v>
      </c>
      <c r="AI228" t="s">
        <v>213</v>
      </c>
      <c r="AJ228" t="s">
        <v>213</v>
      </c>
      <c r="AK228" t="s">
        <v>213</v>
      </c>
      <c r="AL228" t="s">
        <v>213</v>
      </c>
      <c r="AM228" t="s">
        <v>213</v>
      </c>
      <c r="AN228" t="s">
        <v>213</v>
      </c>
      <c r="BA228" t="s">
        <v>4553</v>
      </c>
      <c r="BB228">
        <v>0</v>
      </c>
    </row>
    <row r="229" spans="1:54" x14ac:dyDescent="0.25">
      <c r="A229">
        <v>331252</v>
      </c>
      <c r="B229" t="s">
        <v>150</v>
      </c>
      <c r="N229" t="s">
        <v>213</v>
      </c>
      <c r="W229" t="s">
        <v>213</v>
      </c>
      <c r="Z229" t="s">
        <v>213</v>
      </c>
      <c r="AA229" t="s">
        <v>213</v>
      </c>
      <c r="AC229" t="s">
        <v>213</v>
      </c>
      <c r="AD229" t="s">
        <v>213</v>
      </c>
      <c r="AE229" t="s">
        <v>213</v>
      </c>
      <c r="AF229" t="s">
        <v>213</v>
      </c>
      <c r="AG229" t="s">
        <v>213</v>
      </c>
      <c r="AH229" t="s">
        <v>213</v>
      </c>
      <c r="AI229" t="s">
        <v>213</v>
      </c>
      <c r="AJ229" t="s">
        <v>213</v>
      </c>
      <c r="AK229" t="s">
        <v>213</v>
      </c>
      <c r="AL229" t="s">
        <v>213</v>
      </c>
      <c r="AM229" t="s">
        <v>213</v>
      </c>
      <c r="AN229" t="s">
        <v>213</v>
      </c>
      <c r="BA229" t="s">
        <v>4553</v>
      </c>
      <c r="BB229">
        <v>0</v>
      </c>
    </row>
    <row r="230" spans="1:54" x14ac:dyDescent="0.25">
      <c r="A230">
        <v>331587</v>
      </c>
      <c r="B230" t="s">
        <v>150</v>
      </c>
      <c r="W230" t="s">
        <v>213</v>
      </c>
      <c r="Z230" t="s">
        <v>213</v>
      </c>
      <c r="AC230" t="s">
        <v>213</v>
      </c>
      <c r="AE230" t="s">
        <v>213</v>
      </c>
      <c r="AF230" t="s">
        <v>213</v>
      </c>
      <c r="AG230" t="s">
        <v>213</v>
      </c>
      <c r="AH230" t="s">
        <v>213</v>
      </c>
      <c r="AI230" t="s">
        <v>213</v>
      </c>
      <c r="AJ230" t="s">
        <v>213</v>
      </c>
      <c r="AK230" t="s">
        <v>213</v>
      </c>
      <c r="AL230" t="s">
        <v>213</v>
      </c>
      <c r="AM230" t="s">
        <v>213</v>
      </c>
      <c r="AN230" t="s">
        <v>213</v>
      </c>
      <c r="BA230" t="s">
        <v>4553</v>
      </c>
      <c r="BB230">
        <v>0</v>
      </c>
    </row>
    <row r="231" spans="1:54" x14ac:dyDescent="0.25">
      <c r="A231">
        <v>333476</v>
      </c>
      <c r="B231" t="s">
        <v>150</v>
      </c>
      <c r="M231" t="s">
        <v>213</v>
      </c>
      <c r="W231" t="s">
        <v>213</v>
      </c>
      <c r="Y231" t="s">
        <v>213</v>
      </c>
      <c r="AC231" t="s">
        <v>213</v>
      </c>
      <c r="AD231" t="s">
        <v>213</v>
      </c>
      <c r="AE231" t="s">
        <v>213</v>
      </c>
      <c r="AF231" t="s">
        <v>213</v>
      </c>
      <c r="AG231" t="s">
        <v>213</v>
      </c>
      <c r="AH231" t="s">
        <v>213</v>
      </c>
      <c r="AI231" t="s">
        <v>213</v>
      </c>
      <c r="AJ231" t="s">
        <v>213</v>
      </c>
      <c r="AK231" t="s">
        <v>213</v>
      </c>
      <c r="AL231" t="s">
        <v>213</v>
      </c>
      <c r="AM231" t="s">
        <v>213</v>
      </c>
      <c r="AN231" t="s">
        <v>213</v>
      </c>
      <c r="BA231" t="s">
        <v>4553</v>
      </c>
      <c r="BB231">
        <v>0</v>
      </c>
    </row>
    <row r="232" spans="1:54" x14ac:dyDescent="0.25">
      <c r="A232">
        <v>333571</v>
      </c>
      <c r="B232" t="s">
        <v>150</v>
      </c>
      <c r="AF232" t="s">
        <v>213</v>
      </c>
      <c r="AG232" t="s">
        <v>213</v>
      </c>
      <c r="AH232" t="s">
        <v>213</v>
      </c>
      <c r="AJ232" t="s">
        <v>213</v>
      </c>
      <c r="AK232" t="s">
        <v>213</v>
      </c>
      <c r="AN232" t="s">
        <v>213</v>
      </c>
      <c r="BA232" t="s">
        <v>4553</v>
      </c>
      <c r="BB232">
        <v>0</v>
      </c>
    </row>
    <row r="233" spans="1:54" x14ac:dyDescent="0.25">
      <c r="A233">
        <v>334866</v>
      </c>
      <c r="B233" t="s">
        <v>150</v>
      </c>
      <c r="Z233" t="s">
        <v>213</v>
      </c>
      <c r="AD233" t="s">
        <v>213</v>
      </c>
      <c r="AE233" t="s">
        <v>213</v>
      </c>
      <c r="AF233" t="s">
        <v>213</v>
      </c>
      <c r="AG233" t="s">
        <v>213</v>
      </c>
      <c r="AH233" t="s">
        <v>213</v>
      </c>
      <c r="AI233" t="s">
        <v>213</v>
      </c>
      <c r="AJ233" t="s">
        <v>213</v>
      </c>
      <c r="AK233" t="s">
        <v>213</v>
      </c>
      <c r="AL233" t="s">
        <v>213</v>
      </c>
      <c r="AM233" t="s">
        <v>213</v>
      </c>
      <c r="AN233" t="s">
        <v>213</v>
      </c>
      <c r="BA233" t="s">
        <v>4553</v>
      </c>
      <c r="BB233">
        <v>0</v>
      </c>
    </row>
    <row r="234" spans="1:54" x14ac:dyDescent="0.25">
      <c r="A234">
        <v>334926</v>
      </c>
      <c r="B234" t="s">
        <v>150</v>
      </c>
      <c r="N234" t="s">
        <v>213</v>
      </c>
      <c r="W234" t="s">
        <v>213</v>
      </c>
      <c r="Z234" t="s">
        <v>213</v>
      </c>
      <c r="AA234" t="s">
        <v>213</v>
      </c>
      <c r="AC234" t="s">
        <v>213</v>
      </c>
      <c r="AD234" t="s">
        <v>213</v>
      </c>
      <c r="AE234" t="s">
        <v>213</v>
      </c>
      <c r="AF234" t="s">
        <v>213</v>
      </c>
      <c r="AG234" t="s">
        <v>213</v>
      </c>
      <c r="AH234" t="s">
        <v>213</v>
      </c>
      <c r="AI234" t="s">
        <v>213</v>
      </c>
      <c r="AJ234" t="s">
        <v>213</v>
      </c>
      <c r="AL234" t="s">
        <v>213</v>
      </c>
      <c r="AM234" t="s">
        <v>213</v>
      </c>
      <c r="AN234" t="s">
        <v>213</v>
      </c>
      <c r="BA234" t="s">
        <v>4553</v>
      </c>
      <c r="BB234">
        <v>0</v>
      </c>
    </row>
    <row r="235" spans="1:54" x14ac:dyDescent="0.25">
      <c r="A235">
        <v>337159</v>
      </c>
      <c r="B235" t="s">
        <v>150</v>
      </c>
      <c r="U235" t="s">
        <v>213</v>
      </c>
      <c r="W235" t="s">
        <v>213</v>
      </c>
      <c r="Z235" t="s">
        <v>213</v>
      </c>
      <c r="AA235" t="s">
        <v>213</v>
      </c>
      <c r="AI235" t="s">
        <v>213</v>
      </c>
      <c r="AL235" t="s">
        <v>213</v>
      </c>
      <c r="AN235" t="s">
        <v>213</v>
      </c>
      <c r="BA235" t="s">
        <v>4553</v>
      </c>
      <c r="BB235">
        <v>0</v>
      </c>
    </row>
    <row r="236" spans="1:54" x14ac:dyDescent="0.25">
      <c r="A236">
        <v>337223</v>
      </c>
      <c r="B236" t="s">
        <v>150</v>
      </c>
      <c r="W236" t="s">
        <v>213</v>
      </c>
      <c r="Y236" t="s">
        <v>213</v>
      </c>
      <c r="Z236" t="s">
        <v>213</v>
      </c>
      <c r="AC236" t="s">
        <v>213</v>
      </c>
      <c r="AK236" t="s">
        <v>213</v>
      </c>
      <c r="AL236" t="s">
        <v>213</v>
      </c>
      <c r="AM236" t="s">
        <v>213</v>
      </c>
      <c r="AN236" t="s">
        <v>213</v>
      </c>
      <c r="BA236" t="s">
        <v>4553</v>
      </c>
      <c r="BB236">
        <v>0</v>
      </c>
    </row>
    <row r="237" spans="1:54" x14ac:dyDescent="0.25">
      <c r="A237">
        <v>326952</v>
      </c>
      <c r="B237" t="s">
        <v>150</v>
      </c>
      <c r="AC237" t="s">
        <v>213</v>
      </c>
      <c r="AE237" t="s">
        <v>213</v>
      </c>
      <c r="AH237" t="s">
        <v>213</v>
      </c>
      <c r="AI237" t="s">
        <v>213</v>
      </c>
      <c r="AJ237" t="s">
        <v>213</v>
      </c>
      <c r="AK237" t="s">
        <v>213</v>
      </c>
      <c r="AL237" t="s">
        <v>213</v>
      </c>
      <c r="AM237" t="s">
        <v>213</v>
      </c>
      <c r="AN237" t="s">
        <v>213</v>
      </c>
      <c r="BA237" t="s">
        <v>4553</v>
      </c>
      <c r="BB237">
        <v>0</v>
      </c>
    </row>
    <row r="238" spans="1:54" x14ac:dyDescent="0.25">
      <c r="A238">
        <v>331891</v>
      </c>
      <c r="B238" t="s">
        <v>150</v>
      </c>
      <c r="H238" t="s">
        <v>213</v>
      </c>
      <c r="AA238" t="s">
        <v>213</v>
      </c>
      <c r="AC238" t="s">
        <v>213</v>
      </c>
      <c r="AG238" t="s">
        <v>213</v>
      </c>
      <c r="AI238" t="s">
        <v>213</v>
      </c>
      <c r="AJ238" t="s">
        <v>213</v>
      </c>
      <c r="AK238" t="s">
        <v>213</v>
      </c>
      <c r="AL238" t="s">
        <v>213</v>
      </c>
      <c r="AM238" t="s">
        <v>213</v>
      </c>
      <c r="AN238" t="s">
        <v>213</v>
      </c>
      <c r="BA238" t="s">
        <v>4553</v>
      </c>
      <c r="BB238">
        <v>0</v>
      </c>
    </row>
    <row r="239" spans="1:54" x14ac:dyDescent="0.25">
      <c r="A239">
        <v>332495</v>
      </c>
      <c r="B239" t="s">
        <v>150</v>
      </c>
      <c r="I239" t="s">
        <v>213</v>
      </c>
      <c r="W239" t="s">
        <v>213</v>
      </c>
      <c r="AA239" t="s">
        <v>213</v>
      </c>
      <c r="AC239" t="s">
        <v>213</v>
      </c>
      <c r="AD239" t="s">
        <v>213</v>
      </c>
      <c r="AE239" t="s">
        <v>213</v>
      </c>
      <c r="AF239" t="s">
        <v>213</v>
      </c>
      <c r="AG239" t="s">
        <v>213</v>
      </c>
      <c r="AH239" t="s">
        <v>213</v>
      </c>
      <c r="AI239" t="s">
        <v>213</v>
      </c>
      <c r="AJ239" t="s">
        <v>213</v>
      </c>
      <c r="AK239" t="s">
        <v>213</v>
      </c>
      <c r="AL239" t="s">
        <v>213</v>
      </c>
      <c r="AM239" t="s">
        <v>213</v>
      </c>
      <c r="AN239" t="s">
        <v>213</v>
      </c>
      <c r="BA239" t="s">
        <v>4553</v>
      </c>
      <c r="BB239">
        <v>0</v>
      </c>
    </row>
    <row r="240" spans="1:54" x14ac:dyDescent="0.25">
      <c r="A240">
        <v>334755</v>
      </c>
      <c r="B240" t="s">
        <v>150</v>
      </c>
      <c r="J240" t="s">
        <v>213</v>
      </c>
      <c r="AC240" t="s">
        <v>213</v>
      </c>
      <c r="AD240" t="s">
        <v>213</v>
      </c>
      <c r="AE240" t="s">
        <v>213</v>
      </c>
      <c r="AF240" t="s">
        <v>213</v>
      </c>
      <c r="AG240" t="s">
        <v>213</v>
      </c>
      <c r="AH240" t="s">
        <v>213</v>
      </c>
      <c r="AI240" t="s">
        <v>213</v>
      </c>
      <c r="AJ240" t="s">
        <v>213</v>
      </c>
      <c r="AK240" t="s">
        <v>213</v>
      </c>
      <c r="AL240" t="s">
        <v>213</v>
      </c>
      <c r="AM240" t="s">
        <v>213</v>
      </c>
      <c r="AN240" t="s">
        <v>213</v>
      </c>
      <c r="BA240" t="s">
        <v>4553</v>
      </c>
      <c r="BB240">
        <v>0</v>
      </c>
    </row>
    <row r="241" spans="1:54" x14ac:dyDescent="0.25">
      <c r="A241">
        <v>337269</v>
      </c>
      <c r="B241" t="s">
        <v>150</v>
      </c>
      <c r="F241" t="s">
        <v>213</v>
      </c>
      <c r="M241" t="s">
        <v>213</v>
      </c>
      <c r="W241" t="s">
        <v>213</v>
      </c>
      <c r="Z241" t="s">
        <v>213</v>
      </c>
      <c r="AC241" t="s">
        <v>213</v>
      </c>
      <c r="AD241" t="s">
        <v>213</v>
      </c>
      <c r="AE241" t="s">
        <v>213</v>
      </c>
      <c r="AF241" t="s">
        <v>213</v>
      </c>
      <c r="AG241" t="s">
        <v>213</v>
      </c>
      <c r="AH241" t="s">
        <v>213</v>
      </c>
      <c r="AI241" t="s">
        <v>213</v>
      </c>
      <c r="AJ241" t="s">
        <v>213</v>
      </c>
      <c r="AK241" t="s">
        <v>213</v>
      </c>
      <c r="AL241" t="s">
        <v>213</v>
      </c>
      <c r="AM241" t="s">
        <v>213</v>
      </c>
      <c r="AN241" t="s">
        <v>213</v>
      </c>
      <c r="BA241" t="s">
        <v>4553</v>
      </c>
      <c r="BB241">
        <v>0</v>
      </c>
    </row>
    <row r="242" spans="1:54" x14ac:dyDescent="0.25">
      <c r="A242">
        <v>337296</v>
      </c>
      <c r="B242" t="s">
        <v>150</v>
      </c>
      <c r="K242" t="s">
        <v>213</v>
      </c>
      <c r="Q242" t="s">
        <v>213</v>
      </c>
      <c r="W242" t="s">
        <v>213</v>
      </c>
      <c r="X242" t="s">
        <v>213</v>
      </c>
      <c r="AC242" t="s">
        <v>213</v>
      </c>
      <c r="AD242" t="s">
        <v>213</v>
      </c>
      <c r="AE242" t="s">
        <v>213</v>
      </c>
      <c r="AF242" t="s">
        <v>213</v>
      </c>
      <c r="AG242" t="s">
        <v>213</v>
      </c>
      <c r="AH242" t="s">
        <v>213</v>
      </c>
      <c r="AI242" t="s">
        <v>213</v>
      </c>
      <c r="AJ242" t="s">
        <v>213</v>
      </c>
      <c r="AK242" t="s">
        <v>213</v>
      </c>
      <c r="AL242" t="s">
        <v>213</v>
      </c>
      <c r="AM242" t="s">
        <v>213</v>
      </c>
      <c r="AN242" t="s">
        <v>213</v>
      </c>
      <c r="BA242" t="s">
        <v>4553</v>
      </c>
      <c r="BB242">
        <v>0</v>
      </c>
    </row>
    <row r="243" spans="1:54" x14ac:dyDescent="0.25">
      <c r="A243">
        <v>329555</v>
      </c>
      <c r="B243" t="s">
        <v>150</v>
      </c>
      <c r="G243" t="s">
        <v>213</v>
      </c>
      <c r="Q243" t="s">
        <v>213</v>
      </c>
      <c r="U243" t="s">
        <v>213</v>
      </c>
      <c r="X243" t="s">
        <v>213</v>
      </c>
      <c r="AC243" t="s">
        <v>213</v>
      </c>
      <c r="AD243" t="s">
        <v>213</v>
      </c>
      <c r="AF243" t="s">
        <v>213</v>
      </c>
      <c r="AG243" t="s">
        <v>213</v>
      </c>
      <c r="AH243" t="s">
        <v>213</v>
      </c>
      <c r="AI243" t="s">
        <v>213</v>
      </c>
      <c r="AJ243" t="s">
        <v>213</v>
      </c>
      <c r="AK243" t="s">
        <v>213</v>
      </c>
      <c r="AL243" t="s">
        <v>213</v>
      </c>
      <c r="AM243" t="s">
        <v>213</v>
      </c>
      <c r="AN243" t="s">
        <v>213</v>
      </c>
      <c r="BA243" t="s">
        <v>4553</v>
      </c>
      <c r="BB243">
        <v>0</v>
      </c>
    </row>
    <row r="244" spans="1:54" x14ac:dyDescent="0.25">
      <c r="A244">
        <v>330506</v>
      </c>
      <c r="B244" t="s">
        <v>150</v>
      </c>
      <c r="M244" t="s">
        <v>213</v>
      </c>
      <c r="N244" t="s">
        <v>213</v>
      </c>
      <c r="T244" t="s">
        <v>213</v>
      </c>
      <c r="Z244" t="s">
        <v>213</v>
      </c>
      <c r="AD244" t="s">
        <v>213</v>
      </c>
      <c r="AE244" t="s">
        <v>213</v>
      </c>
      <c r="AF244" t="s">
        <v>213</v>
      </c>
      <c r="AI244" t="s">
        <v>213</v>
      </c>
      <c r="AJ244" t="s">
        <v>213</v>
      </c>
      <c r="AK244" t="s">
        <v>213</v>
      </c>
      <c r="AM244" t="s">
        <v>213</v>
      </c>
      <c r="AN244" t="s">
        <v>213</v>
      </c>
      <c r="BA244" t="s">
        <v>4553</v>
      </c>
      <c r="BB244">
        <v>0</v>
      </c>
    </row>
    <row r="245" spans="1:54" x14ac:dyDescent="0.25">
      <c r="A245">
        <v>325558</v>
      </c>
      <c r="B245" t="s">
        <v>150</v>
      </c>
      <c r="M245" t="s">
        <v>213</v>
      </c>
      <c r="Y245" t="s">
        <v>213</v>
      </c>
      <c r="AD245" t="s">
        <v>213</v>
      </c>
      <c r="AE245" t="s">
        <v>213</v>
      </c>
      <c r="AF245" t="s">
        <v>213</v>
      </c>
      <c r="AG245" t="s">
        <v>213</v>
      </c>
      <c r="AI245" t="s">
        <v>213</v>
      </c>
      <c r="AK245" t="s">
        <v>213</v>
      </c>
      <c r="AL245" t="s">
        <v>213</v>
      </c>
      <c r="AM245" t="s">
        <v>213</v>
      </c>
      <c r="AN245" t="s">
        <v>213</v>
      </c>
      <c r="BA245" t="s">
        <v>4553</v>
      </c>
      <c r="BB245">
        <v>0</v>
      </c>
    </row>
    <row r="246" spans="1:54" x14ac:dyDescent="0.25">
      <c r="A246">
        <v>328726</v>
      </c>
      <c r="B246" t="s">
        <v>150</v>
      </c>
      <c r="Q246" t="s">
        <v>213</v>
      </c>
      <c r="Y246" t="s">
        <v>213</v>
      </c>
      <c r="AC246" t="s">
        <v>213</v>
      </c>
      <c r="AG246" t="s">
        <v>213</v>
      </c>
      <c r="AH246" t="s">
        <v>213</v>
      </c>
      <c r="AI246" t="s">
        <v>213</v>
      </c>
      <c r="AJ246" t="s">
        <v>213</v>
      </c>
      <c r="AK246" t="s">
        <v>213</v>
      </c>
      <c r="AL246" t="s">
        <v>213</v>
      </c>
      <c r="AM246" t="s">
        <v>213</v>
      </c>
      <c r="AN246" t="s">
        <v>213</v>
      </c>
      <c r="BA246" t="s">
        <v>4553</v>
      </c>
      <c r="BB246">
        <v>0</v>
      </c>
    </row>
    <row r="247" spans="1:54" x14ac:dyDescent="0.25">
      <c r="A247">
        <v>333561</v>
      </c>
      <c r="B247" t="s">
        <v>150</v>
      </c>
      <c r="Q247" t="s">
        <v>213</v>
      </c>
      <c r="AE247" t="s">
        <v>213</v>
      </c>
      <c r="AF247" t="s">
        <v>213</v>
      </c>
      <c r="AG247" t="s">
        <v>213</v>
      </c>
      <c r="AH247" t="s">
        <v>213</v>
      </c>
      <c r="AI247" t="s">
        <v>213</v>
      </c>
      <c r="AJ247" t="s">
        <v>213</v>
      </c>
      <c r="AK247" t="s">
        <v>213</v>
      </c>
      <c r="AN247" t="s">
        <v>213</v>
      </c>
      <c r="BA247" t="s">
        <v>4553</v>
      </c>
      <c r="BB247">
        <v>0</v>
      </c>
    </row>
    <row r="248" spans="1:54" x14ac:dyDescent="0.25">
      <c r="A248">
        <v>331986</v>
      </c>
      <c r="B248" t="s">
        <v>150</v>
      </c>
      <c r="M248" t="s">
        <v>213</v>
      </c>
      <c r="O248" t="s">
        <v>213</v>
      </c>
      <c r="X248" t="s">
        <v>213</v>
      </c>
      <c r="AB248" t="s">
        <v>213</v>
      </c>
      <c r="AF248" t="s">
        <v>213</v>
      </c>
      <c r="AG248" t="s">
        <v>213</v>
      </c>
      <c r="AH248" t="s">
        <v>213</v>
      </c>
      <c r="AJ248" t="s">
        <v>213</v>
      </c>
      <c r="BA248" t="s">
        <v>4553</v>
      </c>
      <c r="BB248">
        <v>0</v>
      </c>
    </row>
    <row r="249" spans="1:54" x14ac:dyDescent="0.25">
      <c r="A249">
        <v>325775</v>
      </c>
      <c r="B249" t="s">
        <v>150</v>
      </c>
      <c r="P249" t="s">
        <v>213</v>
      </c>
      <c r="AC249" t="s">
        <v>213</v>
      </c>
      <c r="AE249" t="s">
        <v>213</v>
      </c>
      <c r="AG249" t="s">
        <v>213</v>
      </c>
      <c r="AI249" t="s">
        <v>213</v>
      </c>
      <c r="AJ249" t="s">
        <v>213</v>
      </c>
      <c r="BA249" t="s">
        <v>4553</v>
      </c>
      <c r="BB249">
        <v>0</v>
      </c>
    </row>
    <row r="250" spans="1:54" x14ac:dyDescent="0.25">
      <c r="A250">
        <v>324883</v>
      </c>
      <c r="B250" t="s">
        <v>150</v>
      </c>
      <c r="P250" t="s">
        <v>213</v>
      </c>
      <c r="W250" t="s">
        <v>213</v>
      </c>
      <c r="AC250" t="s">
        <v>213</v>
      </c>
      <c r="AD250" t="s">
        <v>213</v>
      </c>
      <c r="AF250" t="s">
        <v>213</v>
      </c>
      <c r="AG250" t="s">
        <v>213</v>
      </c>
      <c r="AI250" t="s">
        <v>213</v>
      </c>
      <c r="AJ250" t="s">
        <v>213</v>
      </c>
      <c r="BA250" t="s">
        <v>4553</v>
      </c>
      <c r="BB250">
        <v>0</v>
      </c>
    </row>
    <row r="251" spans="1:54" x14ac:dyDescent="0.25">
      <c r="A251">
        <v>301225</v>
      </c>
      <c r="B251" t="s">
        <v>150</v>
      </c>
      <c r="Z251" t="s">
        <v>213</v>
      </c>
      <c r="AC251" t="s">
        <v>213</v>
      </c>
      <c r="AD251" t="s">
        <v>213</v>
      </c>
      <c r="AF251" t="s">
        <v>213</v>
      </c>
      <c r="AG251" t="s">
        <v>213</v>
      </c>
      <c r="AH251" t="s">
        <v>213</v>
      </c>
      <c r="AJ251" t="s">
        <v>213</v>
      </c>
      <c r="AL251" t="s">
        <v>213</v>
      </c>
      <c r="AM251" t="s">
        <v>213</v>
      </c>
      <c r="BA251" t="s">
        <v>4553</v>
      </c>
      <c r="BB251">
        <v>0</v>
      </c>
    </row>
    <row r="252" spans="1:54" x14ac:dyDescent="0.25">
      <c r="A252">
        <v>308854</v>
      </c>
      <c r="B252" t="s">
        <v>150</v>
      </c>
      <c r="W252" t="s">
        <v>213</v>
      </c>
      <c r="AC252" t="s">
        <v>213</v>
      </c>
      <c r="AD252" t="s">
        <v>213</v>
      </c>
      <c r="AG252" t="s">
        <v>213</v>
      </c>
      <c r="AI252" t="s">
        <v>213</v>
      </c>
      <c r="AM252" t="s">
        <v>213</v>
      </c>
      <c r="BA252" t="s">
        <v>4553</v>
      </c>
      <c r="BB252">
        <v>0</v>
      </c>
    </row>
    <row r="253" spans="1:54" x14ac:dyDescent="0.25">
      <c r="A253">
        <v>315681</v>
      </c>
      <c r="B253" t="s">
        <v>150</v>
      </c>
      <c r="V253" t="s">
        <v>213</v>
      </c>
      <c r="Z253" t="s">
        <v>213</v>
      </c>
      <c r="AA253" t="s">
        <v>213</v>
      </c>
      <c r="AF253" t="s">
        <v>213</v>
      </c>
      <c r="AG253" t="s">
        <v>213</v>
      </c>
      <c r="AH253" t="s">
        <v>213</v>
      </c>
      <c r="AJ253" t="s">
        <v>213</v>
      </c>
      <c r="AM253" t="s">
        <v>213</v>
      </c>
      <c r="BA253" t="s">
        <v>4553</v>
      </c>
      <c r="BB253">
        <v>0</v>
      </c>
    </row>
    <row r="254" spans="1:54" x14ac:dyDescent="0.25">
      <c r="A254">
        <v>324122</v>
      </c>
      <c r="B254" t="s">
        <v>150</v>
      </c>
      <c r="N254" t="s">
        <v>213</v>
      </c>
      <c r="AE254" t="s">
        <v>213</v>
      </c>
      <c r="AH254" t="s">
        <v>213</v>
      </c>
      <c r="AI254" t="s">
        <v>213</v>
      </c>
      <c r="AJ254" t="s">
        <v>213</v>
      </c>
      <c r="AK254" t="s">
        <v>213</v>
      </c>
      <c r="BA254" t="s">
        <v>4553</v>
      </c>
      <c r="BB254">
        <v>0</v>
      </c>
    </row>
    <row r="255" spans="1:54" x14ac:dyDescent="0.25">
      <c r="A255">
        <v>325134</v>
      </c>
      <c r="B255" t="s">
        <v>150</v>
      </c>
      <c r="H255" t="s">
        <v>213</v>
      </c>
      <c r="AC255" t="s">
        <v>213</v>
      </c>
      <c r="AD255" t="s">
        <v>213</v>
      </c>
      <c r="AG255" t="s">
        <v>213</v>
      </c>
      <c r="AI255" t="s">
        <v>213</v>
      </c>
      <c r="AK255" t="s">
        <v>213</v>
      </c>
      <c r="BA255" t="s">
        <v>4553</v>
      </c>
      <c r="BB255">
        <v>0</v>
      </c>
    </row>
    <row r="256" spans="1:54" x14ac:dyDescent="0.25">
      <c r="A256">
        <v>326473</v>
      </c>
      <c r="B256" t="s">
        <v>150</v>
      </c>
      <c r="M256" t="s">
        <v>213</v>
      </c>
      <c r="Z256" t="s">
        <v>213</v>
      </c>
      <c r="AC256" t="s">
        <v>213</v>
      </c>
      <c r="AE256" t="s">
        <v>213</v>
      </c>
      <c r="AG256" t="s">
        <v>213</v>
      </c>
      <c r="AH256" t="s">
        <v>213</v>
      </c>
      <c r="AI256" t="s">
        <v>213</v>
      </c>
      <c r="AJ256" t="s">
        <v>213</v>
      </c>
      <c r="AL256" t="s">
        <v>213</v>
      </c>
      <c r="AM256" t="s">
        <v>213</v>
      </c>
      <c r="BA256" t="s">
        <v>4553</v>
      </c>
      <c r="BB256">
        <v>0</v>
      </c>
    </row>
    <row r="257" spans="1:54" x14ac:dyDescent="0.25">
      <c r="A257">
        <v>328181</v>
      </c>
      <c r="B257" t="s">
        <v>150</v>
      </c>
      <c r="Z257" t="s">
        <v>213</v>
      </c>
      <c r="AD257" t="s">
        <v>213</v>
      </c>
      <c r="AG257" t="s">
        <v>213</v>
      </c>
      <c r="AI257" t="s">
        <v>213</v>
      </c>
      <c r="AK257" t="s">
        <v>213</v>
      </c>
      <c r="BA257" t="s">
        <v>4553</v>
      </c>
      <c r="BB257">
        <v>0</v>
      </c>
    </row>
    <row r="258" spans="1:54" x14ac:dyDescent="0.25">
      <c r="A258">
        <v>331213</v>
      </c>
      <c r="B258" t="s">
        <v>150</v>
      </c>
      <c r="N258" t="s">
        <v>213</v>
      </c>
      <c r="T258" t="s">
        <v>213</v>
      </c>
      <c r="W258" t="s">
        <v>213</v>
      </c>
      <c r="AD258" t="s">
        <v>213</v>
      </c>
      <c r="AE258" t="s">
        <v>213</v>
      </c>
      <c r="AF258" t="s">
        <v>213</v>
      </c>
      <c r="AG258" t="s">
        <v>213</v>
      </c>
      <c r="AI258" t="s">
        <v>213</v>
      </c>
      <c r="AJ258" t="s">
        <v>213</v>
      </c>
      <c r="AK258" t="s">
        <v>213</v>
      </c>
      <c r="AL258" t="s">
        <v>213</v>
      </c>
      <c r="AM258" t="s">
        <v>213</v>
      </c>
      <c r="BA258" t="s">
        <v>4553</v>
      </c>
      <c r="BB258">
        <v>0</v>
      </c>
    </row>
    <row r="259" spans="1:54" x14ac:dyDescent="0.25">
      <c r="A259">
        <v>332077</v>
      </c>
      <c r="B259" t="s">
        <v>150</v>
      </c>
      <c r="AC259" t="s">
        <v>213</v>
      </c>
      <c r="AD259" t="s">
        <v>213</v>
      </c>
      <c r="AE259" t="s">
        <v>213</v>
      </c>
      <c r="AH259" t="s">
        <v>213</v>
      </c>
      <c r="AI259" t="s">
        <v>213</v>
      </c>
      <c r="AJ259" t="s">
        <v>213</v>
      </c>
      <c r="AK259" t="s">
        <v>213</v>
      </c>
      <c r="BA259" t="s">
        <v>4553</v>
      </c>
      <c r="BB259">
        <v>0</v>
      </c>
    </row>
    <row r="260" spans="1:54" x14ac:dyDescent="0.25">
      <c r="A260">
        <v>319209</v>
      </c>
      <c r="B260" t="s">
        <v>150</v>
      </c>
      <c r="W260" t="s">
        <v>213</v>
      </c>
      <c r="Y260" t="s">
        <v>213</v>
      </c>
      <c r="Z260" t="s">
        <v>213</v>
      </c>
      <c r="AE260" t="s">
        <v>213</v>
      </c>
      <c r="AG260" t="s">
        <v>213</v>
      </c>
      <c r="AH260" t="s">
        <v>213</v>
      </c>
      <c r="AI260" t="s">
        <v>213</v>
      </c>
      <c r="AK260" t="s">
        <v>213</v>
      </c>
      <c r="AL260" t="s">
        <v>213</v>
      </c>
      <c r="BA260" t="s">
        <v>4553</v>
      </c>
      <c r="BB260">
        <v>0</v>
      </c>
    </row>
    <row r="261" spans="1:54" x14ac:dyDescent="0.25">
      <c r="A261">
        <v>316911</v>
      </c>
      <c r="B261" t="s">
        <v>150</v>
      </c>
      <c r="P261" t="s">
        <v>213</v>
      </c>
      <c r="W261" t="s">
        <v>213</v>
      </c>
      <c r="Z261" t="s">
        <v>213</v>
      </c>
      <c r="AB261" t="s">
        <v>213</v>
      </c>
      <c r="AC261" t="s">
        <v>213</v>
      </c>
      <c r="AD261" t="s">
        <v>213</v>
      </c>
      <c r="AF261" t="s">
        <v>213</v>
      </c>
      <c r="AG261" t="s">
        <v>213</v>
      </c>
      <c r="AH261" t="s">
        <v>213</v>
      </c>
      <c r="AI261" t="s">
        <v>213</v>
      </c>
      <c r="AJ261" t="s">
        <v>213</v>
      </c>
      <c r="AK261" t="s">
        <v>213</v>
      </c>
      <c r="AL261" t="s">
        <v>213</v>
      </c>
      <c r="AM261" t="s">
        <v>213</v>
      </c>
      <c r="AN261" t="s">
        <v>213</v>
      </c>
      <c r="BA261" t="s">
        <v>4420</v>
      </c>
      <c r="BB261">
        <v>0</v>
      </c>
    </row>
    <row r="262" spans="1:54" x14ac:dyDescent="0.25">
      <c r="A262">
        <v>317964</v>
      </c>
      <c r="B262" t="s">
        <v>150</v>
      </c>
      <c r="P262" t="s">
        <v>213</v>
      </c>
      <c r="W262" t="s">
        <v>213</v>
      </c>
      <c r="AB262" t="s">
        <v>213</v>
      </c>
      <c r="AD262" t="s">
        <v>213</v>
      </c>
      <c r="AE262" t="s">
        <v>213</v>
      </c>
      <c r="AF262" t="s">
        <v>213</v>
      </c>
      <c r="AG262" t="s">
        <v>213</v>
      </c>
      <c r="AI262" t="s">
        <v>213</v>
      </c>
      <c r="AJ262" t="s">
        <v>213</v>
      </c>
      <c r="AK262" t="s">
        <v>213</v>
      </c>
      <c r="AL262" t="s">
        <v>213</v>
      </c>
      <c r="AM262" t="s">
        <v>213</v>
      </c>
      <c r="AN262" t="s">
        <v>213</v>
      </c>
      <c r="BA262" t="s">
        <v>4420</v>
      </c>
      <c r="BB262">
        <v>0</v>
      </c>
    </row>
    <row r="263" spans="1:54" x14ac:dyDescent="0.25">
      <c r="A263">
        <v>318937</v>
      </c>
      <c r="B263" t="s">
        <v>150</v>
      </c>
      <c r="P263" t="s">
        <v>213</v>
      </c>
      <c r="Z263" t="s">
        <v>213</v>
      </c>
      <c r="AB263" t="s">
        <v>213</v>
      </c>
      <c r="AC263" t="s">
        <v>213</v>
      </c>
      <c r="AD263" t="s">
        <v>213</v>
      </c>
      <c r="AE263" t="s">
        <v>213</v>
      </c>
      <c r="AF263" t="s">
        <v>213</v>
      </c>
      <c r="AG263" t="s">
        <v>213</v>
      </c>
      <c r="AH263" t="s">
        <v>213</v>
      </c>
      <c r="AI263" t="s">
        <v>213</v>
      </c>
      <c r="AJ263" t="s">
        <v>213</v>
      </c>
      <c r="AK263" t="s">
        <v>213</v>
      </c>
      <c r="AL263" t="s">
        <v>213</v>
      </c>
      <c r="AM263" t="s">
        <v>213</v>
      </c>
      <c r="AN263" t="s">
        <v>213</v>
      </c>
      <c r="BA263" t="s">
        <v>4420</v>
      </c>
      <c r="BB263">
        <v>0</v>
      </c>
    </row>
    <row r="264" spans="1:54" x14ac:dyDescent="0.25">
      <c r="A264">
        <v>324815</v>
      </c>
      <c r="B264" t="s">
        <v>150</v>
      </c>
      <c r="H264" t="s">
        <v>213</v>
      </c>
      <c r="P264" t="s">
        <v>213</v>
      </c>
      <c r="AB264" t="s">
        <v>213</v>
      </c>
      <c r="AC264" t="s">
        <v>213</v>
      </c>
      <c r="AD264" t="s">
        <v>213</v>
      </c>
      <c r="AE264" t="s">
        <v>213</v>
      </c>
      <c r="AF264" t="s">
        <v>213</v>
      </c>
      <c r="AG264" t="s">
        <v>213</v>
      </c>
      <c r="AI264" t="s">
        <v>213</v>
      </c>
      <c r="AJ264" t="s">
        <v>213</v>
      </c>
      <c r="AK264" t="s">
        <v>213</v>
      </c>
      <c r="AL264" t="s">
        <v>213</v>
      </c>
      <c r="AM264" t="s">
        <v>213</v>
      </c>
      <c r="AN264" t="s">
        <v>213</v>
      </c>
      <c r="BA264" t="s">
        <v>4420</v>
      </c>
      <c r="BB264">
        <v>0</v>
      </c>
    </row>
    <row r="265" spans="1:54" x14ac:dyDescent="0.25">
      <c r="A265">
        <v>326305</v>
      </c>
      <c r="B265" t="s">
        <v>150</v>
      </c>
      <c r="P265" t="s">
        <v>213</v>
      </c>
      <c r="Z265" t="s">
        <v>213</v>
      </c>
      <c r="AB265" t="s">
        <v>213</v>
      </c>
      <c r="AG265" t="s">
        <v>213</v>
      </c>
      <c r="AL265" t="s">
        <v>213</v>
      </c>
      <c r="AM265" t="s">
        <v>213</v>
      </c>
      <c r="AN265" t="s">
        <v>213</v>
      </c>
      <c r="BA265" t="s">
        <v>4420</v>
      </c>
      <c r="BB265">
        <v>0</v>
      </c>
    </row>
    <row r="266" spans="1:54" x14ac:dyDescent="0.25">
      <c r="A266">
        <v>327114</v>
      </c>
      <c r="B266" t="s">
        <v>150</v>
      </c>
      <c r="P266" t="s">
        <v>213</v>
      </c>
      <c r="Y266" t="s">
        <v>213</v>
      </c>
      <c r="AB266" t="s">
        <v>213</v>
      </c>
      <c r="AC266" t="s">
        <v>213</v>
      </c>
      <c r="AG266" t="s">
        <v>213</v>
      </c>
      <c r="AI266" t="s">
        <v>213</v>
      </c>
      <c r="AJ266" t="s">
        <v>213</v>
      </c>
      <c r="AM266" t="s">
        <v>213</v>
      </c>
      <c r="AN266" t="s">
        <v>213</v>
      </c>
      <c r="BA266" t="s">
        <v>4420</v>
      </c>
      <c r="BB266">
        <v>0</v>
      </c>
    </row>
    <row r="267" spans="1:54" x14ac:dyDescent="0.25">
      <c r="A267">
        <v>330369</v>
      </c>
      <c r="B267" t="s">
        <v>150</v>
      </c>
      <c r="P267" t="s">
        <v>213</v>
      </c>
      <c r="Z267" t="s">
        <v>213</v>
      </c>
      <c r="AB267" t="s">
        <v>213</v>
      </c>
      <c r="AC267" t="s">
        <v>213</v>
      </c>
      <c r="AD267" t="s">
        <v>213</v>
      </c>
      <c r="AE267" t="s">
        <v>213</v>
      </c>
      <c r="AF267" t="s">
        <v>213</v>
      </c>
      <c r="AG267" t="s">
        <v>213</v>
      </c>
      <c r="AH267" t="s">
        <v>213</v>
      </c>
      <c r="AI267" t="s">
        <v>213</v>
      </c>
      <c r="AJ267" t="s">
        <v>213</v>
      </c>
      <c r="AK267" t="s">
        <v>213</v>
      </c>
      <c r="AL267" t="s">
        <v>213</v>
      </c>
      <c r="AM267" t="s">
        <v>213</v>
      </c>
      <c r="AN267" t="s">
        <v>213</v>
      </c>
      <c r="BA267" t="s">
        <v>4420</v>
      </c>
      <c r="BB267">
        <v>0</v>
      </c>
    </row>
    <row r="268" spans="1:54" x14ac:dyDescent="0.25">
      <c r="A268">
        <v>331999</v>
      </c>
      <c r="B268" t="s">
        <v>150</v>
      </c>
      <c r="N268" t="s">
        <v>213</v>
      </c>
      <c r="P268" t="s">
        <v>213</v>
      </c>
      <c r="Z268" t="s">
        <v>213</v>
      </c>
      <c r="AB268" t="s">
        <v>213</v>
      </c>
      <c r="AC268" t="s">
        <v>213</v>
      </c>
      <c r="AD268" t="s">
        <v>213</v>
      </c>
      <c r="AE268" t="s">
        <v>213</v>
      </c>
      <c r="AF268" t="s">
        <v>213</v>
      </c>
      <c r="AG268" t="s">
        <v>213</v>
      </c>
      <c r="AH268" t="s">
        <v>213</v>
      </c>
      <c r="AI268" t="s">
        <v>213</v>
      </c>
      <c r="AJ268" t="s">
        <v>213</v>
      </c>
      <c r="AK268" t="s">
        <v>213</v>
      </c>
      <c r="AL268" t="s">
        <v>213</v>
      </c>
      <c r="AM268" t="s">
        <v>213</v>
      </c>
      <c r="AN268" t="s">
        <v>213</v>
      </c>
      <c r="BA268" t="s">
        <v>4420</v>
      </c>
      <c r="BB268">
        <v>0</v>
      </c>
    </row>
    <row r="269" spans="1:54" x14ac:dyDescent="0.25">
      <c r="A269">
        <v>333560</v>
      </c>
      <c r="B269" t="s">
        <v>150</v>
      </c>
      <c r="P269" t="s">
        <v>213</v>
      </c>
      <c r="Q269" t="s">
        <v>213</v>
      </c>
      <c r="W269" t="s">
        <v>213</v>
      </c>
      <c r="AB269" t="s">
        <v>213</v>
      </c>
      <c r="AE269" t="s">
        <v>213</v>
      </c>
      <c r="AF269" t="s">
        <v>213</v>
      </c>
      <c r="AG269" t="s">
        <v>213</v>
      </c>
      <c r="AH269" t="s">
        <v>213</v>
      </c>
      <c r="AN269" t="s">
        <v>213</v>
      </c>
      <c r="BA269" t="s">
        <v>4420</v>
      </c>
      <c r="BB269">
        <v>0</v>
      </c>
    </row>
    <row r="270" spans="1:54" x14ac:dyDescent="0.25">
      <c r="A270">
        <v>333568</v>
      </c>
      <c r="B270" t="s">
        <v>150</v>
      </c>
      <c r="H270" t="s">
        <v>213</v>
      </c>
      <c r="P270" t="s">
        <v>213</v>
      </c>
      <c r="Q270" t="s">
        <v>213</v>
      </c>
      <c r="AB270" t="s">
        <v>213</v>
      </c>
      <c r="AC270" t="s">
        <v>213</v>
      </c>
      <c r="AD270" t="s">
        <v>213</v>
      </c>
      <c r="AE270" t="s">
        <v>213</v>
      </c>
      <c r="AF270" t="s">
        <v>213</v>
      </c>
      <c r="AG270" t="s">
        <v>213</v>
      </c>
      <c r="AH270" t="s">
        <v>213</v>
      </c>
      <c r="AI270" t="s">
        <v>213</v>
      </c>
      <c r="AJ270" t="s">
        <v>213</v>
      </c>
      <c r="AK270" t="s">
        <v>213</v>
      </c>
      <c r="AL270" t="s">
        <v>213</v>
      </c>
      <c r="AM270" t="s">
        <v>213</v>
      </c>
      <c r="AN270" t="s">
        <v>213</v>
      </c>
      <c r="BA270" t="s">
        <v>4420</v>
      </c>
      <c r="BB270">
        <v>0</v>
      </c>
    </row>
    <row r="271" spans="1:54" x14ac:dyDescent="0.25">
      <c r="A271">
        <v>337280</v>
      </c>
      <c r="B271" t="s">
        <v>150</v>
      </c>
      <c r="J271" t="s">
        <v>213</v>
      </c>
      <c r="P271" t="s">
        <v>213</v>
      </c>
      <c r="W271" t="s">
        <v>213</v>
      </c>
      <c r="AB271" t="s">
        <v>213</v>
      </c>
      <c r="AC271" t="s">
        <v>213</v>
      </c>
      <c r="AD271" t="s">
        <v>213</v>
      </c>
      <c r="AE271" t="s">
        <v>213</v>
      </c>
      <c r="AF271" t="s">
        <v>213</v>
      </c>
      <c r="AG271" t="s">
        <v>213</v>
      </c>
      <c r="AH271" t="s">
        <v>213</v>
      </c>
      <c r="AI271" t="s">
        <v>213</v>
      </c>
      <c r="AJ271" t="s">
        <v>213</v>
      </c>
      <c r="AK271" t="s">
        <v>213</v>
      </c>
      <c r="AL271" t="s">
        <v>213</v>
      </c>
      <c r="AM271" t="s">
        <v>213</v>
      </c>
      <c r="AN271" t="s">
        <v>213</v>
      </c>
      <c r="BA271" t="s">
        <v>4420</v>
      </c>
      <c r="BB271">
        <v>0</v>
      </c>
    </row>
    <row r="272" spans="1:54" x14ac:dyDescent="0.25">
      <c r="A272">
        <v>330252</v>
      </c>
      <c r="B272" t="s">
        <v>150</v>
      </c>
      <c r="P272" t="s">
        <v>213</v>
      </c>
      <c r="Z272" t="s">
        <v>213</v>
      </c>
      <c r="AB272" t="s">
        <v>213</v>
      </c>
      <c r="AG272" t="s">
        <v>213</v>
      </c>
      <c r="AH272" t="s">
        <v>213</v>
      </c>
      <c r="AJ272" t="s">
        <v>213</v>
      </c>
      <c r="AL272" t="s">
        <v>213</v>
      </c>
      <c r="AM272" t="s">
        <v>213</v>
      </c>
      <c r="AN272" t="s">
        <v>213</v>
      </c>
      <c r="BA272" t="s">
        <v>4420</v>
      </c>
      <c r="BB272">
        <v>0</v>
      </c>
    </row>
    <row r="273" spans="1:54" x14ac:dyDescent="0.25">
      <c r="A273">
        <v>327286</v>
      </c>
      <c r="B273" t="s">
        <v>150</v>
      </c>
      <c r="O273" t="s">
        <v>213</v>
      </c>
      <c r="Z273" t="s">
        <v>213</v>
      </c>
      <c r="AB273" t="s">
        <v>213</v>
      </c>
      <c r="AC273" t="s">
        <v>213</v>
      </c>
      <c r="AE273" t="s">
        <v>213</v>
      </c>
      <c r="AF273" t="s">
        <v>213</v>
      </c>
      <c r="AG273" t="s">
        <v>213</v>
      </c>
      <c r="AI273" t="s">
        <v>213</v>
      </c>
      <c r="AJ273" t="s">
        <v>213</v>
      </c>
      <c r="AK273" t="s">
        <v>213</v>
      </c>
      <c r="AM273" t="s">
        <v>213</v>
      </c>
      <c r="AN273" t="s">
        <v>213</v>
      </c>
      <c r="BA273" t="s">
        <v>4420</v>
      </c>
      <c r="BB273">
        <v>0</v>
      </c>
    </row>
    <row r="274" spans="1:54" x14ac:dyDescent="0.25">
      <c r="A274">
        <v>328849</v>
      </c>
      <c r="B274" t="s">
        <v>150</v>
      </c>
      <c r="O274" t="s">
        <v>213</v>
      </c>
      <c r="Y274" t="s">
        <v>213</v>
      </c>
      <c r="Z274" t="s">
        <v>213</v>
      </c>
      <c r="AB274" t="s">
        <v>213</v>
      </c>
      <c r="AC274" t="s">
        <v>213</v>
      </c>
      <c r="AD274" t="s">
        <v>213</v>
      </c>
      <c r="AE274" t="s">
        <v>213</v>
      </c>
      <c r="AF274" t="s">
        <v>213</v>
      </c>
      <c r="AG274" t="s">
        <v>213</v>
      </c>
      <c r="AH274" t="s">
        <v>213</v>
      </c>
      <c r="AI274" t="s">
        <v>213</v>
      </c>
      <c r="AJ274" t="s">
        <v>213</v>
      </c>
      <c r="AK274" t="s">
        <v>213</v>
      </c>
      <c r="AL274" t="s">
        <v>213</v>
      </c>
      <c r="AM274" t="s">
        <v>213</v>
      </c>
      <c r="AN274" t="s">
        <v>213</v>
      </c>
      <c r="BA274" t="s">
        <v>4420</v>
      </c>
      <c r="BB274">
        <v>0</v>
      </c>
    </row>
    <row r="275" spans="1:54" x14ac:dyDescent="0.25">
      <c r="A275">
        <v>330420</v>
      </c>
      <c r="B275" t="s">
        <v>150</v>
      </c>
      <c r="O275" t="s">
        <v>213</v>
      </c>
      <c r="Z275" t="s">
        <v>213</v>
      </c>
      <c r="AB275" t="s">
        <v>213</v>
      </c>
      <c r="AD275" t="s">
        <v>213</v>
      </c>
      <c r="AF275" t="s">
        <v>213</v>
      </c>
      <c r="AG275" t="s">
        <v>213</v>
      </c>
      <c r="AH275" t="s">
        <v>213</v>
      </c>
      <c r="AI275" t="s">
        <v>213</v>
      </c>
      <c r="AL275" t="s">
        <v>213</v>
      </c>
      <c r="AN275" t="s">
        <v>213</v>
      </c>
      <c r="BA275" t="s">
        <v>4420</v>
      </c>
      <c r="BB275">
        <v>0</v>
      </c>
    </row>
    <row r="276" spans="1:54" x14ac:dyDescent="0.25">
      <c r="A276">
        <v>330439</v>
      </c>
      <c r="B276" t="s">
        <v>150</v>
      </c>
      <c r="O276" t="s">
        <v>213</v>
      </c>
      <c r="AB276" t="s">
        <v>213</v>
      </c>
      <c r="AC276" t="s">
        <v>213</v>
      </c>
      <c r="AD276" t="s">
        <v>213</v>
      </c>
      <c r="AE276" t="s">
        <v>213</v>
      </c>
      <c r="AF276" t="s">
        <v>213</v>
      </c>
      <c r="AG276" t="s">
        <v>213</v>
      </c>
      <c r="AH276" t="s">
        <v>213</v>
      </c>
      <c r="AI276" t="s">
        <v>213</v>
      </c>
      <c r="AJ276" t="s">
        <v>213</v>
      </c>
      <c r="AK276" t="s">
        <v>213</v>
      </c>
      <c r="AL276" t="s">
        <v>213</v>
      </c>
      <c r="AM276" t="s">
        <v>213</v>
      </c>
      <c r="AN276" t="s">
        <v>213</v>
      </c>
      <c r="BA276" t="s">
        <v>4420</v>
      </c>
      <c r="BB276">
        <v>0</v>
      </c>
    </row>
    <row r="277" spans="1:54" x14ac:dyDescent="0.25">
      <c r="A277">
        <v>332539</v>
      </c>
      <c r="B277" t="s">
        <v>150</v>
      </c>
      <c r="O277" t="s">
        <v>213</v>
      </c>
      <c r="Z277" t="s">
        <v>213</v>
      </c>
      <c r="AB277" t="s">
        <v>213</v>
      </c>
      <c r="AC277" t="s">
        <v>213</v>
      </c>
      <c r="AD277" t="s">
        <v>213</v>
      </c>
      <c r="AE277" t="s">
        <v>213</v>
      </c>
      <c r="AF277" t="s">
        <v>213</v>
      </c>
      <c r="AG277" t="s">
        <v>213</v>
      </c>
      <c r="AH277" t="s">
        <v>213</v>
      </c>
      <c r="AI277" t="s">
        <v>213</v>
      </c>
      <c r="AJ277" t="s">
        <v>213</v>
      </c>
      <c r="AK277" t="s">
        <v>213</v>
      </c>
      <c r="AL277" t="s">
        <v>213</v>
      </c>
      <c r="AM277" t="s">
        <v>213</v>
      </c>
      <c r="AN277" t="s">
        <v>213</v>
      </c>
      <c r="BA277" t="s">
        <v>4420</v>
      </c>
      <c r="BB277">
        <v>0</v>
      </c>
    </row>
    <row r="278" spans="1:54" x14ac:dyDescent="0.25">
      <c r="A278">
        <v>332794</v>
      </c>
      <c r="B278" t="s">
        <v>150</v>
      </c>
      <c r="O278" t="s">
        <v>213</v>
      </c>
      <c r="Z278" t="s">
        <v>213</v>
      </c>
      <c r="AB278" t="s">
        <v>213</v>
      </c>
      <c r="AC278" t="s">
        <v>213</v>
      </c>
      <c r="AF278" t="s">
        <v>213</v>
      </c>
      <c r="AG278" t="s">
        <v>213</v>
      </c>
      <c r="AH278" t="s">
        <v>213</v>
      </c>
      <c r="AI278" t="s">
        <v>213</v>
      </c>
      <c r="AJ278" t="s">
        <v>213</v>
      </c>
      <c r="AK278" t="s">
        <v>213</v>
      </c>
      <c r="AM278" t="s">
        <v>213</v>
      </c>
      <c r="AN278" t="s">
        <v>213</v>
      </c>
      <c r="BA278" t="s">
        <v>4420</v>
      </c>
      <c r="BB278">
        <v>0</v>
      </c>
    </row>
    <row r="279" spans="1:54" x14ac:dyDescent="0.25">
      <c r="A279">
        <v>334699</v>
      </c>
      <c r="B279" t="s">
        <v>150</v>
      </c>
      <c r="O279" t="s">
        <v>213</v>
      </c>
      <c r="Q279" t="s">
        <v>213</v>
      </c>
      <c r="Z279" t="s">
        <v>213</v>
      </c>
      <c r="AB279" t="s">
        <v>213</v>
      </c>
      <c r="AC279" t="s">
        <v>213</v>
      </c>
      <c r="AD279" t="s">
        <v>213</v>
      </c>
      <c r="AE279" t="s">
        <v>213</v>
      </c>
      <c r="AF279" t="s">
        <v>213</v>
      </c>
      <c r="AG279" t="s">
        <v>213</v>
      </c>
      <c r="AH279" t="s">
        <v>213</v>
      </c>
      <c r="AI279" t="s">
        <v>213</v>
      </c>
      <c r="AJ279" t="s">
        <v>213</v>
      </c>
      <c r="AK279" t="s">
        <v>213</v>
      </c>
      <c r="AL279" t="s">
        <v>213</v>
      </c>
      <c r="AM279" t="s">
        <v>213</v>
      </c>
      <c r="AN279" t="s">
        <v>213</v>
      </c>
      <c r="BA279" t="s">
        <v>4420</v>
      </c>
      <c r="BB279">
        <v>0</v>
      </c>
    </row>
    <row r="280" spans="1:54" x14ac:dyDescent="0.25">
      <c r="A280">
        <v>315833</v>
      </c>
      <c r="B280" t="s">
        <v>150</v>
      </c>
      <c r="V280" t="s">
        <v>213</v>
      </c>
      <c r="Y280" t="s">
        <v>213</v>
      </c>
      <c r="Z280" t="s">
        <v>213</v>
      </c>
      <c r="AB280" t="s">
        <v>213</v>
      </c>
      <c r="AC280" t="s">
        <v>213</v>
      </c>
      <c r="AE280" t="s">
        <v>213</v>
      </c>
      <c r="AF280" t="s">
        <v>213</v>
      </c>
      <c r="AG280" t="s">
        <v>213</v>
      </c>
      <c r="AH280" t="s">
        <v>213</v>
      </c>
      <c r="AI280" t="s">
        <v>213</v>
      </c>
      <c r="AJ280" t="s">
        <v>213</v>
      </c>
      <c r="AK280" t="s">
        <v>213</v>
      </c>
      <c r="AL280" t="s">
        <v>213</v>
      </c>
      <c r="AM280" t="s">
        <v>213</v>
      </c>
      <c r="AN280" t="s">
        <v>213</v>
      </c>
      <c r="BA280" t="s">
        <v>4420</v>
      </c>
      <c r="BB280">
        <v>0</v>
      </c>
    </row>
    <row r="281" spans="1:54" x14ac:dyDescent="0.25">
      <c r="A281">
        <v>317408</v>
      </c>
      <c r="B281" t="s">
        <v>150</v>
      </c>
      <c r="Q281" t="s">
        <v>213</v>
      </c>
      <c r="W281" t="s">
        <v>213</v>
      </c>
      <c r="Z281" t="s">
        <v>213</v>
      </c>
      <c r="AB281" t="s">
        <v>213</v>
      </c>
      <c r="AC281" t="s">
        <v>213</v>
      </c>
      <c r="AE281" t="s">
        <v>213</v>
      </c>
      <c r="AF281" t="s">
        <v>213</v>
      </c>
      <c r="AG281" t="s">
        <v>213</v>
      </c>
      <c r="AH281" t="s">
        <v>213</v>
      </c>
      <c r="AI281" t="s">
        <v>213</v>
      </c>
      <c r="AJ281" t="s">
        <v>213</v>
      </c>
      <c r="AK281" t="s">
        <v>213</v>
      </c>
      <c r="AL281" t="s">
        <v>213</v>
      </c>
      <c r="AM281" t="s">
        <v>213</v>
      </c>
      <c r="AN281" t="s">
        <v>213</v>
      </c>
      <c r="BA281" t="s">
        <v>4420</v>
      </c>
      <c r="BB281">
        <v>0</v>
      </c>
    </row>
    <row r="282" spans="1:54" x14ac:dyDescent="0.25">
      <c r="A282">
        <v>320836</v>
      </c>
      <c r="B282" t="s">
        <v>150</v>
      </c>
      <c r="N282" t="s">
        <v>213</v>
      </c>
      <c r="Z282" t="s">
        <v>213</v>
      </c>
      <c r="AA282" t="s">
        <v>213</v>
      </c>
      <c r="AB282" t="s">
        <v>213</v>
      </c>
      <c r="AC282" t="s">
        <v>213</v>
      </c>
      <c r="AE282" t="s">
        <v>213</v>
      </c>
      <c r="AF282" t="s">
        <v>213</v>
      </c>
      <c r="AG282" t="s">
        <v>213</v>
      </c>
      <c r="AH282" t="s">
        <v>213</v>
      </c>
      <c r="AI282" t="s">
        <v>213</v>
      </c>
      <c r="AJ282" t="s">
        <v>213</v>
      </c>
      <c r="AK282" t="s">
        <v>213</v>
      </c>
      <c r="AM282" t="s">
        <v>213</v>
      </c>
      <c r="AN282" t="s">
        <v>213</v>
      </c>
      <c r="BA282" t="s">
        <v>4420</v>
      </c>
      <c r="BB282">
        <v>0</v>
      </c>
    </row>
    <row r="283" spans="1:54" x14ac:dyDescent="0.25">
      <c r="A283">
        <v>321125</v>
      </c>
      <c r="B283" t="s">
        <v>150</v>
      </c>
      <c r="N283" t="s">
        <v>213</v>
      </c>
      <c r="AB283" t="s">
        <v>213</v>
      </c>
      <c r="AC283" t="s">
        <v>213</v>
      </c>
      <c r="AD283" t="s">
        <v>213</v>
      </c>
      <c r="AE283" t="s">
        <v>213</v>
      </c>
      <c r="AF283" t="s">
        <v>213</v>
      </c>
      <c r="AI283" t="s">
        <v>213</v>
      </c>
      <c r="AJ283" t="s">
        <v>213</v>
      </c>
      <c r="AK283" t="s">
        <v>213</v>
      </c>
      <c r="AL283" t="s">
        <v>213</v>
      </c>
      <c r="AM283" t="s">
        <v>213</v>
      </c>
      <c r="AN283" t="s">
        <v>213</v>
      </c>
      <c r="BA283" t="s">
        <v>4420</v>
      </c>
      <c r="BB283">
        <v>0</v>
      </c>
    </row>
    <row r="284" spans="1:54" x14ac:dyDescent="0.25">
      <c r="A284">
        <v>321384</v>
      </c>
      <c r="B284" t="s">
        <v>150</v>
      </c>
      <c r="C284" t="s">
        <v>213</v>
      </c>
      <c r="X284" t="s">
        <v>213</v>
      </c>
      <c r="Y284" t="s">
        <v>213</v>
      </c>
      <c r="AB284" t="s">
        <v>213</v>
      </c>
      <c r="AC284" t="s">
        <v>213</v>
      </c>
      <c r="AE284" t="s">
        <v>213</v>
      </c>
      <c r="AF284" t="s">
        <v>213</v>
      </c>
      <c r="AG284" t="s">
        <v>213</v>
      </c>
      <c r="AH284" t="s">
        <v>213</v>
      </c>
      <c r="AI284" t="s">
        <v>213</v>
      </c>
      <c r="AJ284" t="s">
        <v>213</v>
      </c>
      <c r="AK284" t="s">
        <v>213</v>
      </c>
      <c r="AL284" t="s">
        <v>213</v>
      </c>
      <c r="AM284" t="s">
        <v>213</v>
      </c>
      <c r="AN284" t="s">
        <v>213</v>
      </c>
      <c r="BA284" t="s">
        <v>4420</v>
      </c>
      <c r="BB284">
        <v>0</v>
      </c>
    </row>
    <row r="285" spans="1:54" x14ac:dyDescent="0.25">
      <c r="A285">
        <v>322188</v>
      </c>
      <c r="B285" t="s">
        <v>150</v>
      </c>
      <c r="AB285" t="s">
        <v>213</v>
      </c>
      <c r="AG285" t="s">
        <v>213</v>
      </c>
      <c r="AH285" t="s">
        <v>213</v>
      </c>
      <c r="AJ285" t="s">
        <v>213</v>
      </c>
      <c r="AK285" t="s">
        <v>213</v>
      </c>
      <c r="AM285" t="s">
        <v>213</v>
      </c>
      <c r="AN285" t="s">
        <v>213</v>
      </c>
      <c r="BA285" t="s">
        <v>4420</v>
      </c>
      <c r="BB285">
        <v>0</v>
      </c>
    </row>
    <row r="286" spans="1:54" x14ac:dyDescent="0.25">
      <c r="A286">
        <v>323027</v>
      </c>
      <c r="B286" t="s">
        <v>150</v>
      </c>
      <c r="Q286" t="s">
        <v>213</v>
      </c>
      <c r="W286" t="s">
        <v>213</v>
      </c>
      <c r="Z286" t="s">
        <v>213</v>
      </c>
      <c r="AB286" t="s">
        <v>213</v>
      </c>
      <c r="AC286" t="s">
        <v>213</v>
      </c>
      <c r="AD286" t="s">
        <v>213</v>
      </c>
      <c r="AE286" t="s">
        <v>213</v>
      </c>
      <c r="AF286" t="s">
        <v>213</v>
      </c>
      <c r="AH286" t="s">
        <v>213</v>
      </c>
      <c r="AI286" t="s">
        <v>213</v>
      </c>
      <c r="AJ286" t="s">
        <v>213</v>
      </c>
      <c r="AK286" t="s">
        <v>213</v>
      </c>
      <c r="AL286" t="s">
        <v>213</v>
      </c>
      <c r="AM286" t="s">
        <v>213</v>
      </c>
      <c r="AN286" t="s">
        <v>213</v>
      </c>
      <c r="BA286" t="s">
        <v>4420</v>
      </c>
      <c r="BB286">
        <v>0</v>
      </c>
    </row>
    <row r="287" spans="1:54" x14ac:dyDescent="0.25">
      <c r="A287">
        <v>323184</v>
      </c>
      <c r="B287" t="s">
        <v>150</v>
      </c>
      <c r="Q287" t="s">
        <v>213</v>
      </c>
      <c r="W287" t="s">
        <v>213</v>
      </c>
      <c r="Z287" t="s">
        <v>213</v>
      </c>
      <c r="AB287" t="s">
        <v>213</v>
      </c>
      <c r="AE287" t="s">
        <v>213</v>
      </c>
      <c r="AF287" t="s">
        <v>213</v>
      </c>
      <c r="AG287" t="s">
        <v>213</v>
      </c>
      <c r="AH287" t="s">
        <v>213</v>
      </c>
      <c r="AI287" t="s">
        <v>213</v>
      </c>
      <c r="AJ287" t="s">
        <v>213</v>
      </c>
      <c r="AK287" t="s">
        <v>213</v>
      </c>
      <c r="AL287" t="s">
        <v>213</v>
      </c>
      <c r="AM287" t="s">
        <v>213</v>
      </c>
      <c r="AN287" t="s">
        <v>213</v>
      </c>
      <c r="BA287" t="s">
        <v>4420</v>
      </c>
      <c r="BB287">
        <v>0</v>
      </c>
    </row>
    <row r="288" spans="1:54" x14ac:dyDescent="0.25">
      <c r="A288">
        <v>324172</v>
      </c>
      <c r="B288" t="s">
        <v>150</v>
      </c>
      <c r="AA288" t="s">
        <v>213</v>
      </c>
      <c r="AB288" t="s">
        <v>213</v>
      </c>
      <c r="AC288" t="s">
        <v>213</v>
      </c>
      <c r="AE288" t="s">
        <v>213</v>
      </c>
      <c r="AF288" t="s">
        <v>213</v>
      </c>
      <c r="AI288" t="s">
        <v>213</v>
      </c>
      <c r="AJ288" t="s">
        <v>213</v>
      </c>
      <c r="AK288" t="s">
        <v>213</v>
      </c>
      <c r="AL288" t="s">
        <v>213</v>
      </c>
      <c r="AM288" t="s">
        <v>213</v>
      </c>
      <c r="AN288" t="s">
        <v>213</v>
      </c>
      <c r="BA288" t="s">
        <v>4420</v>
      </c>
      <c r="BB288">
        <v>0</v>
      </c>
    </row>
    <row r="289" spans="1:54" x14ac:dyDescent="0.25">
      <c r="A289">
        <v>324803</v>
      </c>
      <c r="B289" t="s">
        <v>150</v>
      </c>
      <c r="Q289" t="s">
        <v>213</v>
      </c>
      <c r="W289" t="s">
        <v>213</v>
      </c>
      <c r="Z289" t="s">
        <v>213</v>
      </c>
      <c r="AB289" t="s">
        <v>213</v>
      </c>
      <c r="AD289" t="s">
        <v>213</v>
      </c>
      <c r="AE289" t="s">
        <v>213</v>
      </c>
      <c r="AF289" t="s">
        <v>213</v>
      </c>
      <c r="AG289" t="s">
        <v>213</v>
      </c>
      <c r="AH289" t="s">
        <v>213</v>
      </c>
      <c r="AI289" t="s">
        <v>213</v>
      </c>
      <c r="AJ289" t="s">
        <v>213</v>
      </c>
      <c r="AL289" t="s">
        <v>213</v>
      </c>
      <c r="AN289" t="s">
        <v>213</v>
      </c>
      <c r="BA289" t="s">
        <v>4420</v>
      </c>
      <c r="BB289">
        <v>0</v>
      </c>
    </row>
    <row r="290" spans="1:54" x14ac:dyDescent="0.25">
      <c r="A290">
        <v>325578</v>
      </c>
      <c r="B290" t="s">
        <v>150</v>
      </c>
      <c r="I290" t="s">
        <v>213</v>
      </c>
      <c r="AB290" t="s">
        <v>213</v>
      </c>
      <c r="AC290" t="s">
        <v>213</v>
      </c>
      <c r="AD290" t="s">
        <v>213</v>
      </c>
      <c r="AG290" t="s">
        <v>213</v>
      </c>
      <c r="AH290" t="s">
        <v>213</v>
      </c>
      <c r="AI290" t="s">
        <v>213</v>
      </c>
      <c r="AJ290" t="s">
        <v>213</v>
      </c>
      <c r="AK290" t="s">
        <v>213</v>
      </c>
      <c r="AL290" t="s">
        <v>213</v>
      </c>
      <c r="AM290" t="s">
        <v>213</v>
      </c>
      <c r="AN290" t="s">
        <v>213</v>
      </c>
      <c r="BA290" t="s">
        <v>4420</v>
      </c>
      <c r="BB290">
        <v>0</v>
      </c>
    </row>
    <row r="291" spans="1:54" x14ac:dyDescent="0.25">
      <c r="A291">
        <v>326185</v>
      </c>
      <c r="B291" t="s">
        <v>150</v>
      </c>
      <c r="AB291" t="s">
        <v>213</v>
      </c>
      <c r="AC291" t="s">
        <v>213</v>
      </c>
      <c r="AD291" t="s">
        <v>213</v>
      </c>
      <c r="AF291" t="s">
        <v>213</v>
      </c>
      <c r="AG291" t="s">
        <v>213</v>
      </c>
      <c r="AH291" t="s">
        <v>213</v>
      </c>
      <c r="AI291" t="s">
        <v>213</v>
      </c>
      <c r="AJ291" t="s">
        <v>213</v>
      </c>
      <c r="AK291" t="s">
        <v>213</v>
      </c>
      <c r="AL291" t="s">
        <v>213</v>
      </c>
      <c r="AM291" t="s">
        <v>213</v>
      </c>
      <c r="AN291" t="s">
        <v>213</v>
      </c>
      <c r="BA291" t="s">
        <v>4420</v>
      </c>
      <c r="BB291">
        <v>0</v>
      </c>
    </row>
    <row r="292" spans="1:54" x14ac:dyDescent="0.25">
      <c r="A292">
        <v>326323</v>
      </c>
      <c r="B292" t="s">
        <v>150</v>
      </c>
      <c r="Z292" t="s">
        <v>213</v>
      </c>
      <c r="AB292" t="s">
        <v>213</v>
      </c>
      <c r="AC292" t="s">
        <v>213</v>
      </c>
      <c r="AD292" t="s">
        <v>213</v>
      </c>
      <c r="AE292" t="s">
        <v>213</v>
      </c>
      <c r="AF292" t="s">
        <v>213</v>
      </c>
      <c r="AG292" t="s">
        <v>213</v>
      </c>
      <c r="AH292" t="s">
        <v>213</v>
      </c>
      <c r="AI292" t="s">
        <v>213</v>
      </c>
      <c r="AJ292" t="s">
        <v>213</v>
      </c>
      <c r="AK292" t="s">
        <v>213</v>
      </c>
      <c r="AL292" t="s">
        <v>213</v>
      </c>
      <c r="AM292" t="s">
        <v>213</v>
      </c>
      <c r="AN292" t="s">
        <v>213</v>
      </c>
      <c r="BA292" t="s">
        <v>4420</v>
      </c>
      <c r="BB292">
        <v>0</v>
      </c>
    </row>
    <row r="293" spans="1:54" x14ac:dyDescent="0.25">
      <c r="A293">
        <v>326830</v>
      </c>
      <c r="B293" t="s">
        <v>150</v>
      </c>
      <c r="Z293" t="s">
        <v>213</v>
      </c>
      <c r="AB293" t="s">
        <v>213</v>
      </c>
      <c r="AC293" t="s">
        <v>213</v>
      </c>
      <c r="AD293" t="s">
        <v>213</v>
      </c>
      <c r="AE293" t="s">
        <v>213</v>
      </c>
      <c r="AF293" t="s">
        <v>213</v>
      </c>
      <c r="AG293" t="s">
        <v>213</v>
      </c>
      <c r="AH293" t="s">
        <v>213</v>
      </c>
      <c r="AI293" t="s">
        <v>213</v>
      </c>
      <c r="AJ293" t="s">
        <v>213</v>
      </c>
      <c r="AK293" t="s">
        <v>213</v>
      </c>
      <c r="AL293" t="s">
        <v>213</v>
      </c>
      <c r="AM293" t="s">
        <v>213</v>
      </c>
      <c r="AN293" t="s">
        <v>213</v>
      </c>
      <c r="BA293" t="s">
        <v>4420</v>
      </c>
      <c r="BB293">
        <v>0</v>
      </c>
    </row>
    <row r="294" spans="1:54" x14ac:dyDescent="0.25">
      <c r="A294">
        <v>327322</v>
      </c>
      <c r="B294" t="s">
        <v>150</v>
      </c>
      <c r="S294" t="s">
        <v>213</v>
      </c>
      <c r="Z294" t="s">
        <v>213</v>
      </c>
      <c r="AA294" t="s">
        <v>213</v>
      </c>
      <c r="AB294" t="s">
        <v>213</v>
      </c>
      <c r="AC294" t="s">
        <v>213</v>
      </c>
      <c r="AD294" t="s">
        <v>213</v>
      </c>
      <c r="AE294" t="s">
        <v>213</v>
      </c>
      <c r="AF294" t="s">
        <v>213</v>
      </c>
      <c r="AG294" t="s">
        <v>213</v>
      </c>
      <c r="AH294" t="s">
        <v>213</v>
      </c>
      <c r="AI294" t="s">
        <v>213</v>
      </c>
      <c r="AJ294" t="s">
        <v>213</v>
      </c>
      <c r="AK294" t="s">
        <v>213</v>
      </c>
      <c r="AL294" t="s">
        <v>213</v>
      </c>
      <c r="AM294" t="s">
        <v>213</v>
      </c>
      <c r="AN294" t="s">
        <v>213</v>
      </c>
      <c r="BA294" t="s">
        <v>4420</v>
      </c>
      <c r="BB294">
        <v>0</v>
      </c>
    </row>
    <row r="295" spans="1:54" x14ac:dyDescent="0.25">
      <c r="A295">
        <v>327578</v>
      </c>
      <c r="B295" t="s">
        <v>150</v>
      </c>
      <c r="W295" t="s">
        <v>213</v>
      </c>
      <c r="Z295" t="s">
        <v>213</v>
      </c>
      <c r="AB295" t="s">
        <v>213</v>
      </c>
      <c r="AC295" t="s">
        <v>213</v>
      </c>
      <c r="AD295" t="s">
        <v>213</v>
      </c>
      <c r="AE295" t="s">
        <v>213</v>
      </c>
      <c r="AF295" t="s">
        <v>213</v>
      </c>
      <c r="AG295" t="s">
        <v>213</v>
      </c>
      <c r="AI295" t="s">
        <v>213</v>
      </c>
      <c r="AJ295" t="s">
        <v>213</v>
      </c>
      <c r="AK295" t="s">
        <v>213</v>
      </c>
      <c r="AM295" t="s">
        <v>213</v>
      </c>
      <c r="AN295" t="s">
        <v>213</v>
      </c>
      <c r="BA295" t="s">
        <v>4420</v>
      </c>
      <c r="BB295">
        <v>0</v>
      </c>
    </row>
    <row r="296" spans="1:54" x14ac:dyDescent="0.25">
      <c r="A296">
        <v>328559</v>
      </c>
      <c r="B296" t="s">
        <v>150</v>
      </c>
      <c r="W296" t="s">
        <v>213</v>
      </c>
      <c r="Z296" t="s">
        <v>213</v>
      </c>
      <c r="AB296" t="s">
        <v>213</v>
      </c>
      <c r="AC296" t="s">
        <v>213</v>
      </c>
      <c r="AD296" t="s">
        <v>213</v>
      </c>
      <c r="AE296" t="s">
        <v>213</v>
      </c>
      <c r="AF296" t="s">
        <v>213</v>
      </c>
      <c r="AG296" t="s">
        <v>213</v>
      </c>
      <c r="AH296" t="s">
        <v>213</v>
      </c>
      <c r="AI296" t="s">
        <v>213</v>
      </c>
      <c r="AJ296" t="s">
        <v>213</v>
      </c>
      <c r="AK296" t="s">
        <v>213</v>
      </c>
      <c r="AL296" t="s">
        <v>213</v>
      </c>
      <c r="AM296" t="s">
        <v>213</v>
      </c>
      <c r="AN296" t="s">
        <v>213</v>
      </c>
      <c r="BA296" t="s">
        <v>4420</v>
      </c>
      <c r="BB296">
        <v>0</v>
      </c>
    </row>
    <row r="297" spans="1:54" x14ac:dyDescent="0.25">
      <c r="A297">
        <v>329321</v>
      </c>
      <c r="B297" t="s">
        <v>150</v>
      </c>
      <c r="Q297" t="s">
        <v>213</v>
      </c>
      <c r="Z297" t="s">
        <v>213</v>
      </c>
      <c r="AB297" t="s">
        <v>213</v>
      </c>
      <c r="AC297" t="s">
        <v>213</v>
      </c>
      <c r="AD297" t="s">
        <v>213</v>
      </c>
      <c r="AF297" t="s">
        <v>213</v>
      </c>
      <c r="AG297" t="s">
        <v>213</v>
      </c>
      <c r="AH297" t="s">
        <v>213</v>
      </c>
      <c r="AJ297" t="s">
        <v>213</v>
      </c>
      <c r="AK297" t="s">
        <v>213</v>
      </c>
      <c r="AL297" t="s">
        <v>213</v>
      </c>
      <c r="AM297" t="s">
        <v>213</v>
      </c>
      <c r="AN297" t="s">
        <v>213</v>
      </c>
      <c r="BA297" t="s">
        <v>4420</v>
      </c>
      <c r="BB297">
        <v>0</v>
      </c>
    </row>
    <row r="298" spans="1:54" x14ac:dyDescent="0.25">
      <c r="A298">
        <v>329328</v>
      </c>
      <c r="B298" t="s">
        <v>150</v>
      </c>
      <c r="Q298" t="s">
        <v>213</v>
      </c>
      <c r="Z298" t="s">
        <v>213</v>
      </c>
      <c r="AB298" t="s">
        <v>213</v>
      </c>
      <c r="AC298" t="s">
        <v>213</v>
      </c>
      <c r="AD298" t="s">
        <v>213</v>
      </c>
      <c r="AE298" t="s">
        <v>213</v>
      </c>
      <c r="AF298" t="s">
        <v>213</v>
      </c>
      <c r="AG298" t="s">
        <v>213</v>
      </c>
      <c r="AH298" t="s">
        <v>213</v>
      </c>
      <c r="AI298" t="s">
        <v>213</v>
      </c>
      <c r="AJ298" t="s">
        <v>213</v>
      </c>
      <c r="AK298" t="s">
        <v>213</v>
      </c>
      <c r="AL298" t="s">
        <v>213</v>
      </c>
      <c r="AM298" t="s">
        <v>213</v>
      </c>
      <c r="AN298" t="s">
        <v>213</v>
      </c>
      <c r="BA298" t="s">
        <v>4420</v>
      </c>
      <c r="BB298">
        <v>0</v>
      </c>
    </row>
    <row r="299" spans="1:54" x14ac:dyDescent="0.25">
      <c r="A299">
        <v>331635</v>
      </c>
      <c r="B299" t="s">
        <v>150</v>
      </c>
      <c r="AB299" t="s">
        <v>213</v>
      </c>
      <c r="AH299" t="s">
        <v>213</v>
      </c>
      <c r="AI299" t="s">
        <v>213</v>
      </c>
      <c r="AJ299" t="s">
        <v>213</v>
      </c>
      <c r="AK299" t="s">
        <v>213</v>
      </c>
      <c r="AL299" t="s">
        <v>213</v>
      </c>
      <c r="AM299" t="s">
        <v>213</v>
      </c>
      <c r="AN299" t="s">
        <v>213</v>
      </c>
      <c r="BA299" t="s">
        <v>4420</v>
      </c>
      <c r="BB299">
        <v>0</v>
      </c>
    </row>
    <row r="300" spans="1:54" x14ac:dyDescent="0.25">
      <c r="A300">
        <v>331991</v>
      </c>
      <c r="B300" t="s">
        <v>150</v>
      </c>
      <c r="Z300" t="s">
        <v>213</v>
      </c>
      <c r="AB300" t="s">
        <v>213</v>
      </c>
      <c r="AC300" t="s">
        <v>213</v>
      </c>
      <c r="AD300" t="s">
        <v>213</v>
      </c>
      <c r="AE300" t="s">
        <v>213</v>
      </c>
      <c r="AF300" t="s">
        <v>213</v>
      </c>
      <c r="AG300" t="s">
        <v>213</v>
      </c>
      <c r="AH300" t="s">
        <v>213</v>
      </c>
      <c r="AI300" t="s">
        <v>213</v>
      </c>
      <c r="AJ300" t="s">
        <v>213</v>
      </c>
      <c r="AK300" t="s">
        <v>213</v>
      </c>
      <c r="AL300" t="s">
        <v>213</v>
      </c>
      <c r="AM300" t="s">
        <v>213</v>
      </c>
      <c r="AN300" t="s">
        <v>213</v>
      </c>
      <c r="BA300" t="s">
        <v>4420</v>
      </c>
      <c r="BB300">
        <v>0</v>
      </c>
    </row>
    <row r="301" spans="1:54" x14ac:dyDescent="0.25">
      <c r="A301">
        <v>332335</v>
      </c>
      <c r="B301" t="s">
        <v>150</v>
      </c>
      <c r="Z301" t="s">
        <v>213</v>
      </c>
      <c r="AB301" t="s">
        <v>213</v>
      </c>
      <c r="AC301" t="s">
        <v>213</v>
      </c>
      <c r="AE301" t="s">
        <v>213</v>
      </c>
      <c r="AF301" t="s">
        <v>213</v>
      </c>
      <c r="AG301" t="s">
        <v>213</v>
      </c>
      <c r="AH301" t="s">
        <v>213</v>
      </c>
      <c r="AI301" t="s">
        <v>213</v>
      </c>
      <c r="AJ301" t="s">
        <v>213</v>
      </c>
      <c r="AK301" t="s">
        <v>213</v>
      </c>
      <c r="AL301" t="s">
        <v>213</v>
      </c>
      <c r="AM301" t="s">
        <v>213</v>
      </c>
      <c r="AN301" t="s">
        <v>213</v>
      </c>
      <c r="BA301" t="s">
        <v>4420</v>
      </c>
      <c r="BB301">
        <v>0</v>
      </c>
    </row>
    <row r="302" spans="1:54" x14ac:dyDescent="0.25">
      <c r="A302">
        <v>332389</v>
      </c>
      <c r="B302" t="s">
        <v>150</v>
      </c>
      <c r="Z302" t="s">
        <v>213</v>
      </c>
      <c r="AB302" t="s">
        <v>213</v>
      </c>
      <c r="AE302" t="s">
        <v>213</v>
      </c>
      <c r="AF302" t="s">
        <v>213</v>
      </c>
      <c r="AG302" t="s">
        <v>213</v>
      </c>
      <c r="AH302" t="s">
        <v>213</v>
      </c>
      <c r="AI302" t="s">
        <v>213</v>
      </c>
      <c r="AJ302" t="s">
        <v>213</v>
      </c>
      <c r="AK302" t="s">
        <v>213</v>
      </c>
      <c r="AL302" t="s">
        <v>213</v>
      </c>
      <c r="AM302" t="s">
        <v>213</v>
      </c>
      <c r="AN302" t="s">
        <v>213</v>
      </c>
      <c r="BA302" t="s">
        <v>4420</v>
      </c>
      <c r="BB302">
        <v>0</v>
      </c>
    </row>
    <row r="303" spans="1:54" x14ac:dyDescent="0.25">
      <c r="A303">
        <v>332744</v>
      </c>
      <c r="B303" t="s">
        <v>150</v>
      </c>
      <c r="Z303" t="s">
        <v>213</v>
      </c>
      <c r="AB303" t="s">
        <v>213</v>
      </c>
      <c r="AC303" t="s">
        <v>213</v>
      </c>
      <c r="AE303" t="s">
        <v>213</v>
      </c>
      <c r="AF303" t="s">
        <v>213</v>
      </c>
      <c r="AG303" t="s">
        <v>213</v>
      </c>
      <c r="AH303" t="s">
        <v>213</v>
      </c>
      <c r="AI303" t="s">
        <v>213</v>
      </c>
      <c r="AJ303" t="s">
        <v>213</v>
      </c>
      <c r="AK303" t="s">
        <v>213</v>
      </c>
      <c r="AL303" t="s">
        <v>213</v>
      </c>
      <c r="AM303" t="s">
        <v>213</v>
      </c>
      <c r="AN303" t="s">
        <v>213</v>
      </c>
      <c r="BA303" t="s">
        <v>4420</v>
      </c>
      <c r="BB303">
        <v>0</v>
      </c>
    </row>
    <row r="304" spans="1:54" x14ac:dyDescent="0.25">
      <c r="A304">
        <v>333441</v>
      </c>
      <c r="B304" t="s">
        <v>150</v>
      </c>
      <c r="Q304" t="s">
        <v>213</v>
      </c>
      <c r="Y304" t="s">
        <v>213</v>
      </c>
      <c r="Z304" t="s">
        <v>213</v>
      </c>
      <c r="AB304" t="s">
        <v>213</v>
      </c>
      <c r="AC304" t="s">
        <v>213</v>
      </c>
      <c r="AD304" t="s">
        <v>213</v>
      </c>
      <c r="AE304" t="s">
        <v>213</v>
      </c>
      <c r="AF304" t="s">
        <v>213</v>
      </c>
      <c r="AG304" t="s">
        <v>213</v>
      </c>
      <c r="AH304" t="s">
        <v>213</v>
      </c>
      <c r="AI304" t="s">
        <v>213</v>
      </c>
      <c r="AJ304" t="s">
        <v>213</v>
      </c>
      <c r="AK304" t="s">
        <v>213</v>
      </c>
      <c r="AL304" t="s">
        <v>213</v>
      </c>
      <c r="AM304" t="s">
        <v>213</v>
      </c>
      <c r="AN304" t="s">
        <v>213</v>
      </c>
      <c r="BA304" t="s">
        <v>4420</v>
      </c>
      <c r="BB304">
        <v>0</v>
      </c>
    </row>
    <row r="305" spans="1:54" x14ac:dyDescent="0.25">
      <c r="A305">
        <v>333449</v>
      </c>
      <c r="B305" t="s">
        <v>150</v>
      </c>
      <c r="Z305" t="s">
        <v>213</v>
      </c>
      <c r="AB305" t="s">
        <v>213</v>
      </c>
      <c r="AC305" t="s">
        <v>213</v>
      </c>
      <c r="AD305" t="s">
        <v>213</v>
      </c>
      <c r="AF305" t="s">
        <v>213</v>
      </c>
      <c r="AG305" t="s">
        <v>213</v>
      </c>
      <c r="AI305" t="s">
        <v>213</v>
      </c>
      <c r="AJ305" t="s">
        <v>213</v>
      </c>
      <c r="AN305" t="s">
        <v>213</v>
      </c>
      <c r="BA305" t="s">
        <v>4420</v>
      </c>
      <c r="BB305">
        <v>0</v>
      </c>
    </row>
    <row r="306" spans="1:54" x14ac:dyDescent="0.25">
      <c r="A306">
        <v>334330</v>
      </c>
      <c r="B306" t="s">
        <v>150</v>
      </c>
      <c r="J306" t="s">
        <v>213</v>
      </c>
      <c r="K306" t="s">
        <v>213</v>
      </c>
      <c r="Z306" t="s">
        <v>213</v>
      </c>
      <c r="AB306" t="s">
        <v>213</v>
      </c>
      <c r="AC306" t="s">
        <v>213</v>
      </c>
      <c r="AD306" t="s">
        <v>213</v>
      </c>
      <c r="AE306" t="s">
        <v>213</v>
      </c>
      <c r="AF306" t="s">
        <v>213</v>
      </c>
      <c r="AG306" t="s">
        <v>213</v>
      </c>
      <c r="AH306" t="s">
        <v>213</v>
      </c>
      <c r="AI306" t="s">
        <v>213</v>
      </c>
      <c r="AJ306" t="s">
        <v>213</v>
      </c>
      <c r="AK306" t="s">
        <v>213</v>
      </c>
      <c r="AL306" t="s">
        <v>213</v>
      </c>
      <c r="AM306" t="s">
        <v>213</v>
      </c>
      <c r="AN306" t="s">
        <v>213</v>
      </c>
      <c r="BA306" t="s">
        <v>4420</v>
      </c>
      <c r="BB306">
        <v>0</v>
      </c>
    </row>
    <row r="307" spans="1:54" x14ac:dyDescent="0.25">
      <c r="A307">
        <v>334504</v>
      </c>
      <c r="B307" t="s">
        <v>150</v>
      </c>
      <c r="AA307" t="s">
        <v>213</v>
      </c>
      <c r="AB307" t="s">
        <v>213</v>
      </c>
      <c r="AC307" t="s">
        <v>213</v>
      </c>
      <c r="AE307" t="s">
        <v>213</v>
      </c>
      <c r="AF307" t="s">
        <v>213</v>
      </c>
      <c r="AG307" t="s">
        <v>213</v>
      </c>
      <c r="AH307" t="s">
        <v>213</v>
      </c>
      <c r="AI307" t="s">
        <v>213</v>
      </c>
      <c r="AJ307" t="s">
        <v>213</v>
      </c>
      <c r="AK307" t="s">
        <v>213</v>
      </c>
      <c r="AL307" t="s">
        <v>213</v>
      </c>
      <c r="AM307" t="s">
        <v>213</v>
      </c>
      <c r="AN307" t="s">
        <v>213</v>
      </c>
      <c r="BA307" t="s">
        <v>4420</v>
      </c>
      <c r="BB307">
        <v>0</v>
      </c>
    </row>
    <row r="308" spans="1:54" x14ac:dyDescent="0.25">
      <c r="A308">
        <v>334824</v>
      </c>
      <c r="B308" t="s">
        <v>150</v>
      </c>
      <c r="X308" t="s">
        <v>213</v>
      </c>
      <c r="Z308" t="s">
        <v>213</v>
      </c>
      <c r="AB308" t="s">
        <v>213</v>
      </c>
      <c r="AC308" t="s">
        <v>213</v>
      </c>
      <c r="AD308" t="s">
        <v>213</v>
      </c>
      <c r="AE308" t="s">
        <v>213</v>
      </c>
      <c r="AF308" t="s">
        <v>213</v>
      </c>
      <c r="AG308" t="s">
        <v>213</v>
      </c>
      <c r="AH308" t="s">
        <v>213</v>
      </c>
      <c r="AI308" t="s">
        <v>213</v>
      </c>
      <c r="AJ308" t="s">
        <v>213</v>
      </c>
      <c r="AK308" t="s">
        <v>213</v>
      </c>
      <c r="AL308" t="s">
        <v>213</v>
      </c>
      <c r="AM308" t="s">
        <v>213</v>
      </c>
      <c r="AN308" t="s">
        <v>213</v>
      </c>
      <c r="BA308" t="s">
        <v>4420</v>
      </c>
      <c r="BB308">
        <v>0</v>
      </c>
    </row>
    <row r="309" spans="1:54" x14ac:dyDescent="0.25">
      <c r="A309">
        <v>337079</v>
      </c>
      <c r="B309" t="s">
        <v>150</v>
      </c>
      <c r="AB309" t="s">
        <v>213</v>
      </c>
      <c r="AC309" t="s">
        <v>213</v>
      </c>
      <c r="AG309" t="s">
        <v>213</v>
      </c>
      <c r="AI309" t="s">
        <v>213</v>
      </c>
      <c r="AK309" t="s">
        <v>213</v>
      </c>
      <c r="AL309" t="s">
        <v>213</v>
      </c>
      <c r="AM309" t="s">
        <v>213</v>
      </c>
      <c r="AN309" t="s">
        <v>213</v>
      </c>
      <c r="BA309" t="s">
        <v>4420</v>
      </c>
      <c r="BB309">
        <v>0</v>
      </c>
    </row>
    <row r="310" spans="1:54" x14ac:dyDescent="0.25">
      <c r="A310">
        <v>337140</v>
      </c>
      <c r="B310" t="s">
        <v>150</v>
      </c>
      <c r="W310" t="s">
        <v>213</v>
      </c>
      <c r="X310" t="s">
        <v>213</v>
      </c>
      <c r="AB310" t="s">
        <v>213</v>
      </c>
      <c r="AC310" t="s">
        <v>213</v>
      </c>
      <c r="AE310" t="s">
        <v>213</v>
      </c>
      <c r="AF310" t="s">
        <v>213</v>
      </c>
      <c r="AG310" t="s">
        <v>213</v>
      </c>
      <c r="AH310" t="s">
        <v>213</v>
      </c>
      <c r="AI310" t="s">
        <v>213</v>
      </c>
      <c r="AJ310" t="s">
        <v>213</v>
      </c>
      <c r="AK310" t="s">
        <v>213</v>
      </c>
      <c r="AL310" t="s">
        <v>213</v>
      </c>
      <c r="AM310" t="s">
        <v>213</v>
      </c>
      <c r="AN310" t="s">
        <v>213</v>
      </c>
      <c r="BA310" t="s">
        <v>4420</v>
      </c>
      <c r="BB310">
        <v>0</v>
      </c>
    </row>
    <row r="311" spans="1:54" x14ac:dyDescent="0.25">
      <c r="A311">
        <v>337212</v>
      </c>
      <c r="B311" t="s">
        <v>150</v>
      </c>
      <c r="W311" t="s">
        <v>213</v>
      </c>
      <c r="Z311" t="s">
        <v>213</v>
      </c>
      <c r="AB311" t="s">
        <v>213</v>
      </c>
      <c r="AD311" t="s">
        <v>213</v>
      </c>
      <c r="AE311" t="s">
        <v>213</v>
      </c>
      <c r="AF311" t="s">
        <v>213</v>
      </c>
      <c r="AG311" t="s">
        <v>213</v>
      </c>
      <c r="AH311" t="s">
        <v>213</v>
      </c>
      <c r="AI311" t="s">
        <v>213</v>
      </c>
      <c r="AJ311" t="s">
        <v>213</v>
      </c>
      <c r="AK311" t="s">
        <v>213</v>
      </c>
      <c r="AL311" t="s">
        <v>213</v>
      </c>
      <c r="AM311" t="s">
        <v>213</v>
      </c>
      <c r="AN311" t="s">
        <v>213</v>
      </c>
      <c r="BA311" t="s">
        <v>4420</v>
      </c>
      <c r="BB311">
        <v>0</v>
      </c>
    </row>
    <row r="312" spans="1:54" x14ac:dyDescent="0.25">
      <c r="A312">
        <v>337156</v>
      </c>
      <c r="B312" t="s">
        <v>150</v>
      </c>
      <c r="Z312" t="s">
        <v>213</v>
      </c>
      <c r="AB312" t="s">
        <v>213</v>
      </c>
      <c r="AC312" t="s">
        <v>213</v>
      </c>
      <c r="AF312" t="s">
        <v>213</v>
      </c>
      <c r="AG312" t="s">
        <v>213</v>
      </c>
      <c r="AI312" t="s">
        <v>213</v>
      </c>
      <c r="AJ312" t="s">
        <v>213</v>
      </c>
      <c r="AK312" t="s">
        <v>213</v>
      </c>
      <c r="AL312" t="s">
        <v>213</v>
      </c>
      <c r="AN312" t="s">
        <v>213</v>
      </c>
      <c r="BA312" t="s">
        <v>4420</v>
      </c>
      <c r="BB312">
        <v>0</v>
      </c>
    </row>
    <row r="313" spans="1:54" x14ac:dyDescent="0.25">
      <c r="A313">
        <v>319067</v>
      </c>
      <c r="B313" t="s">
        <v>150</v>
      </c>
      <c r="W313" t="s">
        <v>213</v>
      </c>
      <c r="AB313" t="s">
        <v>213</v>
      </c>
      <c r="AG313" t="s">
        <v>213</v>
      </c>
      <c r="AH313" t="s">
        <v>213</v>
      </c>
      <c r="AI313" t="s">
        <v>213</v>
      </c>
      <c r="AJ313" t="s">
        <v>213</v>
      </c>
      <c r="AL313" t="s">
        <v>213</v>
      </c>
      <c r="AN313" t="s">
        <v>213</v>
      </c>
      <c r="BA313" t="s">
        <v>4420</v>
      </c>
      <c r="BB313">
        <v>0</v>
      </c>
    </row>
    <row r="314" spans="1:54" x14ac:dyDescent="0.25">
      <c r="A314">
        <v>328064</v>
      </c>
      <c r="B314" t="s">
        <v>150</v>
      </c>
      <c r="AB314" t="s">
        <v>213</v>
      </c>
      <c r="AC314" t="s">
        <v>213</v>
      </c>
      <c r="AG314" t="s">
        <v>213</v>
      </c>
      <c r="AI314" t="s">
        <v>213</v>
      </c>
      <c r="AJ314" t="s">
        <v>213</v>
      </c>
      <c r="AL314" t="s">
        <v>213</v>
      </c>
      <c r="AN314" t="s">
        <v>213</v>
      </c>
      <c r="BA314" t="s">
        <v>4420</v>
      </c>
      <c r="BB314">
        <v>0</v>
      </c>
    </row>
    <row r="315" spans="1:54" x14ac:dyDescent="0.25">
      <c r="A315">
        <v>325848</v>
      </c>
      <c r="B315" t="s">
        <v>150</v>
      </c>
      <c r="Q315" t="s">
        <v>213</v>
      </c>
      <c r="W315" t="s">
        <v>213</v>
      </c>
      <c r="Z315" t="s">
        <v>213</v>
      </c>
      <c r="AB315" t="s">
        <v>213</v>
      </c>
      <c r="AC315" t="s">
        <v>213</v>
      </c>
      <c r="AD315" t="s">
        <v>213</v>
      </c>
      <c r="AE315" t="s">
        <v>213</v>
      </c>
      <c r="AF315" t="s">
        <v>213</v>
      </c>
      <c r="AG315" t="s">
        <v>213</v>
      </c>
      <c r="AI315" t="s">
        <v>213</v>
      </c>
      <c r="AJ315" t="s">
        <v>213</v>
      </c>
      <c r="AK315" t="s">
        <v>213</v>
      </c>
      <c r="AL315" t="s">
        <v>213</v>
      </c>
      <c r="AM315" t="s">
        <v>213</v>
      </c>
      <c r="AN315" t="s">
        <v>213</v>
      </c>
      <c r="BA315" t="s">
        <v>4420</v>
      </c>
      <c r="BB315">
        <v>0</v>
      </c>
    </row>
    <row r="316" spans="1:54" x14ac:dyDescent="0.25">
      <c r="A316">
        <v>330780</v>
      </c>
      <c r="B316" t="s">
        <v>150</v>
      </c>
      <c r="AB316" t="s">
        <v>213</v>
      </c>
      <c r="AC316" t="s">
        <v>213</v>
      </c>
      <c r="AD316" t="s">
        <v>213</v>
      </c>
      <c r="AG316" t="s">
        <v>213</v>
      </c>
      <c r="AH316" t="s">
        <v>213</v>
      </c>
      <c r="AK316" t="s">
        <v>213</v>
      </c>
      <c r="AM316" t="s">
        <v>213</v>
      </c>
      <c r="AN316" t="s">
        <v>213</v>
      </c>
      <c r="BA316" t="s">
        <v>4420</v>
      </c>
      <c r="BB316">
        <v>0</v>
      </c>
    </row>
    <row r="317" spans="1:54" x14ac:dyDescent="0.25">
      <c r="A317">
        <v>330084</v>
      </c>
      <c r="B317" t="s">
        <v>150</v>
      </c>
      <c r="O317" t="s">
        <v>213</v>
      </c>
      <c r="P317" t="s">
        <v>213</v>
      </c>
      <c r="Z317" t="s">
        <v>213</v>
      </c>
      <c r="AC317" t="s">
        <v>213</v>
      </c>
      <c r="AD317" t="s">
        <v>213</v>
      </c>
      <c r="AG317" t="s">
        <v>213</v>
      </c>
      <c r="AI317" t="s">
        <v>213</v>
      </c>
      <c r="AK317" t="s">
        <v>213</v>
      </c>
      <c r="AM317" t="s">
        <v>213</v>
      </c>
      <c r="AN317" t="s">
        <v>213</v>
      </c>
      <c r="BA317" t="s">
        <v>4420</v>
      </c>
      <c r="BB317">
        <v>0</v>
      </c>
    </row>
    <row r="318" spans="1:54" x14ac:dyDescent="0.25">
      <c r="A318">
        <v>332348</v>
      </c>
      <c r="B318" t="s">
        <v>150</v>
      </c>
      <c r="O318" t="s">
        <v>213</v>
      </c>
      <c r="P318" t="s">
        <v>213</v>
      </c>
      <c r="AG318" t="s">
        <v>213</v>
      </c>
      <c r="AI318" t="s">
        <v>213</v>
      </c>
      <c r="AJ318" t="s">
        <v>213</v>
      </c>
      <c r="AN318" t="s">
        <v>213</v>
      </c>
      <c r="BA318" t="s">
        <v>4420</v>
      </c>
      <c r="BB318">
        <v>0</v>
      </c>
    </row>
    <row r="319" spans="1:54" x14ac:dyDescent="0.25">
      <c r="A319">
        <v>303951</v>
      </c>
      <c r="B319" t="s">
        <v>150</v>
      </c>
      <c r="P319" t="s">
        <v>213</v>
      </c>
      <c r="Z319" t="s">
        <v>213</v>
      </c>
      <c r="AD319" t="s">
        <v>213</v>
      </c>
      <c r="AG319" t="s">
        <v>213</v>
      </c>
      <c r="AJ319" t="s">
        <v>213</v>
      </c>
      <c r="AM319" t="s">
        <v>213</v>
      </c>
      <c r="AN319" t="s">
        <v>213</v>
      </c>
      <c r="BA319" t="s">
        <v>4420</v>
      </c>
      <c r="BB319">
        <v>0</v>
      </c>
    </row>
    <row r="320" spans="1:54" x14ac:dyDescent="0.25">
      <c r="A320">
        <v>310894</v>
      </c>
      <c r="B320" t="s">
        <v>150</v>
      </c>
      <c r="M320" t="s">
        <v>213</v>
      </c>
      <c r="P320" t="s">
        <v>213</v>
      </c>
      <c r="Z320" t="s">
        <v>213</v>
      </c>
      <c r="AC320" t="s">
        <v>213</v>
      </c>
      <c r="AD320" t="s">
        <v>213</v>
      </c>
      <c r="AE320" t="s">
        <v>213</v>
      </c>
      <c r="AF320" t="s">
        <v>213</v>
      </c>
      <c r="AG320" t="s">
        <v>213</v>
      </c>
      <c r="AH320" t="s">
        <v>213</v>
      </c>
      <c r="AI320" t="s">
        <v>213</v>
      </c>
      <c r="AJ320" t="s">
        <v>213</v>
      </c>
      <c r="AK320" t="s">
        <v>213</v>
      </c>
      <c r="AL320" t="s">
        <v>213</v>
      </c>
      <c r="AM320" t="s">
        <v>213</v>
      </c>
      <c r="AN320" t="s">
        <v>213</v>
      </c>
      <c r="BA320" t="s">
        <v>4420</v>
      </c>
      <c r="BB320">
        <v>0</v>
      </c>
    </row>
    <row r="321" spans="1:54" x14ac:dyDescent="0.25">
      <c r="A321">
        <v>320714</v>
      </c>
      <c r="B321" t="s">
        <v>150</v>
      </c>
      <c r="P321" t="s">
        <v>213</v>
      </c>
      <c r="Y321" t="s">
        <v>213</v>
      </c>
      <c r="Z321" t="s">
        <v>213</v>
      </c>
      <c r="AA321" t="s">
        <v>213</v>
      </c>
      <c r="AC321" t="s">
        <v>213</v>
      </c>
      <c r="AD321" t="s">
        <v>213</v>
      </c>
      <c r="AE321" t="s">
        <v>213</v>
      </c>
      <c r="AF321" t="s">
        <v>213</v>
      </c>
      <c r="AH321" t="s">
        <v>213</v>
      </c>
      <c r="AI321" t="s">
        <v>213</v>
      </c>
      <c r="AJ321" t="s">
        <v>213</v>
      </c>
      <c r="AK321" t="s">
        <v>213</v>
      </c>
      <c r="AL321" t="s">
        <v>213</v>
      </c>
      <c r="AM321" t="s">
        <v>213</v>
      </c>
      <c r="AN321" t="s">
        <v>213</v>
      </c>
      <c r="BA321" t="s">
        <v>4420</v>
      </c>
      <c r="BB321">
        <v>0</v>
      </c>
    </row>
    <row r="322" spans="1:54" x14ac:dyDescent="0.25">
      <c r="A322">
        <v>320927</v>
      </c>
      <c r="B322" t="s">
        <v>150</v>
      </c>
      <c r="I322" t="s">
        <v>213</v>
      </c>
      <c r="P322" t="s">
        <v>213</v>
      </c>
      <c r="Y322" t="s">
        <v>213</v>
      </c>
      <c r="Z322" t="s">
        <v>213</v>
      </c>
      <c r="AC322" t="s">
        <v>213</v>
      </c>
      <c r="AF322" t="s">
        <v>213</v>
      </c>
      <c r="AG322" t="s">
        <v>213</v>
      </c>
      <c r="AH322" t="s">
        <v>213</v>
      </c>
      <c r="AJ322" t="s">
        <v>213</v>
      </c>
      <c r="AK322" t="s">
        <v>213</v>
      </c>
      <c r="AM322" t="s">
        <v>213</v>
      </c>
      <c r="AN322" t="s">
        <v>213</v>
      </c>
      <c r="BA322" t="s">
        <v>4420</v>
      </c>
      <c r="BB322">
        <v>0</v>
      </c>
    </row>
    <row r="323" spans="1:54" x14ac:dyDescent="0.25">
      <c r="A323">
        <v>325202</v>
      </c>
      <c r="B323" t="s">
        <v>150</v>
      </c>
      <c r="P323" t="s">
        <v>213</v>
      </c>
      <c r="W323" t="s">
        <v>213</v>
      </c>
      <c r="X323" t="s">
        <v>213</v>
      </c>
      <c r="Y323" t="s">
        <v>213</v>
      </c>
      <c r="AC323" t="s">
        <v>213</v>
      </c>
      <c r="AD323" t="s">
        <v>213</v>
      </c>
      <c r="AE323" t="s">
        <v>213</v>
      </c>
      <c r="AF323" t="s">
        <v>213</v>
      </c>
      <c r="AG323" t="s">
        <v>213</v>
      </c>
      <c r="AH323" t="s">
        <v>213</v>
      </c>
      <c r="AI323" t="s">
        <v>213</v>
      </c>
      <c r="AJ323" t="s">
        <v>213</v>
      </c>
      <c r="AK323" t="s">
        <v>213</v>
      </c>
      <c r="AL323" t="s">
        <v>213</v>
      </c>
      <c r="AM323" t="s">
        <v>213</v>
      </c>
      <c r="AN323" t="s">
        <v>213</v>
      </c>
      <c r="BA323" t="s">
        <v>4420</v>
      </c>
      <c r="BB323">
        <v>0</v>
      </c>
    </row>
    <row r="324" spans="1:54" x14ac:dyDescent="0.25">
      <c r="A324">
        <v>325548</v>
      </c>
      <c r="B324" t="s">
        <v>150</v>
      </c>
      <c r="P324" t="s">
        <v>213</v>
      </c>
      <c r="W324" t="s">
        <v>213</v>
      </c>
      <c r="X324" t="s">
        <v>213</v>
      </c>
      <c r="Z324" t="s">
        <v>213</v>
      </c>
      <c r="AC324" t="s">
        <v>213</v>
      </c>
      <c r="AD324" t="s">
        <v>213</v>
      </c>
      <c r="AE324" t="s">
        <v>213</v>
      </c>
      <c r="AF324" t="s">
        <v>213</v>
      </c>
      <c r="AG324" t="s">
        <v>213</v>
      </c>
      <c r="AH324" t="s">
        <v>213</v>
      </c>
      <c r="AI324" t="s">
        <v>213</v>
      </c>
      <c r="AJ324" t="s">
        <v>213</v>
      </c>
      <c r="AK324" t="s">
        <v>213</v>
      </c>
      <c r="AL324" t="s">
        <v>213</v>
      </c>
      <c r="AM324" t="s">
        <v>213</v>
      </c>
      <c r="AN324" t="s">
        <v>213</v>
      </c>
      <c r="BA324" t="s">
        <v>4420</v>
      </c>
      <c r="BB324">
        <v>0</v>
      </c>
    </row>
    <row r="325" spans="1:54" x14ac:dyDescent="0.25">
      <c r="A325">
        <v>326681</v>
      </c>
      <c r="B325" t="s">
        <v>150</v>
      </c>
      <c r="K325" t="s">
        <v>213</v>
      </c>
      <c r="N325" t="s">
        <v>213</v>
      </c>
      <c r="P325" t="s">
        <v>213</v>
      </c>
      <c r="W325" t="s">
        <v>213</v>
      </c>
      <c r="AG325" t="s">
        <v>213</v>
      </c>
      <c r="AK325" t="s">
        <v>213</v>
      </c>
      <c r="AM325" t="s">
        <v>213</v>
      </c>
      <c r="AN325" t="s">
        <v>213</v>
      </c>
      <c r="BA325" t="s">
        <v>4420</v>
      </c>
      <c r="BB325">
        <v>0</v>
      </c>
    </row>
    <row r="326" spans="1:54" x14ac:dyDescent="0.25">
      <c r="A326">
        <v>327452</v>
      </c>
      <c r="B326" t="s">
        <v>150</v>
      </c>
      <c r="P326" t="s">
        <v>213</v>
      </c>
      <c r="V326" t="s">
        <v>213</v>
      </c>
      <c r="W326" t="s">
        <v>213</v>
      </c>
      <c r="X326" t="s">
        <v>213</v>
      </c>
      <c r="AC326" t="s">
        <v>213</v>
      </c>
      <c r="AD326" t="s">
        <v>213</v>
      </c>
      <c r="AE326" t="s">
        <v>213</v>
      </c>
      <c r="AF326" t="s">
        <v>213</v>
      </c>
      <c r="AG326" t="s">
        <v>213</v>
      </c>
      <c r="AH326" t="s">
        <v>213</v>
      </c>
      <c r="AI326" t="s">
        <v>213</v>
      </c>
      <c r="AJ326" t="s">
        <v>213</v>
      </c>
      <c r="AK326" t="s">
        <v>213</v>
      </c>
      <c r="AL326" t="s">
        <v>213</v>
      </c>
      <c r="AM326" t="s">
        <v>213</v>
      </c>
      <c r="AN326" t="s">
        <v>213</v>
      </c>
      <c r="BA326" t="s">
        <v>4420</v>
      </c>
      <c r="BB326">
        <v>0</v>
      </c>
    </row>
    <row r="327" spans="1:54" x14ac:dyDescent="0.25">
      <c r="A327">
        <v>327647</v>
      </c>
      <c r="B327" t="s">
        <v>150</v>
      </c>
      <c r="I327" t="s">
        <v>213</v>
      </c>
      <c r="N327" t="s">
        <v>213</v>
      </c>
      <c r="P327" t="s">
        <v>213</v>
      </c>
      <c r="W327" t="s">
        <v>213</v>
      </c>
      <c r="AC327" t="s">
        <v>213</v>
      </c>
      <c r="AE327" t="s">
        <v>213</v>
      </c>
      <c r="AF327" t="s">
        <v>213</v>
      </c>
      <c r="AG327" t="s">
        <v>213</v>
      </c>
      <c r="AH327" t="s">
        <v>213</v>
      </c>
      <c r="AI327" t="s">
        <v>213</v>
      </c>
      <c r="AJ327" t="s">
        <v>213</v>
      </c>
      <c r="AK327" t="s">
        <v>213</v>
      </c>
      <c r="AL327" t="s">
        <v>213</v>
      </c>
      <c r="AM327" t="s">
        <v>213</v>
      </c>
      <c r="AN327" t="s">
        <v>213</v>
      </c>
      <c r="BA327" t="s">
        <v>4420</v>
      </c>
      <c r="BB327">
        <v>0</v>
      </c>
    </row>
    <row r="328" spans="1:54" x14ac:dyDescent="0.25">
      <c r="A328">
        <v>328641</v>
      </c>
      <c r="B328" t="s">
        <v>150</v>
      </c>
      <c r="H328" t="s">
        <v>213</v>
      </c>
      <c r="P328" t="s">
        <v>213</v>
      </c>
      <c r="W328" t="s">
        <v>213</v>
      </c>
      <c r="Z328" t="s">
        <v>213</v>
      </c>
      <c r="AC328" t="s">
        <v>213</v>
      </c>
      <c r="AD328" t="s">
        <v>213</v>
      </c>
      <c r="AE328" t="s">
        <v>213</v>
      </c>
      <c r="AF328" t="s">
        <v>213</v>
      </c>
      <c r="AG328" t="s">
        <v>213</v>
      </c>
      <c r="AI328" t="s">
        <v>213</v>
      </c>
      <c r="AJ328" t="s">
        <v>213</v>
      </c>
      <c r="AL328" t="s">
        <v>213</v>
      </c>
      <c r="AM328" t="s">
        <v>213</v>
      </c>
      <c r="AN328" t="s">
        <v>213</v>
      </c>
      <c r="BA328" t="s">
        <v>4420</v>
      </c>
      <c r="BB328">
        <v>0</v>
      </c>
    </row>
    <row r="329" spans="1:54" x14ac:dyDescent="0.25">
      <c r="A329">
        <v>328651</v>
      </c>
      <c r="B329" t="s">
        <v>150</v>
      </c>
      <c r="M329" t="s">
        <v>213</v>
      </c>
      <c r="P329" t="s">
        <v>213</v>
      </c>
      <c r="Q329" t="s">
        <v>213</v>
      </c>
      <c r="Y329" t="s">
        <v>213</v>
      </c>
      <c r="AC329" t="s">
        <v>213</v>
      </c>
      <c r="AD329" t="s">
        <v>213</v>
      </c>
      <c r="AE329" t="s">
        <v>213</v>
      </c>
      <c r="AF329" t="s">
        <v>213</v>
      </c>
      <c r="AG329" t="s">
        <v>213</v>
      </c>
      <c r="AH329" t="s">
        <v>213</v>
      </c>
      <c r="AI329" t="s">
        <v>213</v>
      </c>
      <c r="AJ329" t="s">
        <v>213</v>
      </c>
      <c r="AK329" t="s">
        <v>213</v>
      </c>
      <c r="AM329" t="s">
        <v>213</v>
      </c>
      <c r="AN329" t="s">
        <v>213</v>
      </c>
      <c r="BA329" t="s">
        <v>4420</v>
      </c>
      <c r="BB329">
        <v>0</v>
      </c>
    </row>
    <row r="330" spans="1:54" x14ac:dyDescent="0.25">
      <c r="A330">
        <v>329419</v>
      </c>
      <c r="B330" t="s">
        <v>150</v>
      </c>
      <c r="P330" t="s">
        <v>213</v>
      </c>
      <c r="W330" t="s">
        <v>213</v>
      </c>
      <c r="Z330" t="s">
        <v>213</v>
      </c>
      <c r="AA330" t="s">
        <v>213</v>
      </c>
      <c r="AC330" t="s">
        <v>213</v>
      </c>
      <c r="AD330" t="s">
        <v>213</v>
      </c>
      <c r="AE330" t="s">
        <v>213</v>
      </c>
      <c r="AF330" t="s">
        <v>213</v>
      </c>
      <c r="AG330" t="s">
        <v>213</v>
      </c>
      <c r="AH330" t="s">
        <v>213</v>
      </c>
      <c r="AI330" t="s">
        <v>213</v>
      </c>
      <c r="AJ330" t="s">
        <v>213</v>
      </c>
      <c r="AK330" t="s">
        <v>213</v>
      </c>
      <c r="AL330" t="s">
        <v>213</v>
      </c>
      <c r="AM330" t="s">
        <v>213</v>
      </c>
      <c r="AN330" t="s">
        <v>213</v>
      </c>
      <c r="BA330" t="s">
        <v>4420</v>
      </c>
      <c r="BB330">
        <v>0</v>
      </c>
    </row>
    <row r="331" spans="1:54" x14ac:dyDescent="0.25">
      <c r="A331">
        <v>329446</v>
      </c>
      <c r="B331" t="s">
        <v>150</v>
      </c>
      <c r="P331" t="s">
        <v>213</v>
      </c>
      <c r="Z331" t="s">
        <v>213</v>
      </c>
      <c r="AC331" t="s">
        <v>213</v>
      </c>
      <c r="AD331" t="s">
        <v>213</v>
      </c>
      <c r="AE331" t="s">
        <v>213</v>
      </c>
      <c r="AG331" t="s">
        <v>213</v>
      </c>
      <c r="AH331" t="s">
        <v>213</v>
      </c>
      <c r="AI331" t="s">
        <v>213</v>
      </c>
      <c r="AJ331" t="s">
        <v>213</v>
      </c>
      <c r="AK331" t="s">
        <v>213</v>
      </c>
      <c r="AL331" t="s">
        <v>213</v>
      </c>
      <c r="AM331" t="s">
        <v>213</v>
      </c>
      <c r="AN331" t="s">
        <v>213</v>
      </c>
      <c r="BA331" t="s">
        <v>4420</v>
      </c>
      <c r="BB331">
        <v>0</v>
      </c>
    </row>
    <row r="332" spans="1:54" x14ac:dyDescent="0.25">
      <c r="A332">
        <v>329678</v>
      </c>
      <c r="B332" t="s">
        <v>150</v>
      </c>
      <c r="M332" t="s">
        <v>213</v>
      </c>
      <c r="P332" t="s">
        <v>213</v>
      </c>
      <c r="W332" t="s">
        <v>213</v>
      </c>
      <c r="Z332" t="s">
        <v>213</v>
      </c>
      <c r="AC332" t="s">
        <v>213</v>
      </c>
      <c r="AD332" t="s">
        <v>213</v>
      </c>
      <c r="AE332" t="s">
        <v>213</v>
      </c>
      <c r="AF332" t="s">
        <v>213</v>
      </c>
      <c r="AG332" t="s">
        <v>213</v>
      </c>
      <c r="AH332" t="s">
        <v>213</v>
      </c>
      <c r="AI332" t="s">
        <v>213</v>
      </c>
      <c r="AJ332" t="s">
        <v>213</v>
      </c>
      <c r="AK332" t="s">
        <v>213</v>
      </c>
      <c r="AL332" t="s">
        <v>213</v>
      </c>
      <c r="AM332" t="s">
        <v>213</v>
      </c>
      <c r="AN332" t="s">
        <v>213</v>
      </c>
      <c r="BA332" t="s">
        <v>4420</v>
      </c>
      <c r="BB332">
        <v>0</v>
      </c>
    </row>
    <row r="333" spans="1:54" x14ac:dyDescent="0.25">
      <c r="A333">
        <v>330471</v>
      </c>
      <c r="B333" t="s">
        <v>150</v>
      </c>
      <c r="P333" t="s">
        <v>213</v>
      </c>
      <c r="W333" t="s">
        <v>213</v>
      </c>
      <c r="X333" t="s">
        <v>213</v>
      </c>
      <c r="Z333" t="s">
        <v>213</v>
      </c>
      <c r="AE333" t="s">
        <v>213</v>
      </c>
      <c r="AG333" t="s">
        <v>213</v>
      </c>
      <c r="AH333" t="s">
        <v>213</v>
      </c>
      <c r="AI333" t="s">
        <v>213</v>
      </c>
      <c r="AK333" t="s">
        <v>213</v>
      </c>
      <c r="AL333" t="s">
        <v>213</v>
      </c>
      <c r="AM333" t="s">
        <v>213</v>
      </c>
      <c r="AN333" t="s">
        <v>213</v>
      </c>
      <c r="BA333" t="s">
        <v>4420</v>
      </c>
      <c r="BB333">
        <v>0</v>
      </c>
    </row>
    <row r="334" spans="1:54" x14ac:dyDescent="0.25">
      <c r="A334">
        <v>330589</v>
      </c>
      <c r="B334" t="s">
        <v>150</v>
      </c>
      <c r="P334" t="s">
        <v>213</v>
      </c>
      <c r="Z334" t="s">
        <v>213</v>
      </c>
      <c r="AC334" t="s">
        <v>213</v>
      </c>
      <c r="AD334" t="s">
        <v>213</v>
      </c>
      <c r="AE334" t="s">
        <v>213</v>
      </c>
      <c r="AF334" t="s">
        <v>213</v>
      </c>
      <c r="AG334" t="s">
        <v>213</v>
      </c>
      <c r="AH334" t="s">
        <v>213</v>
      </c>
      <c r="AI334" t="s">
        <v>213</v>
      </c>
      <c r="AJ334" t="s">
        <v>213</v>
      </c>
      <c r="AK334" t="s">
        <v>213</v>
      </c>
      <c r="AL334" t="s">
        <v>213</v>
      </c>
      <c r="AM334" t="s">
        <v>213</v>
      </c>
      <c r="AN334" t="s">
        <v>213</v>
      </c>
      <c r="BA334" t="s">
        <v>4420</v>
      </c>
      <c r="BB334">
        <v>0</v>
      </c>
    </row>
    <row r="335" spans="1:54" x14ac:dyDescent="0.25">
      <c r="A335">
        <v>331089</v>
      </c>
      <c r="B335" t="s">
        <v>150</v>
      </c>
      <c r="D335" t="s">
        <v>213</v>
      </c>
      <c r="P335" t="s">
        <v>213</v>
      </c>
      <c r="W335" t="s">
        <v>213</v>
      </c>
      <c r="X335" t="s">
        <v>213</v>
      </c>
      <c r="AC335" t="s">
        <v>213</v>
      </c>
      <c r="AD335" t="s">
        <v>213</v>
      </c>
      <c r="AE335" t="s">
        <v>213</v>
      </c>
      <c r="AF335" t="s">
        <v>213</v>
      </c>
      <c r="AG335" t="s">
        <v>213</v>
      </c>
      <c r="AH335" t="s">
        <v>213</v>
      </c>
      <c r="AI335" t="s">
        <v>213</v>
      </c>
      <c r="AJ335" t="s">
        <v>213</v>
      </c>
      <c r="AK335" t="s">
        <v>213</v>
      </c>
      <c r="AL335" t="s">
        <v>213</v>
      </c>
      <c r="AM335" t="s">
        <v>213</v>
      </c>
      <c r="AN335" t="s">
        <v>213</v>
      </c>
      <c r="BA335" t="s">
        <v>4420</v>
      </c>
      <c r="BB335">
        <v>0</v>
      </c>
    </row>
    <row r="336" spans="1:54" x14ac:dyDescent="0.25">
      <c r="A336">
        <v>331312</v>
      </c>
      <c r="B336" t="s">
        <v>150</v>
      </c>
      <c r="N336" t="s">
        <v>213</v>
      </c>
      <c r="P336" t="s">
        <v>213</v>
      </c>
      <c r="Q336" t="s">
        <v>213</v>
      </c>
      <c r="Z336" t="s">
        <v>213</v>
      </c>
      <c r="AC336" t="s">
        <v>213</v>
      </c>
      <c r="AD336" t="s">
        <v>213</v>
      </c>
      <c r="AE336" t="s">
        <v>213</v>
      </c>
      <c r="AF336" t="s">
        <v>213</v>
      </c>
      <c r="AG336" t="s">
        <v>213</v>
      </c>
      <c r="AI336" t="s">
        <v>213</v>
      </c>
      <c r="AJ336" t="s">
        <v>213</v>
      </c>
      <c r="AK336" t="s">
        <v>213</v>
      </c>
      <c r="AL336" t="s">
        <v>213</v>
      </c>
      <c r="AM336" t="s">
        <v>213</v>
      </c>
      <c r="AN336" t="s">
        <v>213</v>
      </c>
      <c r="BA336" t="s">
        <v>4420</v>
      </c>
      <c r="BB336">
        <v>0</v>
      </c>
    </row>
    <row r="337" spans="1:54" x14ac:dyDescent="0.25">
      <c r="A337">
        <v>331546</v>
      </c>
      <c r="B337" t="s">
        <v>150</v>
      </c>
      <c r="P337" t="s">
        <v>213</v>
      </c>
      <c r="X337" t="s">
        <v>213</v>
      </c>
      <c r="Z337" t="s">
        <v>213</v>
      </c>
      <c r="AC337" t="s">
        <v>213</v>
      </c>
      <c r="AE337" t="s">
        <v>213</v>
      </c>
      <c r="AF337" t="s">
        <v>213</v>
      </c>
      <c r="AG337" t="s">
        <v>213</v>
      </c>
      <c r="AI337" t="s">
        <v>213</v>
      </c>
      <c r="AJ337" t="s">
        <v>213</v>
      </c>
      <c r="AK337" t="s">
        <v>213</v>
      </c>
      <c r="AN337" t="s">
        <v>213</v>
      </c>
      <c r="BA337" t="s">
        <v>4420</v>
      </c>
      <c r="BB337">
        <v>0</v>
      </c>
    </row>
    <row r="338" spans="1:54" x14ac:dyDescent="0.25">
      <c r="A338">
        <v>331594</v>
      </c>
      <c r="B338" t="s">
        <v>150</v>
      </c>
      <c r="P338" t="s">
        <v>213</v>
      </c>
      <c r="Q338" t="s">
        <v>213</v>
      </c>
      <c r="W338" t="s">
        <v>213</v>
      </c>
      <c r="Z338" t="s">
        <v>213</v>
      </c>
      <c r="AC338" t="s">
        <v>213</v>
      </c>
      <c r="AD338" t="s">
        <v>213</v>
      </c>
      <c r="AE338" t="s">
        <v>213</v>
      </c>
      <c r="AF338" t="s">
        <v>213</v>
      </c>
      <c r="AG338" t="s">
        <v>213</v>
      </c>
      <c r="AH338" t="s">
        <v>213</v>
      </c>
      <c r="AI338" t="s">
        <v>213</v>
      </c>
      <c r="AJ338" t="s">
        <v>213</v>
      </c>
      <c r="AK338" t="s">
        <v>213</v>
      </c>
      <c r="AL338" t="s">
        <v>213</v>
      </c>
      <c r="AM338" t="s">
        <v>213</v>
      </c>
      <c r="AN338" t="s">
        <v>213</v>
      </c>
      <c r="BA338" t="s">
        <v>4420</v>
      </c>
      <c r="BB338">
        <v>0</v>
      </c>
    </row>
    <row r="339" spans="1:54" x14ac:dyDescent="0.25">
      <c r="A339">
        <v>332918</v>
      </c>
      <c r="B339" t="s">
        <v>150</v>
      </c>
      <c r="P339" t="s">
        <v>213</v>
      </c>
      <c r="AC339" t="s">
        <v>213</v>
      </c>
      <c r="AE339" t="s">
        <v>213</v>
      </c>
      <c r="AF339" t="s">
        <v>213</v>
      </c>
      <c r="AG339" t="s">
        <v>213</v>
      </c>
      <c r="AI339" t="s">
        <v>213</v>
      </c>
      <c r="AJ339" t="s">
        <v>213</v>
      </c>
      <c r="AK339" t="s">
        <v>213</v>
      </c>
      <c r="AL339" t="s">
        <v>213</v>
      </c>
      <c r="AM339" t="s">
        <v>213</v>
      </c>
      <c r="AN339" t="s">
        <v>213</v>
      </c>
      <c r="BA339" t="s">
        <v>4420</v>
      </c>
      <c r="BB339">
        <v>0</v>
      </c>
    </row>
    <row r="340" spans="1:54" x14ac:dyDescent="0.25">
      <c r="A340">
        <v>333606</v>
      </c>
      <c r="B340" t="s">
        <v>150</v>
      </c>
      <c r="P340" t="s">
        <v>213</v>
      </c>
      <c r="W340" t="s">
        <v>213</v>
      </c>
      <c r="X340" t="s">
        <v>213</v>
      </c>
      <c r="Z340" t="s">
        <v>213</v>
      </c>
      <c r="AC340" t="s">
        <v>213</v>
      </c>
      <c r="AD340" t="s">
        <v>213</v>
      </c>
      <c r="AE340" t="s">
        <v>213</v>
      </c>
      <c r="AF340" t="s">
        <v>213</v>
      </c>
      <c r="AG340" t="s">
        <v>213</v>
      </c>
      <c r="AH340" t="s">
        <v>213</v>
      </c>
      <c r="AI340" t="s">
        <v>213</v>
      </c>
      <c r="AJ340" t="s">
        <v>213</v>
      </c>
      <c r="AK340" t="s">
        <v>213</v>
      </c>
      <c r="AL340" t="s">
        <v>213</v>
      </c>
      <c r="AM340" t="s">
        <v>213</v>
      </c>
      <c r="AN340" t="s">
        <v>213</v>
      </c>
      <c r="BA340" t="s">
        <v>4420</v>
      </c>
      <c r="BB340">
        <v>0</v>
      </c>
    </row>
    <row r="341" spans="1:54" x14ac:dyDescent="0.25">
      <c r="A341">
        <v>334763</v>
      </c>
      <c r="B341" t="s">
        <v>150</v>
      </c>
      <c r="P341" t="s">
        <v>213</v>
      </c>
      <c r="W341" t="s">
        <v>213</v>
      </c>
      <c r="X341" t="s">
        <v>213</v>
      </c>
      <c r="Z341" t="s">
        <v>213</v>
      </c>
      <c r="AC341" t="s">
        <v>213</v>
      </c>
      <c r="AD341" t="s">
        <v>213</v>
      </c>
      <c r="AE341" t="s">
        <v>213</v>
      </c>
      <c r="AF341" t="s">
        <v>213</v>
      </c>
      <c r="AG341" t="s">
        <v>213</v>
      </c>
      <c r="AH341" t="s">
        <v>213</v>
      </c>
      <c r="AI341" t="s">
        <v>213</v>
      </c>
      <c r="AJ341" t="s">
        <v>213</v>
      </c>
      <c r="AK341" t="s">
        <v>213</v>
      </c>
      <c r="AL341" t="s">
        <v>213</v>
      </c>
      <c r="AM341" t="s">
        <v>213</v>
      </c>
      <c r="AN341" t="s">
        <v>213</v>
      </c>
      <c r="BA341" t="s">
        <v>4420</v>
      </c>
      <c r="BB341">
        <v>0</v>
      </c>
    </row>
    <row r="342" spans="1:54" x14ac:dyDescent="0.25">
      <c r="A342">
        <v>334798</v>
      </c>
      <c r="B342" t="s">
        <v>150</v>
      </c>
      <c r="P342" t="s">
        <v>213</v>
      </c>
      <c r="Z342" t="s">
        <v>213</v>
      </c>
      <c r="AC342" t="s">
        <v>213</v>
      </c>
      <c r="AF342" t="s">
        <v>213</v>
      </c>
      <c r="AG342" t="s">
        <v>213</v>
      </c>
      <c r="AI342" t="s">
        <v>213</v>
      </c>
      <c r="AJ342" t="s">
        <v>213</v>
      </c>
      <c r="AK342" t="s">
        <v>213</v>
      </c>
      <c r="AL342" t="s">
        <v>213</v>
      </c>
      <c r="AM342" t="s">
        <v>213</v>
      </c>
      <c r="AN342" t="s">
        <v>213</v>
      </c>
      <c r="BA342" t="s">
        <v>4420</v>
      </c>
      <c r="BB342">
        <v>0</v>
      </c>
    </row>
    <row r="343" spans="1:54" x14ac:dyDescent="0.25">
      <c r="A343">
        <v>334901</v>
      </c>
      <c r="B343" t="s">
        <v>150</v>
      </c>
      <c r="P343" t="s">
        <v>213</v>
      </c>
      <c r="W343" t="s">
        <v>213</v>
      </c>
      <c r="Z343" t="s">
        <v>213</v>
      </c>
      <c r="AC343" t="s">
        <v>213</v>
      </c>
      <c r="AE343" t="s">
        <v>213</v>
      </c>
      <c r="AG343" t="s">
        <v>213</v>
      </c>
      <c r="AI343" t="s">
        <v>213</v>
      </c>
      <c r="AJ343" t="s">
        <v>213</v>
      </c>
      <c r="AK343" t="s">
        <v>213</v>
      </c>
      <c r="AL343" t="s">
        <v>213</v>
      </c>
      <c r="AM343" t="s">
        <v>213</v>
      </c>
      <c r="AN343" t="s">
        <v>213</v>
      </c>
      <c r="BA343" t="s">
        <v>4420</v>
      </c>
      <c r="BB343">
        <v>0</v>
      </c>
    </row>
    <row r="344" spans="1:54" x14ac:dyDescent="0.25">
      <c r="A344">
        <v>334959</v>
      </c>
      <c r="B344" t="s">
        <v>150</v>
      </c>
      <c r="P344" t="s">
        <v>213</v>
      </c>
      <c r="W344" t="s">
        <v>213</v>
      </c>
      <c r="AC344" t="s">
        <v>213</v>
      </c>
      <c r="AE344" t="s">
        <v>213</v>
      </c>
      <c r="AF344" t="s">
        <v>213</v>
      </c>
      <c r="AG344" t="s">
        <v>213</v>
      </c>
      <c r="AH344" t="s">
        <v>213</v>
      </c>
      <c r="AI344" t="s">
        <v>213</v>
      </c>
      <c r="AJ344" t="s">
        <v>213</v>
      </c>
      <c r="AK344" t="s">
        <v>213</v>
      </c>
      <c r="AM344" t="s">
        <v>213</v>
      </c>
      <c r="AN344" t="s">
        <v>213</v>
      </c>
      <c r="BA344" t="s">
        <v>4420</v>
      </c>
      <c r="BB344">
        <v>0</v>
      </c>
    </row>
    <row r="345" spans="1:54" x14ac:dyDescent="0.25">
      <c r="A345">
        <v>337108</v>
      </c>
      <c r="B345" t="s">
        <v>150</v>
      </c>
      <c r="P345" t="s">
        <v>213</v>
      </c>
      <c r="W345" t="s">
        <v>213</v>
      </c>
      <c r="Z345" t="s">
        <v>213</v>
      </c>
      <c r="AC345" t="s">
        <v>213</v>
      </c>
      <c r="AD345" t="s">
        <v>213</v>
      </c>
      <c r="AE345" t="s">
        <v>213</v>
      </c>
      <c r="AF345" t="s">
        <v>213</v>
      </c>
      <c r="AG345" t="s">
        <v>213</v>
      </c>
      <c r="AH345" t="s">
        <v>213</v>
      </c>
      <c r="AI345" t="s">
        <v>213</v>
      </c>
      <c r="AJ345" t="s">
        <v>213</v>
      </c>
      <c r="AK345" t="s">
        <v>213</v>
      </c>
      <c r="AL345" t="s">
        <v>213</v>
      </c>
      <c r="AM345" t="s">
        <v>213</v>
      </c>
      <c r="AN345" t="s">
        <v>213</v>
      </c>
      <c r="BA345" t="s">
        <v>4420</v>
      </c>
      <c r="BB345">
        <v>0</v>
      </c>
    </row>
    <row r="346" spans="1:54" x14ac:dyDescent="0.25">
      <c r="A346">
        <v>337134</v>
      </c>
      <c r="B346" t="s">
        <v>150</v>
      </c>
      <c r="P346" t="s">
        <v>213</v>
      </c>
      <c r="R346" t="s">
        <v>213</v>
      </c>
      <c r="X346" t="s">
        <v>213</v>
      </c>
      <c r="Z346" t="s">
        <v>213</v>
      </c>
      <c r="AC346" t="s">
        <v>213</v>
      </c>
      <c r="AD346" t="s">
        <v>213</v>
      </c>
      <c r="AE346" t="s">
        <v>213</v>
      </c>
      <c r="AF346" t="s">
        <v>213</v>
      </c>
      <c r="AH346" t="s">
        <v>213</v>
      </c>
      <c r="AI346" t="s">
        <v>213</v>
      </c>
      <c r="AJ346" t="s">
        <v>213</v>
      </c>
      <c r="AM346" t="s">
        <v>213</v>
      </c>
      <c r="AN346" t="s">
        <v>213</v>
      </c>
      <c r="BA346" t="s">
        <v>4420</v>
      </c>
      <c r="BB346">
        <v>0</v>
      </c>
    </row>
    <row r="347" spans="1:54" x14ac:dyDescent="0.25">
      <c r="A347">
        <v>326258</v>
      </c>
      <c r="B347" t="s">
        <v>150</v>
      </c>
      <c r="P347" t="s">
        <v>213</v>
      </c>
      <c r="AC347" t="s">
        <v>213</v>
      </c>
      <c r="AE347" t="s">
        <v>213</v>
      </c>
      <c r="AF347" t="s">
        <v>213</v>
      </c>
      <c r="AG347" t="s">
        <v>213</v>
      </c>
      <c r="AH347" t="s">
        <v>213</v>
      </c>
      <c r="AI347" t="s">
        <v>213</v>
      </c>
      <c r="AJ347" t="s">
        <v>213</v>
      </c>
      <c r="AK347" t="s">
        <v>213</v>
      </c>
      <c r="AM347" t="s">
        <v>213</v>
      </c>
      <c r="AN347" t="s">
        <v>213</v>
      </c>
      <c r="BA347" t="s">
        <v>4420</v>
      </c>
      <c r="BB347">
        <v>0</v>
      </c>
    </row>
    <row r="348" spans="1:54" x14ac:dyDescent="0.25">
      <c r="A348">
        <v>331080</v>
      </c>
      <c r="B348" t="s">
        <v>150</v>
      </c>
      <c r="P348" t="s">
        <v>213</v>
      </c>
      <c r="U348" t="s">
        <v>213</v>
      </c>
      <c r="Z348" t="s">
        <v>213</v>
      </c>
      <c r="AC348" t="s">
        <v>213</v>
      </c>
      <c r="AE348" t="s">
        <v>213</v>
      </c>
      <c r="AF348" t="s">
        <v>213</v>
      </c>
      <c r="AG348" t="s">
        <v>213</v>
      </c>
      <c r="AH348" t="s">
        <v>213</v>
      </c>
      <c r="AJ348" t="s">
        <v>213</v>
      </c>
      <c r="AK348" t="s">
        <v>213</v>
      </c>
      <c r="AL348" t="s">
        <v>213</v>
      </c>
      <c r="AN348" t="s">
        <v>213</v>
      </c>
      <c r="BA348" t="s">
        <v>4420</v>
      </c>
      <c r="BB348">
        <v>0</v>
      </c>
    </row>
    <row r="349" spans="1:54" x14ac:dyDescent="0.25">
      <c r="A349">
        <v>328458</v>
      </c>
      <c r="B349" t="s">
        <v>150</v>
      </c>
      <c r="P349" t="s">
        <v>213</v>
      </c>
      <c r="R349" t="s">
        <v>213</v>
      </c>
      <c r="W349" t="s">
        <v>213</v>
      </c>
      <c r="Z349" t="s">
        <v>213</v>
      </c>
      <c r="AC349" t="s">
        <v>213</v>
      </c>
      <c r="AE349" t="s">
        <v>213</v>
      </c>
      <c r="AF349" t="s">
        <v>213</v>
      </c>
      <c r="AG349" t="s">
        <v>213</v>
      </c>
      <c r="AH349" t="s">
        <v>213</v>
      </c>
      <c r="AI349" t="s">
        <v>213</v>
      </c>
      <c r="AJ349" t="s">
        <v>213</v>
      </c>
      <c r="AK349" t="s">
        <v>213</v>
      </c>
      <c r="AL349" t="s">
        <v>213</v>
      </c>
      <c r="AM349" t="s">
        <v>213</v>
      </c>
      <c r="AN349" t="s">
        <v>213</v>
      </c>
      <c r="BA349" t="s">
        <v>4420</v>
      </c>
      <c r="BB349">
        <v>0</v>
      </c>
    </row>
    <row r="350" spans="1:54" x14ac:dyDescent="0.25">
      <c r="A350">
        <v>337088</v>
      </c>
      <c r="B350" t="s">
        <v>150</v>
      </c>
      <c r="P350" t="s">
        <v>213</v>
      </c>
      <c r="AC350" t="s">
        <v>213</v>
      </c>
      <c r="AE350" t="s">
        <v>213</v>
      </c>
      <c r="AG350" t="s">
        <v>213</v>
      </c>
      <c r="AI350" t="s">
        <v>213</v>
      </c>
      <c r="AJ350" t="s">
        <v>213</v>
      </c>
      <c r="AK350" t="s">
        <v>213</v>
      </c>
      <c r="AL350" t="s">
        <v>213</v>
      </c>
      <c r="AM350" t="s">
        <v>213</v>
      </c>
      <c r="AN350" t="s">
        <v>213</v>
      </c>
      <c r="BA350" t="s">
        <v>4420</v>
      </c>
      <c r="BB350">
        <v>0</v>
      </c>
    </row>
    <row r="351" spans="1:54" x14ac:dyDescent="0.25">
      <c r="A351">
        <v>321489</v>
      </c>
      <c r="B351" t="s">
        <v>150</v>
      </c>
      <c r="O351" t="s">
        <v>213</v>
      </c>
      <c r="AC351" t="s">
        <v>213</v>
      </c>
      <c r="AG351" t="s">
        <v>213</v>
      </c>
      <c r="AJ351" t="s">
        <v>213</v>
      </c>
      <c r="AL351" t="s">
        <v>213</v>
      </c>
      <c r="AN351" t="s">
        <v>213</v>
      </c>
      <c r="BA351" t="s">
        <v>4420</v>
      </c>
      <c r="BB351">
        <v>0</v>
      </c>
    </row>
    <row r="352" spans="1:54" x14ac:dyDescent="0.25">
      <c r="A352">
        <v>325810</v>
      </c>
      <c r="B352" t="s">
        <v>150</v>
      </c>
      <c r="O352" t="s">
        <v>213</v>
      </c>
      <c r="AC352" t="s">
        <v>213</v>
      </c>
      <c r="AD352" t="s">
        <v>213</v>
      </c>
      <c r="AE352" t="s">
        <v>213</v>
      </c>
      <c r="AF352" t="s">
        <v>213</v>
      </c>
      <c r="AG352" t="s">
        <v>213</v>
      </c>
      <c r="AH352" t="s">
        <v>213</v>
      </c>
      <c r="AI352" t="s">
        <v>213</v>
      </c>
      <c r="AJ352" t="s">
        <v>213</v>
      </c>
      <c r="AK352" t="s">
        <v>213</v>
      </c>
      <c r="AL352" t="s">
        <v>213</v>
      </c>
      <c r="AM352" t="s">
        <v>213</v>
      </c>
      <c r="AN352" t="s">
        <v>213</v>
      </c>
      <c r="BA352" t="s">
        <v>4420</v>
      </c>
      <c r="BB352">
        <v>0</v>
      </c>
    </row>
    <row r="353" spans="1:54" x14ac:dyDescent="0.25">
      <c r="A353">
        <v>327126</v>
      </c>
      <c r="B353" t="s">
        <v>150</v>
      </c>
      <c r="H353" t="s">
        <v>213</v>
      </c>
      <c r="O353" t="s">
        <v>213</v>
      </c>
      <c r="AC353" t="s">
        <v>213</v>
      </c>
      <c r="AE353" t="s">
        <v>213</v>
      </c>
      <c r="AF353" t="s">
        <v>213</v>
      </c>
      <c r="AG353" t="s">
        <v>213</v>
      </c>
      <c r="AI353" t="s">
        <v>213</v>
      </c>
      <c r="AJ353" t="s">
        <v>213</v>
      </c>
      <c r="AK353" t="s">
        <v>213</v>
      </c>
      <c r="AL353" t="s">
        <v>213</v>
      </c>
      <c r="AN353" t="s">
        <v>213</v>
      </c>
      <c r="BA353" t="s">
        <v>4420</v>
      </c>
      <c r="BB353">
        <v>0</v>
      </c>
    </row>
    <row r="354" spans="1:54" x14ac:dyDescent="0.25">
      <c r="A354">
        <v>332240</v>
      </c>
      <c r="B354" t="s">
        <v>150</v>
      </c>
      <c r="O354" t="s">
        <v>213</v>
      </c>
      <c r="AC354" t="s">
        <v>213</v>
      </c>
      <c r="AG354" t="s">
        <v>213</v>
      </c>
      <c r="AJ354" t="s">
        <v>213</v>
      </c>
      <c r="AN354" t="s">
        <v>213</v>
      </c>
      <c r="BA354" t="s">
        <v>4420</v>
      </c>
      <c r="BB354">
        <v>0</v>
      </c>
    </row>
    <row r="355" spans="1:54" x14ac:dyDescent="0.25">
      <c r="A355">
        <v>303836</v>
      </c>
      <c r="B355" t="s">
        <v>150</v>
      </c>
      <c r="N355" t="s">
        <v>213</v>
      </c>
      <c r="Z355" t="s">
        <v>213</v>
      </c>
      <c r="AA355" t="s">
        <v>213</v>
      </c>
      <c r="AE355" t="s">
        <v>213</v>
      </c>
      <c r="AF355" t="s">
        <v>213</v>
      </c>
      <c r="AG355" t="s">
        <v>213</v>
      </c>
      <c r="AH355" t="s">
        <v>213</v>
      </c>
      <c r="AI355" t="s">
        <v>213</v>
      </c>
      <c r="AJ355" t="s">
        <v>213</v>
      </c>
      <c r="AK355" t="s">
        <v>213</v>
      </c>
      <c r="AM355" t="s">
        <v>213</v>
      </c>
      <c r="AN355" t="s">
        <v>213</v>
      </c>
      <c r="BA355" t="s">
        <v>4420</v>
      </c>
      <c r="BB355">
        <v>0</v>
      </c>
    </row>
    <row r="356" spans="1:54" x14ac:dyDescent="0.25">
      <c r="A356">
        <v>304013</v>
      </c>
      <c r="B356" t="s">
        <v>150</v>
      </c>
      <c r="Z356" t="s">
        <v>213</v>
      </c>
      <c r="AC356" t="s">
        <v>213</v>
      </c>
      <c r="AG356" t="s">
        <v>213</v>
      </c>
      <c r="AI356" t="s">
        <v>213</v>
      </c>
      <c r="AJ356" t="s">
        <v>213</v>
      </c>
      <c r="AK356" t="s">
        <v>213</v>
      </c>
      <c r="AL356" t="s">
        <v>213</v>
      </c>
      <c r="AM356" t="s">
        <v>213</v>
      </c>
      <c r="AN356" t="s">
        <v>213</v>
      </c>
      <c r="BA356" t="s">
        <v>4420</v>
      </c>
      <c r="BB356">
        <v>0</v>
      </c>
    </row>
    <row r="357" spans="1:54" x14ac:dyDescent="0.25">
      <c r="A357">
        <v>309210</v>
      </c>
      <c r="B357" t="s">
        <v>150</v>
      </c>
      <c r="N357" t="s">
        <v>213</v>
      </c>
      <c r="Z357" t="s">
        <v>213</v>
      </c>
      <c r="AG357" t="s">
        <v>213</v>
      </c>
      <c r="AH357" t="s">
        <v>213</v>
      </c>
      <c r="AN357" t="s">
        <v>213</v>
      </c>
      <c r="BA357" t="s">
        <v>4420</v>
      </c>
      <c r="BB357">
        <v>0</v>
      </c>
    </row>
    <row r="358" spans="1:54" x14ac:dyDescent="0.25">
      <c r="A358">
        <v>312850</v>
      </c>
      <c r="B358" t="s">
        <v>150</v>
      </c>
      <c r="AC358" t="s">
        <v>213</v>
      </c>
      <c r="AD358" t="s">
        <v>213</v>
      </c>
      <c r="AE358" t="s">
        <v>213</v>
      </c>
      <c r="AF358" t="s">
        <v>213</v>
      </c>
      <c r="AG358" t="s">
        <v>213</v>
      </c>
      <c r="AH358" t="s">
        <v>213</v>
      </c>
      <c r="AI358" t="s">
        <v>213</v>
      </c>
      <c r="AJ358" t="s">
        <v>213</v>
      </c>
      <c r="AK358" t="s">
        <v>213</v>
      </c>
      <c r="AL358" t="s">
        <v>213</v>
      </c>
      <c r="AM358" t="s">
        <v>213</v>
      </c>
      <c r="AN358" t="s">
        <v>213</v>
      </c>
      <c r="BA358" t="s">
        <v>4420</v>
      </c>
      <c r="BB358">
        <v>0</v>
      </c>
    </row>
    <row r="359" spans="1:54" x14ac:dyDescent="0.25">
      <c r="A359">
        <v>315146</v>
      </c>
      <c r="B359" t="s">
        <v>150</v>
      </c>
      <c r="Q359" t="s">
        <v>213</v>
      </c>
      <c r="Z359" t="s">
        <v>213</v>
      </c>
      <c r="AD359" t="s">
        <v>213</v>
      </c>
      <c r="AF359" t="s">
        <v>213</v>
      </c>
      <c r="AG359" t="s">
        <v>213</v>
      </c>
      <c r="AI359" t="s">
        <v>213</v>
      </c>
      <c r="AJ359" t="s">
        <v>213</v>
      </c>
      <c r="AK359" t="s">
        <v>213</v>
      </c>
      <c r="AL359" t="s">
        <v>213</v>
      </c>
      <c r="AM359" t="s">
        <v>213</v>
      </c>
      <c r="AN359" t="s">
        <v>213</v>
      </c>
      <c r="BA359" t="s">
        <v>4420</v>
      </c>
      <c r="BB359">
        <v>0</v>
      </c>
    </row>
    <row r="360" spans="1:54" x14ac:dyDescent="0.25">
      <c r="A360">
        <v>315839</v>
      </c>
      <c r="B360" t="s">
        <v>150</v>
      </c>
      <c r="M360" t="s">
        <v>213</v>
      </c>
      <c r="Z360" t="s">
        <v>213</v>
      </c>
      <c r="AC360" t="s">
        <v>213</v>
      </c>
      <c r="AE360" t="s">
        <v>213</v>
      </c>
      <c r="AF360" t="s">
        <v>213</v>
      </c>
      <c r="AG360" t="s">
        <v>213</v>
      </c>
      <c r="AH360" t="s">
        <v>213</v>
      </c>
      <c r="AI360" t="s">
        <v>213</v>
      </c>
      <c r="AJ360" t="s">
        <v>213</v>
      </c>
      <c r="AK360" t="s">
        <v>213</v>
      </c>
      <c r="AL360" t="s">
        <v>213</v>
      </c>
      <c r="AM360" t="s">
        <v>213</v>
      </c>
      <c r="AN360" t="s">
        <v>213</v>
      </c>
      <c r="BA360" t="s">
        <v>4420</v>
      </c>
      <c r="BB360">
        <v>0</v>
      </c>
    </row>
    <row r="361" spans="1:54" x14ac:dyDescent="0.25">
      <c r="A361">
        <v>319724</v>
      </c>
      <c r="B361" t="s">
        <v>150</v>
      </c>
      <c r="M361" t="s">
        <v>213</v>
      </c>
      <c r="Q361" t="s">
        <v>213</v>
      </c>
      <c r="Z361" t="s">
        <v>213</v>
      </c>
      <c r="AA361" t="s">
        <v>213</v>
      </c>
      <c r="AC361" t="s">
        <v>213</v>
      </c>
      <c r="AD361" t="s">
        <v>213</v>
      </c>
      <c r="AE361" t="s">
        <v>213</v>
      </c>
      <c r="AF361" t="s">
        <v>213</v>
      </c>
      <c r="AG361" t="s">
        <v>213</v>
      </c>
      <c r="AH361" t="s">
        <v>213</v>
      </c>
      <c r="AI361" t="s">
        <v>213</v>
      </c>
      <c r="AJ361" t="s">
        <v>213</v>
      </c>
      <c r="AK361" t="s">
        <v>213</v>
      </c>
      <c r="AL361" t="s">
        <v>213</v>
      </c>
      <c r="AM361" t="s">
        <v>213</v>
      </c>
      <c r="AN361" t="s">
        <v>213</v>
      </c>
      <c r="BA361" t="s">
        <v>4420</v>
      </c>
      <c r="BB361">
        <v>0</v>
      </c>
    </row>
    <row r="362" spans="1:54" x14ac:dyDescent="0.25">
      <c r="A362">
        <v>319833</v>
      </c>
      <c r="B362" t="s">
        <v>150</v>
      </c>
      <c r="W362" t="s">
        <v>213</v>
      </c>
      <c r="Z362" t="s">
        <v>213</v>
      </c>
      <c r="AA362" t="s">
        <v>213</v>
      </c>
      <c r="AC362" t="s">
        <v>213</v>
      </c>
      <c r="AD362" t="s">
        <v>213</v>
      </c>
      <c r="AE362" t="s">
        <v>213</v>
      </c>
      <c r="AF362" t="s">
        <v>213</v>
      </c>
      <c r="AG362" t="s">
        <v>213</v>
      </c>
      <c r="AH362" t="s">
        <v>213</v>
      </c>
      <c r="AI362" t="s">
        <v>213</v>
      </c>
      <c r="AJ362" t="s">
        <v>213</v>
      </c>
      <c r="AK362" t="s">
        <v>213</v>
      </c>
      <c r="AL362" t="s">
        <v>213</v>
      </c>
      <c r="AM362" t="s">
        <v>213</v>
      </c>
      <c r="AN362" t="s">
        <v>213</v>
      </c>
      <c r="BA362" t="s">
        <v>4420</v>
      </c>
      <c r="BB362">
        <v>0</v>
      </c>
    </row>
    <row r="363" spans="1:54" x14ac:dyDescent="0.25">
      <c r="A363">
        <v>320877</v>
      </c>
      <c r="B363" t="s">
        <v>150</v>
      </c>
      <c r="Y363" t="s">
        <v>213</v>
      </c>
      <c r="AD363" t="s">
        <v>213</v>
      </c>
      <c r="AE363" t="s">
        <v>213</v>
      </c>
      <c r="AG363" t="s">
        <v>213</v>
      </c>
      <c r="AH363" t="s">
        <v>213</v>
      </c>
      <c r="AI363" t="s">
        <v>213</v>
      </c>
      <c r="AJ363" t="s">
        <v>213</v>
      </c>
      <c r="AK363" t="s">
        <v>213</v>
      </c>
      <c r="AL363" t="s">
        <v>213</v>
      </c>
      <c r="AM363" t="s">
        <v>213</v>
      </c>
      <c r="AN363" t="s">
        <v>213</v>
      </c>
      <c r="BA363" t="s">
        <v>4420</v>
      </c>
      <c r="BB363">
        <v>0</v>
      </c>
    </row>
    <row r="364" spans="1:54" x14ac:dyDescent="0.25">
      <c r="A364">
        <v>323702</v>
      </c>
      <c r="B364" t="s">
        <v>150</v>
      </c>
      <c r="AD364" t="s">
        <v>213</v>
      </c>
      <c r="AE364" t="s">
        <v>213</v>
      </c>
      <c r="AF364" t="s">
        <v>213</v>
      </c>
      <c r="AG364" t="s">
        <v>213</v>
      </c>
      <c r="AH364" t="s">
        <v>213</v>
      </c>
      <c r="AI364" t="s">
        <v>213</v>
      </c>
      <c r="AJ364" t="s">
        <v>213</v>
      </c>
      <c r="AK364" t="s">
        <v>213</v>
      </c>
      <c r="AN364" t="s">
        <v>213</v>
      </c>
      <c r="BA364" t="s">
        <v>4420</v>
      </c>
      <c r="BB364">
        <v>0</v>
      </c>
    </row>
    <row r="365" spans="1:54" x14ac:dyDescent="0.25">
      <c r="A365">
        <v>323782</v>
      </c>
      <c r="B365" t="s">
        <v>150</v>
      </c>
      <c r="N365" t="s">
        <v>213</v>
      </c>
      <c r="Z365" t="s">
        <v>213</v>
      </c>
      <c r="AF365" t="s">
        <v>213</v>
      </c>
      <c r="AG365" t="s">
        <v>213</v>
      </c>
      <c r="AH365" t="s">
        <v>213</v>
      </c>
      <c r="AK365" t="s">
        <v>213</v>
      </c>
      <c r="AM365" t="s">
        <v>213</v>
      </c>
      <c r="AN365" t="s">
        <v>213</v>
      </c>
      <c r="BA365" t="s">
        <v>4420</v>
      </c>
      <c r="BB365">
        <v>0</v>
      </c>
    </row>
    <row r="366" spans="1:54" x14ac:dyDescent="0.25">
      <c r="A366">
        <v>324481</v>
      </c>
      <c r="B366" t="s">
        <v>150</v>
      </c>
      <c r="W366" t="s">
        <v>213</v>
      </c>
      <c r="Y366" t="s">
        <v>213</v>
      </c>
      <c r="Z366" t="s">
        <v>213</v>
      </c>
      <c r="AC366" t="s">
        <v>213</v>
      </c>
      <c r="AD366" t="s">
        <v>213</v>
      </c>
      <c r="AE366" t="s">
        <v>213</v>
      </c>
      <c r="AF366" t="s">
        <v>213</v>
      </c>
      <c r="AG366" t="s">
        <v>213</v>
      </c>
      <c r="AH366" t="s">
        <v>213</v>
      </c>
      <c r="AI366" t="s">
        <v>213</v>
      </c>
      <c r="AJ366" t="s">
        <v>213</v>
      </c>
      <c r="AK366" t="s">
        <v>213</v>
      </c>
      <c r="AL366" t="s">
        <v>213</v>
      </c>
      <c r="AM366" t="s">
        <v>213</v>
      </c>
      <c r="AN366" t="s">
        <v>213</v>
      </c>
      <c r="BA366" t="s">
        <v>4420</v>
      </c>
      <c r="BB366">
        <v>0</v>
      </c>
    </row>
    <row r="367" spans="1:54" x14ac:dyDescent="0.25">
      <c r="A367">
        <v>324504</v>
      </c>
      <c r="B367" t="s">
        <v>150</v>
      </c>
      <c r="N367" t="s">
        <v>213</v>
      </c>
      <c r="Y367" t="s">
        <v>213</v>
      </c>
      <c r="AC367" t="s">
        <v>213</v>
      </c>
      <c r="AD367" t="s">
        <v>213</v>
      </c>
      <c r="AE367" t="s">
        <v>213</v>
      </c>
      <c r="AG367" t="s">
        <v>213</v>
      </c>
      <c r="AH367" t="s">
        <v>213</v>
      </c>
      <c r="AI367" t="s">
        <v>213</v>
      </c>
      <c r="AJ367" t="s">
        <v>213</v>
      </c>
      <c r="AK367" t="s">
        <v>213</v>
      </c>
      <c r="AL367" t="s">
        <v>213</v>
      </c>
      <c r="AM367" t="s">
        <v>213</v>
      </c>
      <c r="AN367" t="s">
        <v>213</v>
      </c>
      <c r="BA367" t="s">
        <v>4420</v>
      </c>
      <c r="BB367">
        <v>0</v>
      </c>
    </row>
    <row r="368" spans="1:54" x14ac:dyDescent="0.25">
      <c r="A368">
        <v>324929</v>
      </c>
      <c r="B368" t="s">
        <v>150</v>
      </c>
      <c r="N368" t="s">
        <v>213</v>
      </c>
      <c r="X368" t="s">
        <v>213</v>
      </c>
      <c r="AA368" t="s">
        <v>213</v>
      </c>
      <c r="AC368" t="s">
        <v>213</v>
      </c>
      <c r="AD368" t="s">
        <v>213</v>
      </c>
      <c r="AE368" t="s">
        <v>213</v>
      </c>
      <c r="AF368" t="s">
        <v>213</v>
      </c>
      <c r="AH368" t="s">
        <v>213</v>
      </c>
      <c r="AI368" t="s">
        <v>213</v>
      </c>
      <c r="AJ368" t="s">
        <v>213</v>
      </c>
      <c r="AK368" t="s">
        <v>213</v>
      </c>
      <c r="AL368" t="s">
        <v>213</v>
      </c>
      <c r="AM368" t="s">
        <v>213</v>
      </c>
      <c r="AN368" t="s">
        <v>213</v>
      </c>
      <c r="BA368" t="s">
        <v>4420</v>
      </c>
      <c r="BB368">
        <v>0</v>
      </c>
    </row>
    <row r="369" spans="1:54" x14ac:dyDescent="0.25">
      <c r="A369">
        <v>325074</v>
      </c>
      <c r="B369" t="s">
        <v>150</v>
      </c>
      <c r="L369" t="s">
        <v>213</v>
      </c>
      <c r="W369" t="s">
        <v>213</v>
      </c>
      <c r="X369" t="s">
        <v>213</v>
      </c>
      <c r="AA369" t="s">
        <v>213</v>
      </c>
      <c r="AC369" t="s">
        <v>213</v>
      </c>
      <c r="AD369" t="s">
        <v>213</v>
      </c>
      <c r="AE369" t="s">
        <v>213</v>
      </c>
      <c r="AF369" t="s">
        <v>213</v>
      </c>
      <c r="AG369" t="s">
        <v>213</v>
      </c>
      <c r="AH369" t="s">
        <v>213</v>
      </c>
      <c r="AI369" t="s">
        <v>213</v>
      </c>
      <c r="AJ369" t="s">
        <v>213</v>
      </c>
      <c r="AK369" t="s">
        <v>213</v>
      </c>
      <c r="AL369" t="s">
        <v>213</v>
      </c>
      <c r="AM369" t="s">
        <v>213</v>
      </c>
      <c r="AN369" t="s">
        <v>213</v>
      </c>
      <c r="BA369" t="s">
        <v>4420</v>
      </c>
      <c r="BB369">
        <v>0</v>
      </c>
    </row>
    <row r="370" spans="1:54" x14ac:dyDescent="0.25">
      <c r="A370">
        <v>325845</v>
      </c>
      <c r="B370" t="s">
        <v>150</v>
      </c>
      <c r="Z370" t="s">
        <v>213</v>
      </c>
      <c r="AG370" t="s">
        <v>213</v>
      </c>
      <c r="AI370" t="s">
        <v>213</v>
      </c>
      <c r="AK370" t="s">
        <v>213</v>
      </c>
      <c r="AL370" t="s">
        <v>213</v>
      </c>
      <c r="AM370" t="s">
        <v>213</v>
      </c>
      <c r="AN370" t="s">
        <v>213</v>
      </c>
      <c r="BA370" t="s">
        <v>4420</v>
      </c>
      <c r="BB370">
        <v>0</v>
      </c>
    </row>
    <row r="371" spans="1:54" x14ac:dyDescent="0.25">
      <c r="A371">
        <v>326285</v>
      </c>
      <c r="B371" t="s">
        <v>150</v>
      </c>
      <c r="AA371" t="s">
        <v>213</v>
      </c>
      <c r="AC371" t="s">
        <v>213</v>
      </c>
      <c r="AE371" t="s">
        <v>213</v>
      </c>
      <c r="AF371" t="s">
        <v>213</v>
      </c>
      <c r="AG371" t="s">
        <v>213</v>
      </c>
      <c r="AH371" t="s">
        <v>213</v>
      </c>
      <c r="AI371" t="s">
        <v>213</v>
      </c>
      <c r="AJ371" t="s">
        <v>213</v>
      </c>
      <c r="AK371" t="s">
        <v>213</v>
      </c>
      <c r="AL371" t="s">
        <v>213</v>
      </c>
      <c r="AM371" t="s">
        <v>213</v>
      </c>
      <c r="AN371" t="s">
        <v>213</v>
      </c>
      <c r="BA371" t="s">
        <v>4420</v>
      </c>
      <c r="BB371">
        <v>0</v>
      </c>
    </row>
    <row r="372" spans="1:54" x14ac:dyDescent="0.25">
      <c r="A372">
        <v>326396</v>
      </c>
      <c r="B372" t="s">
        <v>150</v>
      </c>
      <c r="N372" t="s">
        <v>213</v>
      </c>
      <c r="Q372" t="s">
        <v>213</v>
      </c>
      <c r="W372" t="s">
        <v>213</v>
      </c>
      <c r="Z372" t="s">
        <v>213</v>
      </c>
      <c r="AC372" t="s">
        <v>213</v>
      </c>
      <c r="AD372" t="s">
        <v>213</v>
      </c>
      <c r="AE372" t="s">
        <v>213</v>
      </c>
      <c r="AF372" t="s">
        <v>213</v>
      </c>
      <c r="AG372" t="s">
        <v>213</v>
      </c>
      <c r="AH372" t="s">
        <v>213</v>
      </c>
      <c r="AI372" t="s">
        <v>213</v>
      </c>
      <c r="AJ372" t="s">
        <v>213</v>
      </c>
      <c r="AK372" t="s">
        <v>213</v>
      </c>
      <c r="AL372" t="s">
        <v>213</v>
      </c>
      <c r="AM372" t="s">
        <v>213</v>
      </c>
      <c r="AN372" t="s">
        <v>213</v>
      </c>
      <c r="BA372" t="s">
        <v>4420</v>
      </c>
      <c r="BB372">
        <v>0</v>
      </c>
    </row>
    <row r="373" spans="1:54" x14ac:dyDescent="0.25">
      <c r="A373">
        <v>326734</v>
      </c>
      <c r="B373" t="s">
        <v>150</v>
      </c>
      <c r="Z373" t="s">
        <v>213</v>
      </c>
      <c r="AC373" t="s">
        <v>213</v>
      </c>
      <c r="AD373" t="s">
        <v>213</v>
      </c>
      <c r="AE373" t="s">
        <v>213</v>
      </c>
      <c r="AF373" t="s">
        <v>213</v>
      </c>
      <c r="AG373" t="s">
        <v>213</v>
      </c>
      <c r="AI373" t="s">
        <v>213</v>
      </c>
      <c r="AJ373" t="s">
        <v>213</v>
      </c>
      <c r="AK373" t="s">
        <v>213</v>
      </c>
      <c r="AM373" t="s">
        <v>213</v>
      </c>
      <c r="AN373" t="s">
        <v>213</v>
      </c>
      <c r="BA373" t="s">
        <v>4420</v>
      </c>
      <c r="BB373">
        <v>0</v>
      </c>
    </row>
    <row r="374" spans="1:54" x14ac:dyDescent="0.25">
      <c r="A374">
        <v>326968</v>
      </c>
      <c r="B374" t="s">
        <v>150</v>
      </c>
      <c r="R374" t="s">
        <v>213</v>
      </c>
      <c r="Y374" t="s">
        <v>213</v>
      </c>
      <c r="Z374" t="s">
        <v>213</v>
      </c>
      <c r="AC374" t="s">
        <v>213</v>
      </c>
      <c r="AD374" t="s">
        <v>213</v>
      </c>
      <c r="AE374" t="s">
        <v>213</v>
      </c>
      <c r="AF374" t="s">
        <v>213</v>
      </c>
      <c r="AG374" t="s">
        <v>213</v>
      </c>
      <c r="AH374" t="s">
        <v>213</v>
      </c>
      <c r="AI374" t="s">
        <v>213</v>
      </c>
      <c r="AJ374" t="s">
        <v>213</v>
      </c>
      <c r="AK374" t="s">
        <v>213</v>
      </c>
      <c r="AL374" t="s">
        <v>213</v>
      </c>
      <c r="AM374" t="s">
        <v>213</v>
      </c>
      <c r="AN374" t="s">
        <v>213</v>
      </c>
      <c r="BA374" t="s">
        <v>4420</v>
      </c>
      <c r="BB374">
        <v>0</v>
      </c>
    </row>
    <row r="375" spans="1:54" x14ac:dyDescent="0.25">
      <c r="A375">
        <v>327007</v>
      </c>
      <c r="B375" t="s">
        <v>150</v>
      </c>
      <c r="N375" t="s">
        <v>213</v>
      </c>
      <c r="V375" t="s">
        <v>213</v>
      </c>
      <c r="AA375" t="s">
        <v>213</v>
      </c>
      <c r="AC375" t="s">
        <v>213</v>
      </c>
      <c r="AD375" t="s">
        <v>213</v>
      </c>
      <c r="AF375" t="s">
        <v>213</v>
      </c>
      <c r="AG375" t="s">
        <v>213</v>
      </c>
      <c r="AH375" t="s">
        <v>213</v>
      </c>
      <c r="AI375" t="s">
        <v>213</v>
      </c>
      <c r="AJ375" t="s">
        <v>213</v>
      </c>
      <c r="AK375" t="s">
        <v>213</v>
      </c>
      <c r="AL375" t="s">
        <v>213</v>
      </c>
      <c r="AM375" t="s">
        <v>213</v>
      </c>
      <c r="AN375" t="s">
        <v>213</v>
      </c>
      <c r="BA375" t="s">
        <v>4420</v>
      </c>
      <c r="BB375">
        <v>0</v>
      </c>
    </row>
    <row r="376" spans="1:54" x14ac:dyDescent="0.25">
      <c r="A376">
        <v>327033</v>
      </c>
      <c r="B376" t="s">
        <v>150</v>
      </c>
      <c r="W376" t="s">
        <v>213</v>
      </c>
      <c r="Z376" t="s">
        <v>213</v>
      </c>
      <c r="AC376" t="s">
        <v>213</v>
      </c>
      <c r="AG376" t="s">
        <v>213</v>
      </c>
      <c r="AI376" t="s">
        <v>213</v>
      </c>
      <c r="AJ376" t="s">
        <v>213</v>
      </c>
      <c r="AK376" t="s">
        <v>213</v>
      </c>
      <c r="AN376" t="s">
        <v>213</v>
      </c>
      <c r="BA376" t="s">
        <v>4420</v>
      </c>
      <c r="BB376">
        <v>0</v>
      </c>
    </row>
    <row r="377" spans="1:54" x14ac:dyDescent="0.25">
      <c r="A377">
        <v>327166</v>
      </c>
      <c r="B377" t="s">
        <v>150</v>
      </c>
      <c r="Z377" t="s">
        <v>213</v>
      </c>
      <c r="AC377" t="s">
        <v>213</v>
      </c>
      <c r="AD377" t="s">
        <v>213</v>
      </c>
      <c r="AE377" t="s">
        <v>213</v>
      </c>
      <c r="AF377" t="s">
        <v>213</v>
      </c>
      <c r="AG377" t="s">
        <v>213</v>
      </c>
      <c r="AH377" t="s">
        <v>213</v>
      </c>
      <c r="AI377" t="s">
        <v>213</v>
      </c>
      <c r="AJ377" t="s">
        <v>213</v>
      </c>
      <c r="AK377" t="s">
        <v>213</v>
      </c>
      <c r="AL377" t="s">
        <v>213</v>
      </c>
      <c r="AM377" t="s">
        <v>213</v>
      </c>
      <c r="AN377" t="s">
        <v>213</v>
      </c>
      <c r="BA377" t="s">
        <v>4420</v>
      </c>
      <c r="BB377">
        <v>0</v>
      </c>
    </row>
    <row r="378" spans="1:54" x14ac:dyDescent="0.25">
      <c r="A378">
        <v>327742</v>
      </c>
      <c r="B378" t="s">
        <v>150</v>
      </c>
      <c r="AC378" t="s">
        <v>213</v>
      </c>
      <c r="AE378" t="s">
        <v>213</v>
      </c>
      <c r="AF378" t="s">
        <v>213</v>
      </c>
      <c r="AG378" t="s">
        <v>213</v>
      </c>
      <c r="AH378" t="s">
        <v>213</v>
      </c>
      <c r="AI378" t="s">
        <v>213</v>
      </c>
      <c r="AJ378" t="s">
        <v>213</v>
      </c>
      <c r="AK378" t="s">
        <v>213</v>
      </c>
      <c r="AM378" t="s">
        <v>213</v>
      </c>
      <c r="AN378" t="s">
        <v>213</v>
      </c>
      <c r="BA378" t="s">
        <v>4420</v>
      </c>
      <c r="BB378">
        <v>0</v>
      </c>
    </row>
    <row r="379" spans="1:54" x14ac:dyDescent="0.25">
      <c r="A379">
        <v>328281</v>
      </c>
      <c r="B379" t="s">
        <v>150</v>
      </c>
      <c r="M379" t="s">
        <v>213</v>
      </c>
      <c r="Q379" t="s">
        <v>213</v>
      </c>
      <c r="Y379" t="s">
        <v>213</v>
      </c>
      <c r="Z379" t="s">
        <v>213</v>
      </c>
      <c r="AC379" t="s">
        <v>213</v>
      </c>
      <c r="AD379" t="s">
        <v>213</v>
      </c>
      <c r="AE379" t="s">
        <v>213</v>
      </c>
      <c r="AF379" t="s">
        <v>213</v>
      </c>
      <c r="AG379" t="s">
        <v>213</v>
      </c>
      <c r="AH379" t="s">
        <v>213</v>
      </c>
      <c r="AI379" t="s">
        <v>213</v>
      </c>
      <c r="AJ379" t="s">
        <v>213</v>
      </c>
      <c r="AK379" t="s">
        <v>213</v>
      </c>
      <c r="AL379" t="s">
        <v>213</v>
      </c>
      <c r="AM379" t="s">
        <v>213</v>
      </c>
      <c r="AN379" t="s">
        <v>213</v>
      </c>
      <c r="BA379" t="s">
        <v>4420</v>
      </c>
      <c r="BB379">
        <v>0</v>
      </c>
    </row>
    <row r="380" spans="1:54" x14ac:dyDescent="0.25">
      <c r="A380">
        <v>328537</v>
      </c>
      <c r="B380" t="s">
        <v>150</v>
      </c>
      <c r="H380" t="s">
        <v>213</v>
      </c>
      <c r="N380" t="s">
        <v>213</v>
      </c>
      <c r="X380" t="s">
        <v>213</v>
      </c>
      <c r="AC380" t="s">
        <v>213</v>
      </c>
      <c r="AD380" t="s">
        <v>213</v>
      </c>
      <c r="AF380" t="s">
        <v>213</v>
      </c>
      <c r="AI380" t="s">
        <v>213</v>
      </c>
      <c r="AJ380" t="s">
        <v>213</v>
      </c>
      <c r="AK380" t="s">
        <v>213</v>
      </c>
      <c r="AL380" t="s">
        <v>213</v>
      </c>
      <c r="AM380" t="s">
        <v>213</v>
      </c>
      <c r="AN380" t="s">
        <v>213</v>
      </c>
      <c r="BA380" t="s">
        <v>4420</v>
      </c>
      <c r="BB380">
        <v>0</v>
      </c>
    </row>
    <row r="381" spans="1:54" x14ac:dyDescent="0.25">
      <c r="A381">
        <v>328768</v>
      </c>
      <c r="B381" t="s">
        <v>150</v>
      </c>
      <c r="E381" t="s">
        <v>213</v>
      </c>
      <c r="N381" t="s">
        <v>213</v>
      </c>
      <c r="Z381" t="s">
        <v>213</v>
      </c>
      <c r="AD381" t="s">
        <v>213</v>
      </c>
      <c r="AH381" t="s">
        <v>213</v>
      </c>
      <c r="AI381" t="s">
        <v>213</v>
      </c>
      <c r="AJ381" t="s">
        <v>213</v>
      </c>
      <c r="AK381" t="s">
        <v>213</v>
      </c>
      <c r="AL381" t="s">
        <v>213</v>
      </c>
      <c r="AM381" t="s">
        <v>213</v>
      </c>
      <c r="AN381" t="s">
        <v>213</v>
      </c>
      <c r="BA381" t="s">
        <v>4420</v>
      </c>
      <c r="BB381">
        <v>0</v>
      </c>
    </row>
    <row r="382" spans="1:54" x14ac:dyDescent="0.25">
      <c r="A382">
        <v>329053</v>
      </c>
      <c r="B382" t="s">
        <v>150</v>
      </c>
      <c r="N382" t="s">
        <v>213</v>
      </c>
      <c r="W382" t="s">
        <v>213</v>
      </c>
      <c r="AC382" t="s">
        <v>213</v>
      </c>
      <c r="AD382" t="s">
        <v>213</v>
      </c>
      <c r="AE382" t="s">
        <v>213</v>
      </c>
      <c r="AG382" t="s">
        <v>213</v>
      </c>
      <c r="AI382" t="s">
        <v>213</v>
      </c>
      <c r="AJ382" t="s">
        <v>213</v>
      </c>
      <c r="AK382" t="s">
        <v>213</v>
      </c>
      <c r="AL382" t="s">
        <v>213</v>
      </c>
      <c r="AM382" t="s">
        <v>213</v>
      </c>
      <c r="AN382" t="s">
        <v>213</v>
      </c>
      <c r="BA382" t="s">
        <v>4420</v>
      </c>
      <c r="BB382">
        <v>0</v>
      </c>
    </row>
    <row r="383" spans="1:54" x14ac:dyDescent="0.25">
      <c r="A383">
        <v>330102</v>
      </c>
      <c r="B383" t="s">
        <v>150</v>
      </c>
      <c r="H383" t="s">
        <v>213</v>
      </c>
      <c r="Q383" t="s">
        <v>213</v>
      </c>
      <c r="W383" t="s">
        <v>213</v>
      </c>
      <c r="Z383" t="s">
        <v>213</v>
      </c>
      <c r="AC383" t="s">
        <v>213</v>
      </c>
      <c r="AD383" t="s">
        <v>213</v>
      </c>
      <c r="AE383" t="s">
        <v>213</v>
      </c>
      <c r="AF383" t="s">
        <v>213</v>
      </c>
      <c r="AG383" t="s">
        <v>213</v>
      </c>
      <c r="AI383" t="s">
        <v>213</v>
      </c>
      <c r="AJ383" t="s">
        <v>213</v>
      </c>
      <c r="AK383" t="s">
        <v>213</v>
      </c>
      <c r="AL383" t="s">
        <v>213</v>
      </c>
      <c r="AM383" t="s">
        <v>213</v>
      </c>
      <c r="AN383" t="s">
        <v>213</v>
      </c>
      <c r="BA383" t="s">
        <v>4420</v>
      </c>
      <c r="BB383">
        <v>0</v>
      </c>
    </row>
    <row r="384" spans="1:54" x14ac:dyDescent="0.25">
      <c r="A384">
        <v>330370</v>
      </c>
      <c r="B384" t="s">
        <v>150</v>
      </c>
      <c r="AG384" t="s">
        <v>213</v>
      </c>
      <c r="AI384" t="s">
        <v>213</v>
      </c>
      <c r="AJ384" t="s">
        <v>213</v>
      </c>
      <c r="AM384" t="s">
        <v>213</v>
      </c>
      <c r="AN384" t="s">
        <v>213</v>
      </c>
      <c r="BA384" t="s">
        <v>4420</v>
      </c>
      <c r="BB384">
        <v>0</v>
      </c>
    </row>
    <row r="385" spans="1:54" x14ac:dyDescent="0.25">
      <c r="A385">
        <v>330736</v>
      </c>
      <c r="B385" t="s">
        <v>150</v>
      </c>
      <c r="L385" t="s">
        <v>213</v>
      </c>
      <c r="M385" t="s">
        <v>213</v>
      </c>
      <c r="Z385" t="s">
        <v>213</v>
      </c>
      <c r="AC385" t="s">
        <v>213</v>
      </c>
      <c r="AD385" t="s">
        <v>213</v>
      </c>
      <c r="AE385" t="s">
        <v>213</v>
      </c>
      <c r="AF385" t="s">
        <v>213</v>
      </c>
      <c r="AG385" t="s">
        <v>213</v>
      </c>
      <c r="AH385" t="s">
        <v>213</v>
      </c>
      <c r="AI385" t="s">
        <v>213</v>
      </c>
      <c r="AJ385" t="s">
        <v>213</v>
      </c>
      <c r="AK385" t="s">
        <v>213</v>
      </c>
      <c r="AL385" t="s">
        <v>213</v>
      </c>
      <c r="AM385" t="s">
        <v>213</v>
      </c>
      <c r="AN385" t="s">
        <v>213</v>
      </c>
      <c r="BA385" t="s">
        <v>4420</v>
      </c>
      <c r="BB385">
        <v>0</v>
      </c>
    </row>
    <row r="386" spans="1:54" x14ac:dyDescent="0.25">
      <c r="A386">
        <v>330792</v>
      </c>
      <c r="B386" t="s">
        <v>150</v>
      </c>
      <c r="K386" t="s">
        <v>213</v>
      </c>
      <c r="W386" t="s">
        <v>213</v>
      </c>
      <c r="Z386" t="s">
        <v>213</v>
      </c>
      <c r="AC386" t="s">
        <v>213</v>
      </c>
      <c r="AE386" t="s">
        <v>213</v>
      </c>
      <c r="AF386" t="s">
        <v>213</v>
      </c>
      <c r="AG386" t="s">
        <v>213</v>
      </c>
      <c r="AH386" t="s">
        <v>213</v>
      </c>
      <c r="AI386" t="s">
        <v>213</v>
      </c>
      <c r="AJ386" t="s">
        <v>213</v>
      </c>
      <c r="AK386" t="s">
        <v>213</v>
      </c>
      <c r="AL386" t="s">
        <v>213</v>
      </c>
      <c r="AM386" t="s">
        <v>213</v>
      </c>
      <c r="AN386" t="s">
        <v>213</v>
      </c>
      <c r="BA386" t="s">
        <v>4420</v>
      </c>
      <c r="BB386">
        <v>0</v>
      </c>
    </row>
    <row r="387" spans="1:54" x14ac:dyDescent="0.25">
      <c r="A387">
        <v>331493</v>
      </c>
      <c r="B387" t="s">
        <v>150</v>
      </c>
      <c r="W387" t="s">
        <v>213</v>
      </c>
      <c r="Z387" t="s">
        <v>213</v>
      </c>
      <c r="AC387" t="s">
        <v>213</v>
      </c>
      <c r="AD387" t="s">
        <v>213</v>
      </c>
      <c r="AE387" t="s">
        <v>213</v>
      </c>
      <c r="AF387" t="s">
        <v>213</v>
      </c>
      <c r="AG387" t="s">
        <v>213</v>
      </c>
      <c r="AH387" t="s">
        <v>213</v>
      </c>
      <c r="AJ387" t="s">
        <v>213</v>
      </c>
      <c r="AK387" t="s">
        <v>213</v>
      </c>
      <c r="AL387" t="s">
        <v>213</v>
      </c>
      <c r="AN387" t="s">
        <v>213</v>
      </c>
      <c r="BA387" t="s">
        <v>4420</v>
      </c>
      <c r="BB387">
        <v>0</v>
      </c>
    </row>
    <row r="388" spans="1:54" x14ac:dyDescent="0.25">
      <c r="A388">
        <v>331623</v>
      </c>
      <c r="B388" t="s">
        <v>150</v>
      </c>
      <c r="AC388" t="s">
        <v>213</v>
      </c>
      <c r="AG388" t="s">
        <v>213</v>
      </c>
      <c r="AI388" t="s">
        <v>213</v>
      </c>
      <c r="AJ388" t="s">
        <v>213</v>
      </c>
      <c r="AK388" t="s">
        <v>213</v>
      </c>
      <c r="AL388" t="s">
        <v>213</v>
      </c>
      <c r="AM388" t="s">
        <v>213</v>
      </c>
      <c r="AN388" t="s">
        <v>213</v>
      </c>
      <c r="BA388" t="s">
        <v>4420</v>
      </c>
      <c r="BB388">
        <v>0</v>
      </c>
    </row>
    <row r="389" spans="1:54" x14ac:dyDescent="0.25">
      <c r="A389">
        <v>331736</v>
      </c>
      <c r="B389" t="s">
        <v>150</v>
      </c>
      <c r="W389" t="s">
        <v>213</v>
      </c>
      <c r="AG389" t="s">
        <v>213</v>
      </c>
      <c r="AJ389" t="s">
        <v>213</v>
      </c>
      <c r="AM389" t="s">
        <v>213</v>
      </c>
      <c r="AN389" t="s">
        <v>213</v>
      </c>
      <c r="BA389" t="s">
        <v>4420</v>
      </c>
      <c r="BB389">
        <v>0</v>
      </c>
    </row>
    <row r="390" spans="1:54" x14ac:dyDescent="0.25">
      <c r="A390">
        <v>332255</v>
      </c>
      <c r="B390" t="s">
        <v>150</v>
      </c>
      <c r="AC390" t="s">
        <v>213</v>
      </c>
      <c r="AI390" t="s">
        <v>213</v>
      </c>
      <c r="AJ390" t="s">
        <v>213</v>
      </c>
      <c r="AK390" t="s">
        <v>213</v>
      </c>
      <c r="AL390" t="s">
        <v>213</v>
      </c>
      <c r="AM390" t="s">
        <v>213</v>
      </c>
      <c r="AN390" t="s">
        <v>213</v>
      </c>
      <c r="BA390" t="s">
        <v>4420</v>
      </c>
      <c r="BB390">
        <v>0</v>
      </c>
    </row>
    <row r="391" spans="1:54" x14ac:dyDescent="0.25">
      <c r="A391">
        <v>332291</v>
      </c>
      <c r="B391" t="s">
        <v>150</v>
      </c>
      <c r="I391" t="s">
        <v>213</v>
      </c>
      <c r="N391" t="s">
        <v>213</v>
      </c>
      <c r="V391" t="s">
        <v>213</v>
      </c>
      <c r="AA391" t="s">
        <v>213</v>
      </c>
      <c r="AF391" t="s">
        <v>213</v>
      </c>
      <c r="AG391" t="s">
        <v>213</v>
      </c>
      <c r="AH391" t="s">
        <v>213</v>
      </c>
      <c r="AI391" t="s">
        <v>213</v>
      </c>
      <c r="AJ391" t="s">
        <v>213</v>
      </c>
      <c r="AL391" t="s">
        <v>213</v>
      </c>
      <c r="AM391" t="s">
        <v>213</v>
      </c>
      <c r="AN391" t="s">
        <v>213</v>
      </c>
      <c r="BA391" t="s">
        <v>4420</v>
      </c>
      <c r="BB391">
        <v>0</v>
      </c>
    </row>
    <row r="392" spans="1:54" x14ac:dyDescent="0.25">
      <c r="A392">
        <v>332338</v>
      </c>
      <c r="B392" t="s">
        <v>150</v>
      </c>
      <c r="N392" t="s">
        <v>213</v>
      </c>
      <c r="W392" t="s">
        <v>213</v>
      </c>
      <c r="Z392" t="s">
        <v>213</v>
      </c>
      <c r="AD392" t="s">
        <v>213</v>
      </c>
      <c r="AG392" t="s">
        <v>213</v>
      </c>
      <c r="AI392" t="s">
        <v>213</v>
      </c>
      <c r="AJ392" t="s">
        <v>213</v>
      </c>
      <c r="AK392" t="s">
        <v>213</v>
      </c>
      <c r="AL392" t="s">
        <v>213</v>
      </c>
      <c r="AM392" t="s">
        <v>213</v>
      </c>
      <c r="AN392" t="s">
        <v>213</v>
      </c>
      <c r="BA392" t="s">
        <v>4420</v>
      </c>
      <c r="BB392">
        <v>0</v>
      </c>
    </row>
    <row r="393" spans="1:54" x14ac:dyDescent="0.25">
      <c r="A393">
        <v>332427</v>
      </c>
      <c r="B393" t="s">
        <v>150</v>
      </c>
      <c r="W393" t="s">
        <v>213</v>
      </c>
      <c r="Y393" t="s">
        <v>213</v>
      </c>
      <c r="Z393" t="s">
        <v>213</v>
      </c>
      <c r="AC393" t="s">
        <v>213</v>
      </c>
      <c r="AD393" t="s">
        <v>213</v>
      </c>
      <c r="AE393" t="s">
        <v>213</v>
      </c>
      <c r="AF393" t="s">
        <v>213</v>
      </c>
      <c r="AG393" t="s">
        <v>213</v>
      </c>
      <c r="AH393" t="s">
        <v>213</v>
      </c>
      <c r="AI393" t="s">
        <v>213</v>
      </c>
      <c r="AJ393" t="s">
        <v>213</v>
      </c>
      <c r="AK393" t="s">
        <v>213</v>
      </c>
      <c r="AL393" t="s">
        <v>213</v>
      </c>
      <c r="AM393" t="s">
        <v>213</v>
      </c>
      <c r="AN393" t="s">
        <v>213</v>
      </c>
      <c r="BA393" t="s">
        <v>4420</v>
      </c>
      <c r="BB393">
        <v>0</v>
      </c>
    </row>
    <row r="394" spans="1:54" x14ac:dyDescent="0.25">
      <c r="A394">
        <v>333287</v>
      </c>
      <c r="B394" t="s">
        <v>150</v>
      </c>
      <c r="W394" t="s">
        <v>213</v>
      </c>
      <c r="Y394" t="s">
        <v>213</v>
      </c>
      <c r="Z394" t="s">
        <v>213</v>
      </c>
      <c r="AC394" t="s">
        <v>213</v>
      </c>
      <c r="AD394" t="s">
        <v>213</v>
      </c>
      <c r="AE394" t="s">
        <v>213</v>
      </c>
      <c r="AF394" t="s">
        <v>213</v>
      </c>
      <c r="AG394" t="s">
        <v>213</v>
      </c>
      <c r="AI394" t="s">
        <v>213</v>
      </c>
      <c r="AJ394" t="s">
        <v>213</v>
      </c>
      <c r="AK394" t="s">
        <v>213</v>
      </c>
      <c r="AL394" t="s">
        <v>213</v>
      </c>
      <c r="AM394" t="s">
        <v>213</v>
      </c>
      <c r="AN394" t="s">
        <v>213</v>
      </c>
      <c r="BA394" t="s">
        <v>4420</v>
      </c>
      <c r="BB394">
        <v>0</v>
      </c>
    </row>
    <row r="395" spans="1:54" x14ac:dyDescent="0.25">
      <c r="A395">
        <v>333450</v>
      </c>
      <c r="B395" t="s">
        <v>150</v>
      </c>
      <c r="W395" t="s">
        <v>213</v>
      </c>
      <c r="AC395" t="s">
        <v>213</v>
      </c>
      <c r="AD395" t="s">
        <v>213</v>
      </c>
      <c r="AE395" t="s">
        <v>213</v>
      </c>
      <c r="AF395" t="s">
        <v>213</v>
      </c>
      <c r="AG395" t="s">
        <v>213</v>
      </c>
      <c r="AI395" t="s">
        <v>213</v>
      </c>
      <c r="AK395" t="s">
        <v>213</v>
      </c>
      <c r="AN395" t="s">
        <v>213</v>
      </c>
      <c r="BA395" t="s">
        <v>4420</v>
      </c>
      <c r="BB395">
        <v>0</v>
      </c>
    </row>
    <row r="396" spans="1:54" x14ac:dyDescent="0.25">
      <c r="A396">
        <v>333518</v>
      </c>
      <c r="B396" t="s">
        <v>150</v>
      </c>
      <c r="W396" t="s">
        <v>213</v>
      </c>
      <c r="Y396" t="s">
        <v>213</v>
      </c>
      <c r="Z396" t="s">
        <v>213</v>
      </c>
      <c r="AC396" t="s">
        <v>213</v>
      </c>
      <c r="AE396" t="s">
        <v>213</v>
      </c>
      <c r="AF396" t="s">
        <v>213</v>
      </c>
      <c r="AG396" t="s">
        <v>213</v>
      </c>
      <c r="AH396" t="s">
        <v>213</v>
      </c>
      <c r="AI396" t="s">
        <v>213</v>
      </c>
      <c r="AJ396" t="s">
        <v>213</v>
      </c>
      <c r="AL396" t="s">
        <v>213</v>
      </c>
      <c r="AM396" t="s">
        <v>213</v>
      </c>
      <c r="AN396" t="s">
        <v>213</v>
      </c>
      <c r="BA396" t="s">
        <v>4420</v>
      </c>
      <c r="BB396">
        <v>0</v>
      </c>
    </row>
    <row r="397" spans="1:54" x14ac:dyDescent="0.25">
      <c r="A397">
        <v>333954</v>
      </c>
      <c r="B397" t="s">
        <v>150</v>
      </c>
      <c r="J397" t="s">
        <v>213</v>
      </c>
      <c r="L397" t="s">
        <v>213</v>
      </c>
      <c r="M397" t="s">
        <v>213</v>
      </c>
      <c r="Z397" t="s">
        <v>213</v>
      </c>
      <c r="AC397" t="s">
        <v>213</v>
      </c>
      <c r="AD397" t="s">
        <v>213</v>
      </c>
      <c r="AE397" t="s">
        <v>213</v>
      </c>
      <c r="AF397" t="s">
        <v>213</v>
      </c>
      <c r="AG397" t="s">
        <v>213</v>
      </c>
      <c r="AH397" t="s">
        <v>213</v>
      </c>
      <c r="AI397" t="s">
        <v>213</v>
      </c>
      <c r="AJ397" t="s">
        <v>213</v>
      </c>
      <c r="AK397" t="s">
        <v>213</v>
      </c>
      <c r="AL397" t="s">
        <v>213</v>
      </c>
      <c r="AM397" t="s">
        <v>213</v>
      </c>
      <c r="AN397" t="s">
        <v>213</v>
      </c>
      <c r="BA397" t="s">
        <v>4420</v>
      </c>
      <c r="BB397">
        <v>0</v>
      </c>
    </row>
    <row r="398" spans="1:54" x14ac:dyDescent="0.25">
      <c r="A398">
        <v>334301</v>
      </c>
      <c r="B398" t="s">
        <v>150</v>
      </c>
      <c r="AF398" t="s">
        <v>213</v>
      </c>
      <c r="AG398" t="s">
        <v>213</v>
      </c>
      <c r="AH398" t="s">
        <v>213</v>
      </c>
      <c r="AI398" t="s">
        <v>213</v>
      </c>
      <c r="AJ398" t="s">
        <v>213</v>
      </c>
      <c r="AN398" t="s">
        <v>213</v>
      </c>
      <c r="BA398" t="s">
        <v>4420</v>
      </c>
      <c r="BB398">
        <v>0</v>
      </c>
    </row>
    <row r="399" spans="1:54" x14ac:dyDescent="0.25">
      <c r="A399">
        <v>334385</v>
      </c>
      <c r="B399" t="s">
        <v>150</v>
      </c>
      <c r="AC399" t="s">
        <v>213</v>
      </c>
      <c r="AD399" t="s">
        <v>213</v>
      </c>
      <c r="AE399" t="s">
        <v>213</v>
      </c>
      <c r="AF399" t="s">
        <v>213</v>
      </c>
      <c r="AG399" t="s">
        <v>213</v>
      </c>
      <c r="AH399" t="s">
        <v>213</v>
      </c>
      <c r="AI399" t="s">
        <v>213</v>
      </c>
      <c r="AJ399" t="s">
        <v>213</v>
      </c>
      <c r="AK399" t="s">
        <v>213</v>
      </c>
      <c r="AL399" t="s">
        <v>213</v>
      </c>
      <c r="AM399" t="s">
        <v>213</v>
      </c>
      <c r="AN399" t="s">
        <v>213</v>
      </c>
      <c r="BA399" t="s">
        <v>4420</v>
      </c>
      <c r="BB399">
        <v>0</v>
      </c>
    </row>
    <row r="400" spans="1:54" x14ac:dyDescent="0.25">
      <c r="A400">
        <v>334620</v>
      </c>
      <c r="B400" t="s">
        <v>150</v>
      </c>
      <c r="H400" t="s">
        <v>213</v>
      </c>
      <c r="Z400" t="s">
        <v>213</v>
      </c>
      <c r="AC400" t="s">
        <v>213</v>
      </c>
      <c r="AD400" t="s">
        <v>213</v>
      </c>
      <c r="AE400" t="s">
        <v>213</v>
      </c>
      <c r="AF400" t="s">
        <v>213</v>
      </c>
      <c r="AG400" t="s">
        <v>213</v>
      </c>
      <c r="AH400" t="s">
        <v>213</v>
      </c>
      <c r="AI400" t="s">
        <v>213</v>
      </c>
      <c r="AJ400" t="s">
        <v>213</v>
      </c>
      <c r="AK400" t="s">
        <v>213</v>
      </c>
      <c r="AL400" t="s">
        <v>213</v>
      </c>
      <c r="AM400" t="s">
        <v>213</v>
      </c>
      <c r="AN400" t="s">
        <v>213</v>
      </c>
      <c r="BA400" t="s">
        <v>4420</v>
      </c>
      <c r="BB400">
        <v>0</v>
      </c>
    </row>
    <row r="401" spans="1:54" x14ac:dyDescent="0.25">
      <c r="A401">
        <v>334890</v>
      </c>
      <c r="B401" t="s">
        <v>150</v>
      </c>
      <c r="H401" t="s">
        <v>213</v>
      </c>
      <c r="Z401" t="s">
        <v>213</v>
      </c>
      <c r="AA401" t="s">
        <v>213</v>
      </c>
      <c r="AC401" t="s">
        <v>213</v>
      </c>
      <c r="AD401" t="s">
        <v>213</v>
      </c>
      <c r="AE401" t="s">
        <v>213</v>
      </c>
      <c r="AF401" t="s">
        <v>213</v>
      </c>
      <c r="AG401" t="s">
        <v>213</v>
      </c>
      <c r="AH401" t="s">
        <v>213</v>
      </c>
      <c r="AI401" t="s">
        <v>213</v>
      </c>
      <c r="AJ401" t="s">
        <v>213</v>
      </c>
      <c r="AK401" t="s">
        <v>213</v>
      </c>
      <c r="AL401" t="s">
        <v>213</v>
      </c>
      <c r="AM401" t="s">
        <v>213</v>
      </c>
      <c r="AN401" t="s">
        <v>213</v>
      </c>
      <c r="BA401" t="s">
        <v>4420</v>
      </c>
      <c r="BB401">
        <v>0</v>
      </c>
    </row>
    <row r="402" spans="1:54" x14ac:dyDescent="0.25">
      <c r="A402">
        <v>334976</v>
      </c>
      <c r="B402" t="s">
        <v>150</v>
      </c>
      <c r="S402" t="s">
        <v>213</v>
      </c>
      <c r="W402" t="s">
        <v>213</v>
      </c>
      <c r="Z402" t="s">
        <v>213</v>
      </c>
      <c r="AC402" t="s">
        <v>213</v>
      </c>
      <c r="AD402" t="s">
        <v>213</v>
      </c>
      <c r="AE402" t="s">
        <v>213</v>
      </c>
      <c r="AF402" t="s">
        <v>213</v>
      </c>
      <c r="AG402" t="s">
        <v>213</v>
      </c>
      <c r="AH402" t="s">
        <v>213</v>
      </c>
      <c r="AI402" t="s">
        <v>213</v>
      </c>
      <c r="AJ402" t="s">
        <v>213</v>
      </c>
      <c r="AK402" t="s">
        <v>213</v>
      </c>
      <c r="AL402" t="s">
        <v>213</v>
      </c>
      <c r="AM402" t="s">
        <v>213</v>
      </c>
      <c r="AN402" t="s">
        <v>213</v>
      </c>
      <c r="BA402" t="s">
        <v>4420</v>
      </c>
      <c r="BB402">
        <v>0</v>
      </c>
    </row>
    <row r="403" spans="1:54" x14ac:dyDescent="0.25">
      <c r="A403">
        <v>337075</v>
      </c>
      <c r="B403" t="s">
        <v>150</v>
      </c>
      <c r="H403" t="s">
        <v>213</v>
      </c>
      <c r="AG403" t="s">
        <v>213</v>
      </c>
      <c r="AH403" t="s">
        <v>213</v>
      </c>
      <c r="AI403" t="s">
        <v>213</v>
      </c>
      <c r="AJ403" t="s">
        <v>213</v>
      </c>
      <c r="AK403" t="s">
        <v>213</v>
      </c>
      <c r="AN403" t="s">
        <v>213</v>
      </c>
      <c r="BA403" t="s">
        <v>4420</v>
      </c>
      <c r="BB403">
        <v>0</v>
      </c>
    </row>
    <row r="404" spans="1:54" x14ac:dyDescent="0.25">
      <c r="A404">
        <v>337136</v>
      </c>
      <c r="B404" t="s">
        <v>150</v>
      </c>
      <c r="N404" t="s">
        <v>213</v>
      </c>
      <c r="W404" t="s">
        <v>213</v>
      </c>
      <c r="Z404" t="s">
        <v>213</v>
      </c>
      <c r="AE404" t="s">
        <v>213</v>
      </c>
      <c r="AF404" t="s">
        <v>213</v>
      </c>
      <c r="AG404" t="s">
        <v>213</v>
      </c>
      <c r="AI404" t="s">
        <v>213</v>
      </c>
      <c r="AJ404" t="s">
        <v>213</v>
      </c>
      <c r="AK404" t="s">
        <v>213</v>
      </c>
      <c r="AL404" t="s">
        <v>213</v>
      </c>
      <c r="AM404" t="s">
        <v>213</v>
      </c>
      <c r="AN404" t="s">
        <v>213</v>
      </c>
      <c r="BA404" t="s">
        <v>4420</v>
      </c>
      <c r="BB404">
        <v>0</v>
      </c>
    </row>
    <row r="405" spans="1:54" x14ac:dyDescent="0.25">
      <c r="A405">
        <v>337139</v>
      </c>
      <c r="B405" t="s">
        <v>150</v>
      </c>
      <c r="W405" t="s">
        <v>213</v>
      </c>
      <c r="Y405" t="s">
        <v>213</v>
      </c>
      <c r="Z405" t="s">
        <v>213</v>
      </c>
      <c r="AA405" t="s">
        <v>213</v>
      </c>
      <c r="AC405" t="s">
        <v>213</v>
      </c>
      <c r="AD405" t="s">
        <v>213</v>
      </c>
      <c r="AH405" t="s">
        <v>213</v>
      </c>
      <c r="AI405" t="s">
        <v>213</v>
      </c>
      <c r="AJ405" t="s">
        <v>213</v>
      </c>
      <c r="AM405" t="s">
        <v>213</v>
      </c>
      <c r="AN405" t="s">
        <v>213</v>
      </c>
      <c r="BA405" t="s">
        <v>4420</v>
      </c>
      <c r="BB405">
        <v>0</v>
      </c>
    </row>
    <row r="406" spans="1:54" x14ac:dyDescent="0.25">
      <c r="A406">
        <v>337209</v>
      </c>
      <c r="B406" t="s">
        <v>150</v>
      </c>
      <c r="W406" t="s">
        <v>213</v>
      </c>
      <c r="Z406" t="s">
        <v>213</v>
      </c>
      <c r="AC406" t="s">
        <v>213</v>
      </c>
      <c r="AD406" t="s">
        <v>213</v>
      </c>
      <c r="AF406" t="s">
        <v>213</v>
      </c>
      <c r="AG406" t="s">
        <v>213</v>
      </c>
      <c r="AH406" t="s">
        <v>213</v>
      </c>
      <c r="AI406" t="s">
        <v>213</v>
      </c>
      <c r="AK406" t="s">
        <v>213</v>
      </c>
      <c r="AL406" t="s">
        <v>213</v>
      </c>
      <c r="AM406" t="s">
        <v>213</v>
      </c>
      <c r="AN406" t="s">
        <v>213</v>
      </c>
      <c r="BA406" t="s">
        <v>4420</v>
      </c>
      <c r="BB406">
        <v>0</v>
      </c>
    </row>
    <row r="407" spans="1:54" x14ac:dyDescent="0.25">
      <c r="A407">
        <v>333533</v>
      </c>
      <c r="B407" t="s">
        <v>150</v>
      </c>
      <c r="X407" t="s">
        <v>213</v>
      </c>
      <c r="AG407" t="s">
        <v>213</v>
      </c>
      <c r="AH407" t="s">
        <v>213</v>
      </c>
      <c r="AI407" t="s">
        <v>213</v>
      </c>
      <c r="AN407" t="s">
        <v>213</v>
      </c>
      <c r="BA407" t="s">
        <v>4420</v>
      </c>
      <c r="BB407">
        <v>0</v>
      </c>
    </row>
    <row r="408" spans="1:54" x14ac:dyDescent="0.25">
      <c r="A408">
        <v>324049</v>
      </c>
      <c r="B408" t="s">
        <v>150</v>
      </c>
      <c r="Q408" t="s">
        <v>213</v>
      </c>
      <c r="Z408" t="s">
        <v>213</v>
      </c>
      <c r="AA408" t="s">
        <v>213</v>
      </c>
      <c r="AG408" t="s">
        <v>213</v>
      </c>
      <c r="AH408" t="s">
        <v>213</v>
      </c>
      <c r="AJ408" t="s">
        <v>213</v>
      </c>
      <c r="AK408" t="s">
        <v>213</v>
      </c>
      <c r="AM408" t="s">
        <v>213</v>
      </c>
      <c r="AN408" t="s">
        <v>213</v>
      </c>
      <c r="BA408" t="s">
        <v>4420</v>
      </c>
      <c r="BB408">
        <v>0</v>
      </c>
    </row>
    <row r="409" spans="1:54" x14ac:dyDescent="0.25">
      <c r="A409">
        <v>307408</v>
      </c>
      <c r="B409" t="s">
        <v>150</v>
      </c>
      <c r="M409" t="s">
        <v>213</v>
      </c>
      <c r="N409" t="s">
        <v>213</v>
      </c>
      <c r="Z409" t="s">
        <v>213</v>
      </c>
      <c r="AA409" t="s">
        <v>213</v>
      </c>
      <c r="AC409" t="s">
        <v>213</v>
      </c>
      <c r="AD409" t="s">
        <v>213</v>
      </c>
      <c r="AE409" t="s">
        <v>213</v>
      </c>
      <c r="AG409" t="s">
        <v>213</v>
      </c>
      <c r="AH409" t="s">
        <v>213</v>
      </c>
      <c r="AJ409" t="s">
        <v>213</v>
      </c>
      <c r="AM409" t="s">
        <v>213</v>
      </c>
      <c r="AN409" t="s">
        <v>213</v>
      </c>
      <c r="BA409" t="s">
        <v>4420</v>
      </c>
      <c r="BB409">
        <v>0</v>
      </c>
    </row>
    <row r="410" spans="1:54" x14ac:dyDescent="0.25">
      <c r="A410">
        <v>323893</v>
      </c>
      <c r="B410" t="s">
        <v>150</v>
      </c>
      <c r="M410" t="s">
        <v>213</v>
      </c>
      <c r="Y410" t="s">
        <v>213</v>
      </c>
      <c r="Z410" t="s">
        <v>213</v>
      </c>
      <c r="AE410" t="s">
        <v>213</v>
      </c>
      <c r="AG410" t="s">
        <v>213</v>
      </c>
      <c r="AH410" t="s">
        <v>213</v>
      </c>
      <c r="AI410" t="s">
        <v>213</v>
      </c>
      <c r="AJ410" t="s">
        <v>213</v>
      </c>
      <c r="AK410" t="s">
        <v>213</v>
      </c>
      <c r="AL410" t="s">
        <v>213</v>
      </c>
      <c r="AM410" t="s">
        <v>213</v>
      </c>
      <c r="AN410" t="s">
        <v>213</v>
      </c>
      <c r="BA410" t="s">
        <v>4420</v>
      </c>
      <c r="BB410">
        <v>0</v>
      </c>
    </row>
    <row r="411" spans="1:54" x14ac:dyDescent="0.25">
      <c r="A411">
        <v>330317</v>
      </c>
      <c r="B411" t="s">
        <v>150</v>
      </c>
      <c r="W411" t="s">
        <v>213</v>
      </c>
      <c r="Z411" t="s">
        <v>213</v>
      </c>
      <c r="AC411" t="s">
        <v>213</v>
      </c>
      <c r="AD411" t="s">
        <v>213</v>
      </c>
      <c r="AE411" t="s">
        <v>213</v>
      </c>
      <c r="AF411" t="s">
        <v>213</v>
      </c>
      <c r="AG411" t="s">
        <v>213</v>
      </c>
      <c r="AH411" t="s">
        <v>213</v>
      </c>
      <c r="AI411" t="s">
        <v>213</v>
      </c>
      <c r="AJ411" t="s">
        <v>213</v>
      </c>
      <c r="AK411" t="s">
        <v>213</v>
      </c>
      <c r="AL411" t="s">
        <v>213</v>
      </c>
      <c r="AM411" t="s">
        <v>213</v>
      </c>
      <c r="AN411" t="s">
        <v>213</v>
      </c>
      <c r="BA411" t="s">
        <v>4420</v>
      </c>
      <c r="BB411">
        <v>0</v>
      </c>
    </row>
    <row r="412" spans="1:54" x14ac:dyDescent="0.25">
      <c r="A412">
        <v>331216</v>
      </c>
      <c r="B412" t="s">
        <v>150</v>
      </c>
      <c r="H412" t="s">
        <v>213</v>
      </c>
      <c r="W412" t="s">
        <v>213</v>
      </c>
      <c r="Z412" t="s">
        <v>213</v>
      </c>
      <c r="AC412" t="s">
        <v>213</v>
      </c>
      <c r="AG412" t="s">
        <v>213</v>
      </c>
      <c r="AI412" t="s">
        <v>213</v>
      </c>
      <c r="AJ412" t="s">
        <v>213</v>
      </c>
      <c r="AK412" t="s">
        <v>213</v>
      </c>
      <c r="AL412" t="s">
        <v>213</v>
      </c>
      <c r="AM412" t="s">
        <v>213</v>
      </c>
      <c r="AN412" t="s">
        <v>213</v>
      </c>
      <c r="BA412" t="s">
        <v>4420</v>
      </c>
      <c r="BB412">
        <v>0</v>
      </c>
    </row>
    <row r="413" spans="1:54" x14ac:dyDescent="0.25">
      <c r="A413">
        <v>324327</v>
      </c>
      <c r="B413" t="s">
        <v>150</v>
      </c>
      <c r="Z413" t="s">
        <v>213</v>
      </c>
      <c r="AB413" t="s">
        <v>213</v>
      </c>
      <c r="AH413" t="s">
        <v>213</v>
      </c>
      <c r="AI413" t="s">
        <v>213</v>
      </c>
      <c r="AJ413" t="s">
        <v>213</v>
      </c>
      <c r="AK413" t="s">
        <v>213</v>
      </c>
      <c r="AM413" t="s">
        <v>213</v>
      </c>
      <c r="BA413" t="s">
        <v>4420</v>
      </c>
      <c r="BB413">
        <v>0</v>
      </c>
    </row>
    <row r="414" spans="1:54" x14ac:dyDescent="0.25">
      <c r="A414">
        <v>327310</v>
      </c>
      <c r="B414" t="s">
        <v>150</v>
      </c>
      <c r="W414" t="s">
        <v>213</v>
      </c>
      <c r="Z414" t="s">
        <v>213</v>
      </c>
      <c r="AB414" t="s">
        <v>213</v>
      </c>
      <c r="AC414" t="s">
        <v>213</v>
      </c>
      <c r="AE414" t="s">
        <v>213</v>
      </c>
      <c r="AF414" t="s">
        <v>213</v>
      </c>
      <c r="AG414" t="s">
        <v>213</v>
      </c>
      <c r="AI414" t="s">
        <v>213</v>
      </c>
      <c r="AJ414" t="s">
        <v>213</v>
      </c>
      <c r="AK414" t="s">
        <v>213</v>
      </c>
      <c r="BA414" t="s">
        <v>4420</v>
      </c>
      <c r="BB414">
        <v>0</v>
      </c>
    </row>
    <row r="415" spans="1:54" x14ac:dyDescent="0.25">
      <c r="A415">
        <v>308620</v>
      </c>
      <c r="B415" t="s">
        <v>150</v>
      </c>
      <c r="N415" t="s">
        <v>213</v>
      </c>
      <c r="P415" t="s">
        <v>213</v>
      </c>
      <c r="AA415" t="s">
        <v>213</v>
      </c>
      <c r="AC415" t="s">
        <v>213</v>
      </c>
      <c r="AG415" t="s">
        <v>213</v>
      </c>
      <c r="AH415" t="s">
        <v>213</v>
      </c>
      <c r="AI415" t="s">
        <v>213</v>
      </c>
      <c r="AJ415" t="s">
        <v>213</v>
      </c>
      <c r="AK415" t="s">
        <v>213</v>
      </c>
      <c r="AL415" t="s">
        <v>213</v>
      </c>
      <c r="AM415" t="s">
        <v>213</v>
      </c>
      <c r="BA415" t="s">
        <v>4420</v>
      </c>
      <c r="BB415">
        <v>0</v>
      </c>
    </row>
    <row r="416" spans="1:54" x14ac:dyDescent="0.25">
      <c r="A416">
        <v>319367</v>
      </c>
      <c r="B416" t="s">
        <v>150</v>
      </c>
      <c r="N416" t="s">
        <v>213</v>
      </c>
      <c r="P416" t="s">
        <v>213</v>
      </c>
      <c r="W416" t="s">
        <v>213</v>
      </c>
      <c r="Z416" t="s">
        <v>213</v>
      </c>
      <c r="AG416" t="s">
        <v>213</v>
      </c>
      <c r="AH416" t="s">
        <v>213</v>
      </c>
      <c r="AI416" t="s">
        <v>213</v>
      </c>
      <c r="AM416" t="s">
        <v>213</v>
      </c>
      <c r="BA416" t="s">
        <v>4420</v>
      </c>
      <c r="BB416">
        <v>0</v>
      </c>
    </row>
    <row r="417" spans="1:54" x14ac:dyDescent="0.25">
      <c r="A417">
        <v>322190</v>
      </c>
      <c r="B417" t="s">
        <v>150</v>
      </c>
      <c r="P417" t="s">
        <v>213</v>
      </c>
      <c r="AC417" t="s">
        <v>213</v>
      </c>
      <c r="AG417" t="s">
        <v>213</v>
      </c>
      <c r="AH417" t="s">
        <v>213</v>
      </c>
      <c r="AJ417" t="s">
        <v>213</v>
      </c>
      <c r="BA417" t="s">
        <v>4420</v>
      </c>
      <c r="BB417">
        <v>0</v>
      </c>
    </row>
    <row r="418" spans="1:54" x14ac:dyDescent="0.25">
      <c r="A418">
        <v>325269</v>
      </c>
      <c r="B418" t="s">
        <v>150</v>
      </c>
      <c r="P418" t="s">
        <v>213</v>
      </c>
      <c r="V418" t="s">
        <v>213</v>
      </c>
      <c r="Z418" t="s">
        <v>213</v>
      </c>
      <c r="AC418" t="s">
        <v>213</v>
      </c>
      <c r="AD418" t="s">
        <v>213</v>
      </c>
      <c r="AE418" t="s">
        <v>213</v>
      </c>
      <c r="AF418" t="s">
        <v>213</v>
      </c>
      <c r="AG418" t="s">
        <v>213</v>
      </c>
      <c r="AI418" t="s">
        <v>213</v>
      </c>
      <c r="AJ418" t="s">
        <v>213</v>
      </c>
      <c r="AK418" t="s">
        <v>213</v>
      </c>
      <c r="AL418" t="s">
        <v>213</v>
      </c>
      <c r="BA418" t="s">
        <v>4420</v>
      </c>
      <c r="BB418">
        <v>0</v>
      </c>
    </row>
    <row r="419" spans="1:54" x14ac:dyDescent="0.25">
      <c r="A419">
        <v>326195</v>
      </c>
      <c r="B419" t="s">
        <v>150</v>
      </c>
      <c r="H419" t="s">
        <v>213</v>
      </c>
      <c r="P419" t="s">
        <v>213</v>
      </c>
      <c r="AC419" t="s">
        <v>213</v>
      </c>
      <c r="AF419" t="s">
        <v>213</v>
      </c>
      <c r="AG419" t="s">
        <v>213</v>
      </c>
      <c r="AH419" t="s">
        <v>213</v>
      </c>
      <c r="AJ419" t="s">
        <v>213</v>
      </c>
      <c r="AL419" t="s">
        <v>213</v>
      </c>
      <c r="BA419" t="s">
        <v>4420</v>
      </c>
      <c r="BB419">
        <v>0</v>
      </c>
    </row>
    <row r="420" spans="1:54" x14ac:dyDescent="0.25">
      <c r="A420">
        <v>326331</v>
      </c>
      <c r="B420" t="s">
        <v>150</v>
      </c>
      <c r="P420" t="s">
        <v>213</v>
      </c>
      <c r="AC420" t="s">
        <v>213</v>
      </c>
      <c r="AE420" t="s">
        <v>213</v>
      </c>
      <c r="AG420" t="s">
        <v>213</v>
      </c>
      <c r="AJ420" t="s">
        <v>213</v>
      </c>
      <c r="AL420" t="s">
        <v>213</v>
      </c>
      <c r="BA420" t="s">
        <v>4420</v>
      </c>
      <c r="BB420">
        <v>0</v>
      </c>
    </row>
    <row r="421" spans="1:54" x14ac:dyDescent="0.25">
      <c r="A421">
        <v>327856</v>
      </c>
      <c r="B421" t="s">
        <v>150</v>
      </c>
      <c r="P421" t="s">
        <v>213</v>
      </c>
      <c r="AF421" t="s">
        <v>213</v>
      </c>
      <c r="AG421" t="s">
        <v>213</v>
      </c>
      <c r="AH421" t="s">
        <v>213</v>
      </c>
      <c r="AI421" t="s">
        <v>213</v>
      </c>
      <c r="AJ421" t="s">
        <v>213</v>
      </c>
      <c r="AK421" t="s">
        <v>213</v>
      </c>
      <c r="BA421" t="s">
        <v>4420</v>
      </c>
      <c r="BB421">
        <v>0</v>
      </c>
    </row>
    <row r="422" spans="1:54" x14ac:dyDescent="0.25">
      <c r="A422">
        <v>327937</v>
      </c>
      <c r="B422" t="s">
        <v>150</v>
      </c>
      <c r="H422" t="s">
        <v>213</v>
      </c>
      <c r="P422" t="s">
        <v>213</v>
      </c>
      <c r="Z422" t="s">
        <v>213</v>
      </c>
      <c r="AG422" t="s">
        <v>213</v>
      </c>
      <c r="AH422" t="s">
        <v>213</v>
      </c>
      <c r="AI422" t="s">
        <v>213</v>
      </c>
      <c r="AJ422" t="s">
        <v>213</v>
      </c>
      <c r="AK422" t="s">
        <v>213</v>
      </c>
      <c r="AL422" t="s">
        <v>213</v>
      </c>
      <c r="AM422" t="s">
        <v>213</v>
      </c>
      <c r="BA422" t="s">
        <v>4420</v>
      </c>
      <c r="BB422">
        <v>0</v>
      </c>
    </row>
    <row r="423" spans="1:54" x14ac:dyDescent="0.25">
      <c r="A423">
        <v>328325</v>
      </c>
      <c r="B423" t="s">
        <v>150</v>
      </c>
      <c r="P423" t="s">
        <v>213</v>
      </c>
      <c r="AC423" t="s">
        <v>213</v>
      </c>
      <c r="AE423" t="s">
        <v>213</v>
      </c>
      <c r="AG423" t="s">
        <v>213</v>
      </c>
      <c r="AI423" t="s">
        <v>213</v>
      </c>
      <c r="AJ423" t="s">
        <v>213</v>
      </c>
      <c r="AK423" t="s">
        <v>213</v>
      </c>
      <c r="AL423" t="s">
        <v>213</v>
      </c>
      <c r="AM423" t="s">
        <v>213</v>
      </c>
      <c r="BA423" t="s">
        <v>4420</v>
      </c>
      <c r="BB423">
        <v>0</v>
      </c>
    </row>
    <row r="424" spans="1:54" x14ac:dyDescent="0.25">
      <c r="A424">
        <v>333508</v>
      </c>
      <c r="B424" t="s">
        <v>150</v>
      </c>
      <c r="N424" t="s">
        <v>213</v>
      </c>
      <c r="P424" t="s">
        <v>213</v>
      </c>
      <c r="AC424" t="s">
        <v>213</v>
      </c>
      <c r="AG424" t="s">
        <v>213</v>
      </c>
      <c r="AM424" t="s">
        <v>213</v>
      </c>
      <c r="BA424" t="s">
        <v>4420</v>
      </c>
      <c r="BB424">
        <v>0</v>
      </c>
    </row>
    <row r="425" spans="1:54" x14ac:dyDescent="0.25">
      <c r="A425">
        <v>327849</v>
      </c>
      <c r="B425" t="s">
        <v>150</v>
      </c>
      <c r="O425" t="s">
        <v>213</v>
      </c>
      <c r="W425" t="s">
        <v>213</v>
      </c>
      <c r="Z425" t="s">
        <v>213</v>
      </c>
      <c r="AC425" t="s">
        <v>213</v>
      </c>
      <c r="AG425" t="s">
        <v>213</v>
      </c>
      <c r="AI425" t="s">
        <v>213</v>
      </c>
      <c r="AJ425" t="s">
        <v>213</v>
      </c>
      <c r="AK425" t="s">
        <v>213</v>
      </c>
      <c r="BA425" t="s">
        <v>4420</v>
      </c>
      <c r="BB425">
        <v>0</v>
      </c>
    </row>
    <row r="426" spans="1:54" x14ac:dyDescent="0.25">
      <c r="A426">
        <v>310705</v>
      </c>
      <c r="B426" t="s">
        <v>150</v>
      </c>
      <c r="H426" t="s">
        <v>213</v>
      </c>
      <c r="N426" t="s">
        <v>213</v>
      </c>
      <c r="AA426" t="s">
        <v>213</v>
      </c>
      <c r="AH426" t="s">
        <v>213</v>
      </c>
      <c r="AM426" t="s">
        <v>213</v>
      </c>
      <c r="BA426" t="s">
        <v>4420</v>
      </c>
      <c r="BB426">
        <v>0</v>
      </c>
    </row>
    <row r="427" spans="1:54" x14ac:dyDescent="0.25">
      <c r="A427">
        <v>311783</v>
      </c>
      <c r="B427" t="s">
        <v>150</v>
      </c>
      <c r="J427" t="s">
        <v>213</v>
      </c>
      <c r="AA427" t="s">
        <v>213</v>
      </c>
      <c r="AC427" t="s">
        <v>213</v>
      </c>
      <c r="AE427" t="s">
        <v>213</v>
      </c>
      <c r="AG427" t="s">
        <v>213</v>
      </c>
      <c r="AI427" t="s">
        <v>213</v>
      </c>
      <c r="AJ427" t="s">
        <v>213</v>
      </c>
      <c r="AK427" t="s">
        <v>213</v>
      </c>
      <c r="AM427" t="s">
        <v>213</v>
      </c>
      <c r="BA427" t="s">
        <v>4420</v>
      </c>
      <c r="BB427">
        <v>0</v>
      </c>
    </row>
    <row r="428" spans="1:54" x14ac:dyDescent="0.25">
      <c r="A428">
        <v>317771</v>
      </c>
      <c r="B428" t="s">
        <v>150</v>
      </c>
      <c r="W428" t="s">
        <v>213</v>
      </c>
      <c r="Y428" t="s">
        <v>213</v>
      </c>
      <c r="Z428" t="s">
        <v>213</v>
      </c>
      <c r="AC428" t="s">
        <v>213</v>
      </c>
      <c r="AD428" t="s">
        <v>213</v>
      </c>
      <c r="AE428" t="s">
        <v>213</v>
      </c>
      <c r="AF428" t="s">
        <v>213</v>
      </c>
      <c r="AG428" t="s">
        <v>213</v>
      </c>
      <c r="AH428" t="s">
        <v>213</v>
      </c>
      <c r="AI428" t="s">
        <v>213</v>
      </c>
      <c r="AJ428" t="s">
        <v>213</v>
      </c>
      <c r="AK428" t="s">
        <v>213</v>
      </c>
      <c r="AM428" t="s">
        <v>213</v>
      </c>
      <c r="BA428" t="s">
        <v>4420</v>
      </c>
      <c r="BB428">
        <v>0</v>
      </c>
    </row>
    <row r="429" spans="1:54" x14ac:dyDescent="0.25">
      <c r="A429">
        <v>323140</v>
      </c>
      <c r="B429" t="s">
        <v>150</v>
      </c>
      <c r="AD429" t="s">
        <v>213</v>
      </c>
      <c r="AE429" t="s">
        <v>213</v>
      </c>
      <c r="AG429" t="s">
        <v>213</v>
      </c>
      <c r="AH429" t="s">
        <v>213</v>
      </c>
      <c r="AI429" t="s">
        <v>213</v>
      </c>
      <c r="AJ429" t="s">
        <v>213</v>
      </c>
      <c r="BA429" t="s">
        <v>4420</v>
      </c>
      <c r="BB429">
        <v>0</v>
      </c>
    </row>
    <row r="430" spans="1:54" x14ac:dyDescent="0.25">
      <c r="A430">
        <v>325389</v>
      </c>
      <c r="B430" t="s">
        <v>150</v>
      </c>
      <c r="W430" t="s">
        <v>213</v>
      </c>
      <c r="Z430" t="s">
        <v>213</v>
      </c>
      <c r="AE430" t="s">
        <v>213</v>
      </c>
      <c r="AH430" t="s">
        <v>213</v>
      </c>
      <c r="AI430" t="s">
        <v>213</v>
      </c>
      <c r="AJ430" t="s">
        <v>213</v>
      </c>
      <c r="AK430" t="s">
        <v>213</v>
      </c>
      <c r="AL430" t="s">
        <v>213</v>
      </c>
      <c r="BA430" t="s">
        <v>4420</v>
      </c>
      <c r="BB430">
        <v>0</v>
      </c>
    </row>
    <row r="431" spans="1:54" x14ac:dyDescent="0.25">
      <c r="A431">
        <v>326223</v>
      </c>
      <c r="B431" t="s">
        <v>150</v>
      </c>
      <c r="AC431" t="s">
        <v>213</v>
      </c>
      <c r="AE431" t="s">
        <v>213</v>
      </c>
      <c r="AJ431" t="s">
        <v>213</v>
      </c>
      <c r="AK431" t="s">
        <v>213</v>
      </c>
      <c r="AM431" t="s">
        <v>213</v>
      </c>
      <c r="BA431" t="s">
        <v>4420</v>
      </c>
      <c r="BB431">
        <v>0</v>
      </c>
    </row>
    <row r="432" spans="1:54" x14ac:dyDescent="0.25">
      <c r="A432">
        <v>326633</v>
      </c>
      <c r="B432" t="s">
        <v>150</v>
      </c>
      <c r="H432" t="s">
        <v>213</v>
      </c>
      <c r="AC432" t="s">
        <v>213</v>
      </c>
      <c r="AF432" t="s">
        <v>213</v>
      </c>
      <c r="AI432" t="s">
        <v>213</v>
      </c>
      <c r="AK432" t="s">
        <v>213</v>
      </c>
      <c r="BA432" t="s">
        <v>4420</v>
      </c>
      <c r="BB432">
        <v>0</v>
      </c>
    </row>
    <row r="433" spans="1:54" x14ac:dyDescent="0.25">
      <c r="A433">
        <v>326700</v>
      </c>
      <c r="B433" t="s">
        <v>150</v>
      </c>
      <c r="I433" t="s">
        <v>213</v>
      </c>
      <c r="N433" t="s">
        <v>213</v>
      </c>
      <c r="V433" t="s">
        <v>213</v>
      </c>
      <c r="AA433" t="s">
        <v>213</v>
      </c>
      <c r="AG433" t="s">
        <v>213</v>
      </c>
      <c r="AH433" t="s">
        <v>213</v>
      </c>
      <c r="AI433" t="s">
        <v>213</v>
      </c>
      <c r="AJ433" t="s">
        <v>213</v>
      </c>
      <c r="AL433" t="s">
        <v>213</v>
      </c>
      <c r="AM433" t="s">
        <v>213</v>
      </c>
      <c r="BA433" t="s">
        <v>4420</v>
      </c>
      <c r="BB433">
        <v>0</v>
      </c>
    </row>
    <row r="434" spans="1:54" x14ac:dyDescent="0.25">
      <c r="A434">
        <v>326916</v>
      </c>
      <c r="B434" t="s">
        <v>150</v>
      </c>
      <c r="W434" t="s">
        <v>213</v>
      </c>
      <c r="AG434" t="s">
        <v>213</v>
      </c>
      <c r="AI434" t="s">
        <v>213</v>
      </c>
      <c r="AL434" t="s">
        <v>213</v>
      </c>
      <c r="AM434" t="s">
        <v>213</v>
      </c>
      <c r="BA434" t="s">
        <v>4420</v>
      </c>
      <c r="BB434">
        <v>0</v>
      </c>
    </row>
    <row r="435" spans="1:54" x14ac:dyDescent="0.25">
      <c r="A435">
        <v>327013</v>
      </c>
      <c r="B435" t="s">
        <v>150</v>
      </c>
      <c r="AF435" t="s">
        <v>213</v>
      </c>
      <c r="AG435" t="s">
        <v>213</v>
      </c>
      <c r="AI435" t="s">
        <v>213</v>
      </c>
      <c r="AJ435" t="s">
        <v>213</v>
      </c>
      <c r="AK435" t="s">
        <v>213</v>
      </c>
      <c r="AL435" t="s">
        <v>213</v>
      </c>
      <c r="AM435" t="s">
        <v>213</v>
      </c>
      <c r="BA435" t="s">
        <v>4420</v>
      </c>
      <c r="BB435">
        <v>0</v>
      </c>
    </row>
    <row r="436" spans="1:54" x14ac:dyDescent="0.25">
      <c r="A436">
        <v>329020</v>
      </c>
      <c r="B436" t="s">
        <v>150</v>
      </c>
      <c r="H436" t="s">
        <v>213</v>
      </c>
      <c r="W436" t="s">
        <v>213</v>
      </c>
      <c r="Y436" t="s">
        <v>213</v>
      </c>
      <c r="Z436" t="s">
        <v>213</v>
      </c>
      <c r="AF436" t="s">
        <v>213</v>
      </c>
      <c r="AJ436" t="s">
        <v>213</v>
      </c>
      <c r="AK436" t="s">
        <v>213</v>
      </c>
      <c r="BA436" t="s">
        <v>4420</v>
      </c>
      <c r="BB436">
        <v>0</v>
      </c>
    </row>
    <row r="437" spans="1:54" x14ac:dyDescent="0.25">
      <c r="A437">
        <v>329576</v>
      </c>
      <c r="B437" t="s">
        <v>150</v>
      </c>
      <c r="N437" t="s">
        <v>213</v>
      </c>
      <c r="AA437" t="s">
        <v>213</v>
      </c>
      <c r="AC437" t="s">
        <v>213</v>
      </c>
      <c r="AG437" t="s">
        <v>213</v>
      </c>
      <c r="AM437" t="s">
        <v>213</v>
      </c>
      <c r="BA437" t="s">
        <v>4420</v>
      </c>
      <c r="BB437">
        <v>0</v>
      </c>
    </row>
    <row r="438" spans="1:54" x14ac:dyDescent="0.25">
      <c r="A438">
        <v>329677</v>
      </c>
      <c r="B438" t="s">
        <v>150</v>
      </c>
      <c r="AC438" t="s">
        <v>213</v>
      </c>
      <c r="AG438" t="s">
        <v>213</v>
      </c>
      <c r="AJ438" t="s">
        <v>213</v>
      </c>
      <c r="AK438" t="s">
        <v>213</v>
      </c>
      <c r="AL438" t="s">
        <v>213</v>
      </c>
      <c r="BA438" t="s">
        <v>4420</v>
      </c>
      <c r="BB438">
        <v>0</v>
      </c>
    </row>
    <row r="439" spans="1:54" x14ac:dyDescent="0.25">
      <c r="A439">
        <v>329694</v>
      </c>
      <c r="B439" t="s">
        <v>150</v>
      </c>
      <c r="G439" t="s">
        <v>213</v>
      </c>
      <c r="AE439" t="s">
        <v>213</v>
      </c>
      <c r="AF439" t="s">
        <v>213</v>
      </c>
      <c r="AG439" t="s">
        <v>213</v>
      </c>
      <c r="AI439" t="s">
        <v>213</v>
      </c>
      <c r="AJ439" t="s">
        <v>213</v>
      </c>
      <c r="AK439" t="s">
        <v>213</v>
      </c>
      <c r="AL439" t="s">
        <v>213</v>
      </c>
      <c r="BA439" t="s">
        <v>4420</v>
      </c>
      <c r="BB439">
        <v>0</v>
      </c>
    </row>
    <row r="440" spans="1:54" x14ac:dyDescent="0.25">
      <c r="A440">
        <v>329859</v>
      </c>
      <c r="B440" t="s">
        <v>150</v>
      </c>
      <c r="W440" t="s">
        <v>213</v>
      </c>
      <c r="AA440" t="s">
        <v>213</v>
      </c>
      <c r="AE440" t="s">
        <v>213</v>
      </c>
      <c r="AF440" t="s">
        <v>213</v>
      </c>
      <c r="AG440" t="s">
        <v>213</v>
      </c>
      <c r="AH440" t="s">
        <v>213</v>
      </c>
      <c r="AI440" t="s">
        <v>213</v>
      </c>
      <c r="AM440" t="s">
        <v>213</v>
      </c>
      <c r="BA440" t="s">
        <v>4420</v>
      </c>
      <c r="BB440">
        <v>0</v>
      </c>
    </row>
    <row r="441" spans="1:54" x14ac:dyDescent="0.25">
      <c r="A441">
        <v>330199</v>
      </c>
      <c r="B441" t="s">
        <v>150</v>
      </c>
      <c r="N441" t="s">
        <v>213</v>
      </c>
      <c r="AC441" t="s">
        <v>213</v>
      </c>
      <c r="AG441" t="s">
        <v>213</v>
      </c>
      <c r="AH441" t="s">
        <v>213</v>
      </c>
      <c r="AJ441" t="s">
        <v>213</v>
      </c>
      <c r="AM441" t="s">
        <v>213</v>
      </c>
      <c r="BA441" t="s">
        <v>4420</v>
      </c>
      <c r="BB441">
        <v>0</v>
      </c>
    </row>
    <row r="442" spans="1:54" x14ac:dyDescent="0.25">
      <c r="A442">
        <v>330524</v>
      </c>
      <c r="B442" t="s">
        <v>150</v>
      </c>
      <c r="Z442" t="s">
        <v>213</v>
      </c>
      <c r="AC442" t="s">
        <v>213</v>
      </c>
      <c r="AF442" t="s">
        <v>213</v>
      </c>
      <c r="AG442" t="s">
        <v>213</v>
      </c>
      <c r="AK442" t="s">
        <v>213</v>
      </c>
      <c r="BA442" t="s">
        <v>4420</v>
      </c>
      <c r="BB442">
        <v>0</v>
      </c>
    </row>
    <row r="443" spans="1:54" x14ac:dyDescent="0.25">
      <c r="A443">
        <v>332215</v>
      </c>
      <c r="B443" t="s">
        <v>150</v>
      </c>
      <c r="Z443" t="s">
        <v>213</v>
      </c>
      <c r="AF443" t="s">
        <v>213</v>
      </c>
      <c r="AG443" t="s">
        <v>213</v>
      </c>
      <c r="AI443" t="s">
        <v>213</v>
      </c>
      <c r="AJ443" t="s">
        <v>213</v>
      </c>
      <c r="AK443" t="s">
        <v>213</v>
      </c>
      <c r="BA443" t="s">
        <v>4420</v>
      </c>
      <c r="BB443">
        <v>0</v>
      </c>
    </row>
    <row r="444" spans="1:54" x14ac:dyDescent="0.25">
      <c r="A444">
        <v>333130</v>
      </c>
      <c r="B444" t="s">
        <v>150</v>
      </c>
      <c r="J444" t="s">
        <v>213</v>
      </c>
      <c r="N444" t="s">
        <v>213</v>
      </c>
      <c r="W444" t="s">
        <v>213</v>
      </c>
      <c r="AC444" t="s">
        <v>213</v>
      </c>
      <c r="AG444" t="s">
        <v>213</v>
      </c>
      <c r="AJ444" t="s">
        <v>213</v>
      </c>
      <c r="AL444" t="s">
        <v>213</v>
      </c>
      <c r="AM444" t="s">
        <v>213</v>
      </c>
      <c r="BA444" t="s">
        <v>4420</v>
      </c>
      <c r="BB444">
        <v>0</v>
      </c>
    </row>
    <row r="445" spans="1:54" x14ac:dyDescent="0.25">
      <c r="A445">
        <v>334547</v>
      </c>
      <c r="B445" t="s">
        <v>150</v>
      </c>
      <c r="I445" t="s">
        <v>213</v>
      </c>
      <c r="V445" t="s">
        <v>213</v>
      </c>
      <c r="Z445" t="s">
        <v>213</v>
      </c>
      <c r="AA445" t="s">
        <v>213</v>
      </c>
      <c r="AC445" t="s">
        <v>213</v>
      </c>
      <c r="AD445" t="s">
        <v>213</v>
      </c>
      <c r="AE445" t="s">
        <v>213</v>
      </c>
      <c r="AG445" t="s">
        <v>213</v>
      </c>
      <c r="AI445" t="s">
        <v>213</v>
      </c>
      <c r="AM445" t="s">
        <v>213</v>
      </c>
      <c r="BA445" t="s">
        <v>4420</v>
      </c>
      <c r="BB445">
        <v>0</v>
      </c>
    </row>
    <row r="446" spans="1:54" x14ac:dyDescent="0.25">
      <c r="A446">
        <v>328103</v>
      </c>
      <c r="B446" t="s">
        <v>150</v>
      </c>
      <c r="W446" t="s">
        <v>213</v>
      </c>
      <c r="Z446" t="s">
        <v>213</v>
      </c>
      <c r="AA446" t="s">
        <v>213</v>
      </c>
      <c r="AF446" t="s">
        <v>213</v>
      </c>
      <c r="AG446" t="s">
        <v>213</v>
      </c>
      <c r="AH446" t="s">
        <v>213</v>
      </c>
      <c r="AJ446" t="s">
        <v>213</v>
      </c>
      <c r="BA446" t="s">
        <v>4420</v>
      </c>
      <c r="BB446">
        <v>0</v>
      </c>
    </row>
    <row r="447" spans="1:54" x14ac:dyDescent="0.25">
      <c r="A447">
        <v>321480</v>
      </c>
      <c r="B447" t="s">
        <v>150</v>
      </c>
      <c r="AG447" t="s">
        <v>148</v>
      </c>
      <c r="AI447" t="s">
        <v>148</v>
      </c>
      <c r="AJ447" t="s">
        <v>148</v>
      </c>
      <c r="AK447" t="s">
        <v>148</v>
      </c>
      <c r="AL447" t="s">
        <v>148</v>
      </c>
      <c r="AM447" t="s">
        <v>148</v>
      </c>
      <c r="BA447" t="s">
        <v>4429</v>
      </c>
      <c r="BB447">
        <v>0</v>
      </c>
    </row>
    <row r="448" spans="1:54" x14ac:dyDescent="0.25">
      <c r="A448">
        <v>321364</v>
      </c>
      <c r="B448" t="s">
        <v>150</v>
      </c>
      <c r="N448" t="s">
        <v>147</v>
      </c>
      <c r="W448" t="s">
        <v>147</v>
      </c>
      <c r="Y448" t="s">
        <v>147</v>
      </c>
      <c r="Z448" t="s">
        <v>147</v>
      </c>
      <c r="AC448" t="s">
        <v>147</v>
      </c>
      <c r="AD448" t="s">
        <v>147</v>
      </c>
      <c r="AE448" t="s">
        <v>148</v>
      </c>
      <c r="AF448" t="s">
        <v>147</v>
      </c>
      <c r="AG448" t="s">
        <v>147</v>
      </c>
      <c r="AH448" t="s">
        <v>148</v>
      </c>
      <c r="AI448" t="s">
        <v>147</v>
      </c>
      <c r="AJ448" t="s">
        <v>147</v>
      </c>
      <c r="AK448" t="s">
        <v>148</v>
      </c>
      <c r="AL448" t="s">
        <v>148</v>
      </c>
      <c r="AM448" t="s">
        <v>147</v>
      </c>
      <c r="AN448" t="s">
        <v>148</v>
      </c>
      <c r="BA448" t="s">
        <v>4423</v>
      </c>
      <c r="BB448">
        <v>0</v>
      </c>
    </row>
    <row r="449" spans="1:54" x14ac:dyDescent="0.25">
      <c r="A449">
        <v>318691</v>
      </c>
      <c r="B449" t="s">
        <v>150</v>
      </c>
      <c r="V449" t="s">
        <v>147</v>
      </c>
      <c r="Z449" t="s">
        <v>148</v>
      </c>
      <c r="AA449" t="s">
        <v>148</v>
      </c>
      <c r="AF449" t="s">
        <v>148</v>
      </c>
      <c r="AG449" t="s">
        <v>148</v>
      </c>
      <c r="AL449" t="s">
        <v>148</v>
      </c>
      <c r="AM449" t="s">
        <v>148</v>
      </c>
      <c r="BA449" t="s">
        <v>4423</v>
      </c>
      <c r="BB449">
        <v>0</v>
      </c>
    </row>
    <row r="450" spans="1:54" x14ac:dyDescent="0.25">
      <c r="A450">
        <v>310417</v>
      </c>
      <c r="B450" t="s">
        <v>150</v>
      </c>
      <c r="M450" t="s">
        <v>148</v>
      </c>
      <c r="P450" t="s">
        <v>148</v>
      </c>
      <c r="X450" t="s">
        <v>148</v>
      </c>
      <c r="Z450" t="s">
        <v>148</v>
      </c>
      <c r="AC450" t="s">
        <v>147</v>
      </c>
      <c r="AD450" t="s">
        <v>147</v>
      </c>
      <c r="AE450" t="s">
        <v>147</v>
      </c>
      <c r="AF450" t="s">
        <v>147</v>
      </c>
      <c r="AG450" t="s">
        <v>147</v>
      </c>
      <c r="AH450" t="s">
        <v>147</v>
      </c>
      <c r="AI450" t="s">
        <v>145</v>
      </c>
      <c r="AJ450" t="s">
        <v>145</v>
      </c>
      <c r="AK450" t="s">
        <v>145</v>
      </c>
      <c r="AL450" t="s">
        <v>145</v>
      </c>
      <c r="AM450" t="s">
        <v>145</v>
      </c>
      <c r="AN450" t="s">
        <v>145</v>
      </c>
      <c r="BA450" t="s">
        <v>4427</v>
      </c>
      <c r="BB450">
        <v>0</v>
      </c>
    </row>
    <row r="451" spans="1:54" x14ac:dyDescent="0.25">
      <c r="A451">
        <v>333708</v>
      </c>
      <c r="B451" t="s">
        <v>150</v>
      </c>
      <c r="I451" t="s">
        <v>145</v>
      </c>
      <c r="V451" t="s">
        <v>145</v>
      </c>
      <c r="W451" t="s">
        <v>147</v>
      </c>
      <c r="Z451" t="s">
        <v>147</v>
      </c>
      <c r="AC451" t="s">
        <v>145</v>
      </c>
      <c r="AL451" t="s">
        <v>145</v>
      </c>
      <c r="AM451" t="s">
        <v>145</v>
      </c>
      <c r="AN451" t="s">
        <v>147</v>
      </c>
      <c r="BA451" t="s">
        <v>4423</v>
      </c>
      <c r="BB451">
        <v>0</v>
      </c>
    </row>
    <row r="452" spans="1:54" x14ac:dyDescent="0.25">
      <c r="A452">
        <v>306498</v>
      </c>
      <c r="B452" t="s">
        <v>150</v>
      </c>
      <c r="M452" t="s">
        <v>145</v>
      </c>
      <c r="U452" t="s">
        <v>148</v>
      </c>
      <c r="Z452" t="s">
        <v>145</v>
      </c>
      <c r="AC452" t="s">
        <v>147</v>
      </c>
      <c r="AE452" t="s">
        <v>148</v>
      </c>
      <c r="AG452" t="s">
        <v>145</v>
      </c>
      <c r="AI452" t="s">
        <v>148</v>
      </c>
      <c r="AK452" t="s">
        <v>147</v>
      </c>
      <c r="AL452" t="s">
        <v>148</v>
      </c>
      <c r="AM452" t="s">
        <v>148</v>
      </c>
      <c r="AN452" t="s">
        <v>148</v>
      </c>
      <c r="BA452" t="s">
        <v>4423</v>
      </c>
      <c r="BB452">
        <v>0</v>
      </c>
    </row>
    <row r="453" spans="1:54" x14ac:dyDescent="0.25">
      <c r="A453">
        <v>308237</v>
      </c>
      <c r="B453" t="s">
        <v>150</v>
      </c>
      <c r="O453" t="s">
        <v>147</v>
      </c>
      <c r="W453" t="s">
        <v>148</v>
      </c>
      <c r="Z453" t="s">
        <v>145</v>
      </c>
      <c r="AB453" t="s">
        <v>147</v>
      </c>
      <c r="AC453" t="s">
        <v>147</v>
      </c>
      <c r="AD453" t="s">
        <v>148</v>
      </c>
      <c r="AE453" t="s">
        <v>148</v>
      </c>
      <c r="AF453" t="s">
        <v>148</v>
      </c>
      <c r="AG453" t="s">
        <v>147</v>
      </c>
      <c r="AH453" t="s">
        <v>148</v>
      </c>
      <c r="AI453" t="s">
        <v>145</v>
      </c>
      <c r="AJ453" t="s">
        <v>145</v>
      </c>
      <c r="AK453" t="s">
        <v>145</v>
      </c>
      <c r="AL453" t="s">
        <v>147</v>
      </c>
      <c r="AM453" t="s">
        <v>148</v>
      </c>
      <c r="AN453" t="s">
        <v>145</v>
      </c>
      <c r="BA453" t="s">
        <v>4423</v>
      </c>
      <c r="BB453">
        <v>0</v>
      </c>
    </row>
    <row r="454" spans="1:54" x14ac:dyDescent="0.25">
      <c r="A454">
        <v>304099</v>
      </c>
      <c r="B454" t="s">
        <v>150</v>
      </c>
      <c r="P454" t="s">
        <v>148</v>
      </c>
      <c r="Z454" t="s">
        <v>147</v>
      </c>
      <c r="AA454" t="s">
        <v>145</v>
      </c>
      <c r="AE454" t="s">
        <v>148</v>
      </c>
      <c r="AI454" t="s">
        <v>148</v>
      </c>
      <c r="AJ454" t="s">
        <v>148</v>
      </c>
      <c r="AM454" t="s">
        <v>148</v>
      </c>
      <c r="AN454" t="s">
        <v>145</v>
      </c>
      <c r="BA454" t="s">
        <v>4423</v>
      </c>
      <c r="BB454">
        <v>0</v>
      </c>
    </row>
    <row r="455" spans="1:54" x14ac:dyDescent="0.25">
      <c r="A455">
        <v>308167</v>
      </c>
      <c r="B455" t="s">
        <v>150</v>
      </c>
      <c r="P455" t="s">
        <v>148</v>
      </c>
      <c r="W455" t="s">
        <v>145</v>
      </c>
      <c r="Z455" t="s">
        <v>145</v>
      </c>
      <c r="AA455" t="s">
        <v>145</v>
      </c>
      <c r="AC455" t="s">
        <v>145</v>
      </c>
      <c r="AD455" t="s">
        <v>145</v>
      </c>
      <c r="AE455" t="s">
        <v>147</v>
      </c>
      <c r="AF455" t="s">
        <v>147</v>
      </c>
      <c r="AG455" t="s">
        <v>147</v>
      </c>
      <c r="AH455" t="s">
        <v>147</v>
      </c>
      <c r="AI455" t="s">
        <v>145</v>
      </c>
      <c r="AJ455" t="s">
        <v>145</v>
      </c>
      <c r="AK455" t="s">
        <v>145</v>
      </c>
      <c r="AL455" t="s">
        <v>145</v>
      </c>
      <c r="AM455" t="s">
        <v>145</v>
      </c>
      <c r="AN455" t="s">
        <v>145</v>
      </c>
      <c r="BA455" t="s">
        <v>4423</v>
      </c>
      <c r="BB455">
        <v>0</v>
      </c>
    </row>
    <row r="456" spans="1:54" x14ac:dyDescent="0.25">
      <c r="A456">
        <v>305596</v>
      </c>
      <c r="B456" t="s">
        <v>150</v>
      </c>
      <c r="H456" t="s">
        <v>148</v>
      </c>
      <c r="Z456" t="s">
        <v>148</v>
      </c>
      <c r="AC456" t="s">
        <v>145</v>
      </c>
      <c r="AF456" t="s">
        <v>148</v>
      </c>
      <c r="AG456" t="s">
        <v>148</v>
      </c>
      <c r="AI456" t="s">
        <v>145</v>
      </c>
      <c r="AJ456" t="s">
        <v>145</v>
      </c>
      <c r="AK456" t="s">
        <v>145</v>
      </c>
      <c r="AL456" t="s">
        <v>145</v>
      </c>
      <c r="AM456" t="s">
        <v>145</v>
      </c>
      <c r="AN456" t="s">
        <v>145</v>
      </c>
      <c r="BA456" t="s">
        <v>4423</v>
      </c>
      <c r="BB456">
        <v>0</v>
      </c>
    </row>
    <row r="457" spans="1:54" x14ac:dyDescent="0.25">
      <c r="A457">
        <v>307676</v>
      </c>
      <c r="B457" t="s">
        <v>150</v>
      </c>
      <c r="Z457" t="s">
        <v>145</v>
      </c>
      <c r="AC457" t="s">
        <v>147</v>
      </c>
      <c r="AI457" t="s">
        <v>147</v>
      </c>
      <c r="AJ457" t="s">
        <v>147</v>
      </c>
      <c r="AK457" t="s">
        <v>147</v>
      </c>
      <c r="AM457" t="s">
        <v>145</v>
      </c>
      <c r="AN457" t="s">
        <v>145</v>
      </c>
      <c r="BA457" t="s">
        <v>4423</v>
      </c>
      <c r="BB457">
        <v>0</v>
      </c>
    </row>
    <row r="458" spans="1:54" x14ac:dyDescent="0.25">
      <c r="A458">
        <v>321084</v>
      </c>
      <c r="B458" t="s">
        <v>150</v>
      </c>
      <c r="Q458" t="s">
        <v>148</v>
      </c>
      <c r="W458" t="s">
        <v>148</v>
      </c>
      <c r="Y458" t="s">
        <v>148</v>
      </c>
      <c r="Z458" t="s">
        <v>145</v>
      </c>
      <c r="AC458" t="s">
        <v>145</v>
      </c>
      <c r="AD458" t="s">
        <v>147</v>
      </c>
      <c r="AE458" t="s">
        <v>145</v>
      </c>
      <c r="AF458" t="s">
        <v>147</v>
      </c>
      <c r="AG458" t="s">
        <v>147</v>
      </c>
      <c r="AH458" t="s">
        <v>147</v>
      </c>
      <c r="AI458" t="s">
        <v>145</v>
      </c>
      <c r="AJ458" t="s">
        <v>147</v>
      </c>
      <c r="AK458" t="s">
        <v>147</v>
      </c>
      <c r="AL458" t="s">
        <v>147</v>
      </c>
      <c r="AM458" t="s">
        <v>148</v>
      </c>
      <c r="AN458" t="s">
        <v>145</v>
      </c>
      <c r="BA458" t="s">
        <v>4423</v>
      </c>
      <c r="BB458">
        <v>0</v>
      </c>
    </row>
    <row r="459" spans="1:54" x14ac:dyDescent="0.25">
      <c r="A459">
        <v>302967</v>
      </c>
      <c r="B459" t="s">
        <v>150</v>
      </c>
      <c r="M459" t="s">
        <v>148</v>
      </c>
      <c r="W459" t="s">
        <v>148</v>
      </c>
      <c r="Z459" t="s">
        <v>148</v>
      </c>
      <c r="AC459" t="s">
        <v>148</v>
      </c>
      <c r="AD459" t="s">
        <v>148</v>
      </c>
      <c r="AE459" t="s">
        <v>148</v>
      </c>
      <c r="AG459" t="s">
        <v>148</v>
      </c>
      <c r="AH459" t="s">
        <v>147</v>
      </c>
      <c r="AI459" t="s">
        <v>147</v>
      </c>
      <c r="AJ459" t="s">
        <v>148</v>
      </c>
      <c r="AK459" t="s">
        <v>148</v>
      </c>
      <c r="AL459" t="s">
        <v>147</v>
      </c>
      <c r="AM459" t="s">
        <v>148</v>
      </c>
      <c r="AN459" t="s">
        <v>145</v>
      </c>
      <c r="BA459" t="s">
        <v>4423</v>
      </c>
      <c r="BB459">
        <v>0</v>
      </c>
    </row>
    <row r="460" spans="1:54" x14ac:dyDescent="0.25">
      <c r="A460">
        <v>302058</v>
      </c>
      <c r="B460" t="s">
        <v>150</v>
      </c>
      <c r="N460" t="s">
        <v>145</v>
      </c>
      <c r="Z460" t="s">
        <v>145</v>
      </c>
      <c r="AA460" t="s">
        <v>145</v>
      </c>
      <c r="AC460" t="s">
        <v>148</v>
      </c>
      <c r="AD460" t="s">
        <v>148</v>
      </c>
      <c r="AG460" t="s">
        <v>145</v>
      </c>
      <c r="AH460" t="s">
        <v>145</v>
      </c>
      <c r="AJ460" t="s">
        <v>145</v>
      </c>
      <c r="AK460" t="s">
        <v>145</v>
      </c>
      <c r="AL460" t="s">
        <v>145</v>
      </c>
      <c r="AM460" t="s">
        <v>147</v>
      </c>
      <c r="AN460" t="s">
        <v>145</v>
      </c>
      <c r="BA460" t="s">
        <v>4422</v>
      </c>
      <c r="BB460">
        <v>0</v>
      </c>
    </row>
    <row r="461" spans="1:54" x14ac:dyDescent="0.25">
      <c r="A461">
        <v>311477</v>
      </c>
      <c r="B461" t="s">
        <v>150</v>
      </c>
      <c r="N461" t="s">
        <v>213</v>
      </c>
      <c r="P461" t="s">
        <v>213</v>
      </c>
      <c r="W461" t="s">
        <v>213</v>
      </c>
      <c r="Y461" t="s">
        <v>213</v>
      </c>
      <c r="AD461" t="s">
        <v>213</v>
      </c>
      <c r="AE461" t="s">
        <v>213</v>
      </c>
      <c r="AF461" t="s">
        <v>213</v>
      </c>
      <c r="AG461" t="s">
        <v>213</v>
      </c>
      <c r="AI461" t="s">
        <v>213</v>
      </c>
      <c r="AJ461" t="s">
        <v>213</v>
      </c>
      <c r="AL461" t="s">
        <v>213</v>
      </c>
      <c r="AM461" t="s">
        <v>213</v>
      </c>
      <c r="AN461" t="s">
        <v>213</v>
      </c>
      <c r="BA461" t="s">
        <v>4434</v>
      </c>
      <c r="BB461">
        <v>0</v>
      </c>
    </row>
    <row r="462" spans="1:54" x14ac:dyDescent="0.25">
      <c r="A462">
        <v>312344</v>
      </c>
      <c r="B462" t="s">
        <v>150</v>
      </c>
      <c r="M462" t="s">
        <v>213</v>
      </c>
      <c r="P462" t="s">
        <v>213</v>
      </c>
      <c r="W462" t="s">
        <v>213</v>
      </c>
      <c r="Z462" t="s">
        <v>213</v>
      </c>
      <c r="AC462" t="s">
        <v>213</v>
      </c>
      <c r="AD462" t="s">
        <v>213</v>
      </c>
      <c r="AE462" t="s">
        <v>213</v>
      </c>
      <c r="AF462" t="s">
        <v>213</v>
      </c>
      <c r="AG462" t="s">
        <v>213</v>
      </c>
      <c r="AH462" t="s">
        <v>213</v>
      </c>
      <c r="AI462" t="s">
        <v>213</v>
      </c>
      <c r="AJ462" t="s">
        <v>213</v>
      </c>
      <c r="AK462" t="s">
        <v>213</v>
      </c>
      <c r="AL462" t="s">
        <v>213</v>
      </c>
      <c r="AM462" t="s">
        <v>213</v>
      </c>
      <c r="AN462" t="s">
        <v>213</v>
      </c>
      <c r="BA462" t="s">
        <v>4434</v>
      </c>
      <c r="BB462">
        <v>0</v>
      </c>
    </row>
    <row r="463" spans="1:54" x14ac:dyDescent="0.25">
      <c r="A463">
        <v>318682</v>
      </c>
      <c r="B463" t="s">
        <v>150</v>
      </c>
      <c r="P463" t="s">
        <v>213</v>
      </c>
      <c r="W463" t="s">
        <v>213</v>
      </c>
      <c r="Z463" t="s">
        <v>213</v>
      </c>
      <c r="AA463" t="s">
        <v>213</v>
      </c>
      <c r="AC463" t="s">
        <v>213</v>
      </c>
      <c r="AD463" t="s">
        <v>213</v>
      </c>
      <c r="AE463" t="s">
        <v>213</v>
      </c>
      <c r="AF463" t="s">
        <v>213</v>
      </c>
      <c r="AG463" t="s">
        <v>213</v>
      </c>
      <c r="AH463" t="s">
        <v>213</v>
      </c>
      <c r="AI463" t="s">
        <v>213</v>
      </c>
      <c r="AJ463" t="s">
        <v>213</v>
      </c>
      <c r="AK463" t="s">
        <v>213</v>
      </c>
      <c r="AL463" t="s">
        <v>213</v>
      </c>
      <c r="AM463" t="s">
        <v>213</v>
      </c>
      <c r="AN463" t="s">
        <v>213</v>
      </c>
      <c r="BA463" t="s">
        <v>4434</v>
      </c>
      <c r="BB463">
        <v>0</v>
      </c>
    </row>
    <row r="464" spans="1:54" x14ac:dyDescent="0.25">
      <c r="A464">
        <v>313837</v>
      </c>
      <c r="B464" t="s">
        <v>150</v>
      </c>
      <c r="I464" t="s">
        <v>213</v>
      </c>
      <c r="O464" t="s">
        <v>213</v>
      </c>
      <c r="Z464" t="s">
        <v>213</v>
      </c>
      <c r="AH464" t="s">
        <v>213</v>
      </c>
      <c r="AI464" t="s">
        <v>213</v>
      </c>
      <c r="AJ464" t="s">
        <v>213</v>
      </c>
      <c r="AK464" t="s">
        <v>213</v>
      </c>
      <c r="AL464" t="s">
        <v>213</v>
      </c>
      <c r="AM464" t="s">
        <v>213</v>
      </c>
      <c r="AN464" t="s">
        <v>213</v>
      </c>
      <c r="BA464" t="s">
        <v>4434</v>
      </c>
      <c r="BB464">
        <v>0</v>
      </c>
    </row>
    <row r="465" spans="1:54" x14ac:dyDescent="0.25">
      <c r="A465">
        <v>317152</v>
      </c>
      <c r="B465" t="s">
        <v>150</v>
      </c>
      <c r="AE465" t="s">
        <v>213</v>
      </c>
      <c r="AI465" t="s">
        <v>213</v>
      </c>
      <c r="AJ465" t="s">
        <v>213</v>
      </c>
      <c r="AK465" t="s">
        <v>213</v>
      </c>
      <c r="AN465" t="s">
        <v>213</v>
      </c>
      <c r="BA465" t="s">
        <v>4434</v>
      </c>
      <c r="BB465">
        <v>0</v>
      </c>
    </row>
    <row r="466" spans="1:54" x14ac:dyDescent="0.25">
      <c r="A466">
        <v>304164</v>
      </c>
      <c r="B466" t="s">
        <v>150</v>
      </c>
      <c r="O466" t="s">
        <v>213</v>
      </c>
      <c r="W466" t="s">
        <v>213</v>
      </c>
      <c r="AB466" t="s">
        <v>213</v>
      </c>
      <c r="AC466" t="s">
        <v>213</v>
      </c>
      <c r="AD466" t="s">
        <v>213</v>
      </c>
      <c r="AE466" t="s">
        <v>213</v>
      </c>
      <c r="AG466" t="s">
        <v>213</v>
      </c>
      <c r="AI466" t="s">
        <v>213</v>
      </c>
      <c r="AJ466" t="s">
        <v>213</v>
      </c>
      <c r="AK466" t="s">
        <v>213</v>
      </c>
      <c r="AL466" t="s">
        <v>213</v>
      </c>
      <c r="AM466" t="s">
        <v>213</v>
      </c>
      <c r="BA466" t="s">
        <v>4434</v>
      </c>
      <c r="BB466">
        <v>0</v>
      </c>
    </row>
    <row r="467" spans="1:54" x14ac:dyDescent="0.25">
      <c r="A467">
        <v>318970</v>
      </c>
      <c r="B467" t="s">
        <v>150</v>
      </c>
      <c r="I467" t="s">
        <v>213</v>
      </c>
      <c r="P467" t="s">
        <v>213</v>
      </c>
      <c r="V467" t="s">
        <v>213</v>
      </c>
      <c r="AC467" t="s">
        <v>213</v>
      </c>
      <c r="AE467" t="s">
        <v>213</v>
      </c>
      <c r="AG467" t="s">
        <v>213</v>
      </c>
      <c r="AI467" t="s">
        <v>213</v>
      </c>
      <c r="AK467" t="s">
        <v>213</v>
      </c>
      <c r="AL467" t="s">
        <v>213</v>
      </c>
      <c r="AM467" t="s">
        <v>213</v>
      </c>
      <c r="BA467" t="s">
        <v>4434</v>
      </c>
      <c r="BB467">
        <v>0</v>
      </c>
    </row>
    <row r="468" spans="1:54" x14ac:dyDescent="0.25">
      <c r="A468">
        <v>313459</v>
      </c>
      <c r="B468" t="s">
        <v>150</v>
      </c>
      <c r="AC468" t="s">
        <v>213</v>
      </c>
      <c r="AE468" t="s">
        <v>213</v>
      </c>
      <c r="AI468" t="s">
        <v>213</v>
      </c>
      <c r="AJ468" t="s">
        <v>213</v>
      </c>
      <c r="AL468" t="s">
        <v>213</v>
      </c>
      <c r="BA468" t="s">
        <v>4434</v>
      </c>
      <c r="BB468">
        <v>0</v>
      </c>
    </row>
    <row r="469" spans="1:54" x14ac:dyDescent="0.25">
      <c r="A469">
        <v>315735</v>
      </c>
      <c r="B469" t="s">
        <v>150</v>
      </c>
      <c r="W469" t="s">
        <v>213</v>
      </c>
      <c r="Y469" t="s">
        <v>213</v>
      </c>
      <c r="Z469" t="s">
        <v>213</v>
      </c>
      <c r="AC469" t="s">
        <v>213</v>
      </c>
      <c r="AD469" t="s">
        <v>213</v>
      </c>
      <c r="AE469" t="s">
        <v>213</v>
      </c>
      <c r="AG469" t="s">
        <v>213</v>
      </c>
      <c r="AH469" t="s">
        <v>213</v>
      </c>
      <c r="AI469" t="s">
        <v>213</v>
      </c>
      <c r="AJ469" t="s">
        <v>213</v>
      </c>
      <c r="AK469" t="s">
        <v>213</v>
      </c>
      <c r="BA469" t="s">
        <v>4434</v>
      </c>
      <c r="BB469">
        <v>0</v>
      </c>
    </row>
    <row r="470" spans="1:54" x14ac:dyDescent="0.25">
      <c r="A470">
        <v>309380</v>
      </c>
      <c r="B470" t="s">
        <v>150</v>
      </c>
      <c r="M470" t="s">
        <v>213</v>
      </c>
      <c r="Z470" t="s">
        <v>213</v>
      </c>
      <c r="AC470" t="s">
        <v>213</v>
      </c>
      <c r="AD470" t="s">
        <v>213</v>
      </c>
      <c r="AE470" t="s">
        <v>213</v>
      </c>
      <c r="AF470" t="s">
        <v>213</v>
      </c>
      <c r="AG470" t="s">
        <v>213</v>
      </c>
      <c r="AI470" t="s">
        <v>213</v>
      </c>
      <c r="AJ470" t="s">
        <v>213</v>
      </c>
      <c r="AK470" t="s">
        <v>213</v>
      </c>
      <c r="AL470" t="s">
        <v>213</v>
      </c>
      <c r="AM470" t="s">
        <v>213</v>
      </c>
      <c r="BA470" t="s">
        <v>4434</v>
      </c>
      <c r="BB470">
        <v>0</v>
      </c>
    </row>
    <row r="471" spans="1:54" x14ac:dyDescent="0.25">
      <c r="A471">
        <v>307845</v>
      </c>
      <c r="B471" t="s">
        <v>150</v>
      </c>
      <c r="H471" t="s">
        <v>213</v>
      </c>
      <c r="M471" t="s">
        <v>213</v>
      </c>
      <c r="Z471" t="s">
        <v>213</v>
      </c>
      <c r="AB471" t="s">
        <v>213</v>
      </c>
      <c r="AC471" t="s">
        <v>213</v>
      </c>
      <c r="AD471" t="s">
        <v>213</v>
      </c>
      <c r="AG471" t="s">
        <v>213</v>
      </c>
      <c r="AH471" t="s">
        <v>213</v>
      </c>
      <c r="AJ471" t="s">
        <v>213</v>
      </c>
      <c r="AK471" t="s">
        <v>213</v>
      </c>
      <c r="AL471" t="s">
        <v>213</v>
      </c>
      <c r="AN471" t="s">
        <v>213</v>
      </c>
      <c r="BA471" t="s">
        <v>4426</v>
      </c>
      <c r="BB471">
        <v>0</v>
      </c>
    </row>
    <row r="472" spans="1:54" x14ac:dyDescent="0.25">
      <c r="A472">
        <v>306282</v>
      </c>
      <c r="B472" t="s">
        <v>150</v>
      </c>
      <c r="P472" t="s">
        <v>213</v>
      </c>
      <c r="AA472" t="s">
        <v>213</v>
      </c>
      <c r="AB472" t="s">
        <v>213</v>
      </c>
      <c r="AC472" t="s">
        <v>213</v>
      </c>
      <c r="AE472" t="s">
        <v>213</v>
      </c>
      <c r="AG472" t="s">
        <v>213</v>
      </c>
      <c r="AH472" t="s">
        <v>213</v>
      </c>
      <c r="AI472" t="s">
        <v>213</v>
      </c>
      <c r="AJ472" t="s">
        <v>213</v>
      </c>
      <c r="AK472" t="s">
        <v>213</v>
      </c>
      <c r="AL472" t="s">
        <v>213</v>
      </c>
      <c r="AM472" t="s">
        <v>213</v>
      </c>
      <c r="AN472" t="s">
        <v>213</v>
      </c>
      <c r="BA472" t="s">
        <v>4421</v>
      </c>
      <c r="BB472">
        <v>0</v>
      </c>
    </row>
    <row r="473" spans="1:54" x14ac:dyDescent="0.25">
      <c r="A473">
        <v>301354</v>
      </c>
      <c r="B473" t="s">
        <v>150</v>
      </c>
      <c r="N473" t="s">
        <v>213</v>
      </c>
      <c r="W473" t="s">
        <v>213</v>
      </c>
      <c r="Z473" t="s">
        <v>213</v>
      </c>
      <c r="AA473" t="s">
        <v>213</v>
      </c>
      <c r="AB473" t="s">
        <v>213</v>
      </c>
      <c r="AC473" t="s">
        <v>213</v>
      </c>
      <c r="AD473" t="s">
        <v>213</v>
      </c>
      <c r="AE473" t="s">
        <v>213</v>
      </c>
      <c r="AF473" t="s">
        <v>213</v>
      </c>
      <c r="AG473" t="s">
        <v>213</v>
      </c>
      <c r="AH473" t="s">
        <v>213</v>
      </c>
      <c r="AI473" t="s">
        <v>213</v>
      </c>
      <c r="AJ473" t="s">
        <v>213</v>
      </c>
      <c r="AK473" t="s">
        <v>213</v>
      </c>
      <c r="AL473" t="s">
        <v>213</v>
      </c>
      <c r="AM473" t="s">
        <v>213</v>
      </c>
      <c r="AN473" t="s">
        <v>213</v>
      </c>
      <c r="BA473" t="s">
        <v>4421</v>
      </c>
      <c r="BB473">
        <v>0</v>
      </c>
    </row>
    <row r="474" spans="1:54" x14ac:dyDescent="0.25">
      <c r="A474">
        <v>313321</v>
      </c>
      <c r="B474" t="s">
        <v>150</v>
      </c>
      <c r="P474" t="s">
        <v>213</v>
      </c>
      <c r="W474" t="s">
        <v>213</v>
      </c>
      <c r="X474" t="s">
        <v>213</v>
      </c>
      <c r="AC474" t="s">
        <v>213</v>
      </c>
      <c r="AD474" t="s">
        <v>213</v>
      </c>
      <c r="AG474" t="s">
        <v>213</v>
      </c>
      <c r="AH474" t="s">
        <v>213</v>
      </c>
      <c r="AI474" t="s">
        <v>213</v>
      </c>
      <c r="AJ474" t="s">
        <v>213</v>
      </c>
      <c r="AK474" t="s">
        <v>213</v>
      </c>
      <c r="AL474" t="s">
        <v>213</v>
      </c>
      <c r="AM474" t="s">
        <v>213</v>
      </c>
      <c r="AN474" t="s">
        <v>213</v>
      </c>
      <c r="BA474" t="s">
        <v>4421</v>
      </c>
      <c r="BB474">
        <v>0</v>
      </c>
    </row>
    <row r="475" spans="1:54" x14ac:dyDescent="0.25">
      <c r="A475">
        <v>324529</v>
      </c>
      <c r="B475" t="s">
        <v>150</v>
      </c>
      <c r="H475" t="s">
        <v>213</v>
      </c>
      <c r="N475" t="s">
        <v>213</v>
      </c>
      <c r="P475" t="s">
        <v>213</v>
      </c>
      <c r="AC475" t="s">
        <v>213</v>
      </c>
      <c r="AD475" t="s">
        <v>213</v>
      </c>
      <c r="AE475" t="s">
        <v>213</v>
      </c>
      <c r="AF475" t="s">
        <v>213</v>
      </c>
      <c r="AG475" t="s">
        <v>213</v>
      </c>
      <c r="AH475" t="s">
        <v>213</v>
      </c>
      <c r="AI475" t="s">
        <v>213</v>
      </c>
      <c r="AJ475" t="s">
        <v>213</v>
      </c>
      <c r="AK475" t="s">
        <v>213</v>
      </c>
      <c r="AL475" t="s">
        <v>213</v>
      </c>
      <c r="AM475" t="s">
        <v>213</v>
      </c>
      <c r="AN475" t="s">
        <v>213</v>
      </c>
      <c r="BA475" t="s">
        <v>4421</v>
      </c>
      <c r="BB475">
        <v>0</v>
      </c>
    </row>
    <row r="476" spans="1:54" x14ac:dyDescent="0.25">
      <c r="A476">
        <v>303920</v>
      </c>
      <c r="B476" t="s">
        <v>150</v>
      </c>
      <c r="W476" t="s">
        <v>213</v>
      </c>
      <c r="Z476" t="s">
        <v>213</v>
      </c>
      <c r="AC476" t="s">
        <v>213</v>
      </c>
      <c r="AD476" t="s">
        <v>213</v>
      </c>
      <c r="AE476" t="s">
        <v>213</v>
      </c>
      <c r="AF476" t="s">
        <v>213</v>
      </c>
      <c r="AG476" t="s">
        <v>213</v>
      </c>
      <c r="AH476" t="s">
        <v>213</v>
      </c>
      <c r="AI476" t="s">
        <v>213</v>
      </c>
      <c r="AJ476" t="s">
        <v>213</v>
      </c>
      <c r="AK476" t="s">
        <v>213</v>
      </c>
      <c r="AL476" t="s">
        <v>213</v>
      </c>
      <c r="AM476" t="s">
        <v>213</v>
      </c>
      <c r="AN476" t="s">
        <v>213</v>
      </c>
      <c r="BA476" t="s">
        <v>4421</v>
      </c>
      <c r="BB476">
        <v>0</v>
      </c>
    </row>
    <row r="477" spans="1:54" x14ac:dyDescent="0.25">
      <c r="A477">
        <v>313279</v>
      </c>
      <c r="B477" t="s">
        <v>150</v>
      </c>
      <c r="N477" t="s">
        <v>213</v>
      </c>
      <c r="W477" t="s">
        <v>213</v>
      </c>
      <c r="AA477" t="s">
        <v>213</v>
      </c>
      <c r="AG477" t="s">
        <v>213</v>
      </c>
      <c r="AI477" t="s">
        <v>213</v>
      </c>
      <c r="AJ477" t="s">
        <v>213</v>
      </c>
      <c r="AK477" t="s">
        <v>213</v>
      </c>
      <c r="AL477" t="s">
        <v>213</v>
      </c>
      <c r="AM477" t="s">
        <v>213</v>
      </c>
      <c r="AN477" t="s">
        <v>213</v>
      </c>
      <c r="BA477" t="s">
        <v>4421</v>
      </c>
      <c r="BB477">
        <v>0</v>
      </c>
    </row>
    <row r="478" spans="1:54" x14ac:dyDescent="0.25">
      <c r="A478">
        <v>315627</v>
      </c>
      <c r="B478" t="s">
        <v>150</v>
      </c>
      <c r="I478" t="s">
        <v>213</v>
      </c>
      <c r="V478" t="s">
        <v>213</v>
      </c>
      <c r="AA478" t="s">
        <v>213</v>
      </c>
      <c r="AD478" t="s">
        <v>213</v>
      </c>
      <c r="AE478" t="s">
        <v>213</v>
      </c>
      <c r="AG478" t="s">
        <v>213</v>
      </c>
      <c r="AH478" t="s">
        <v>213</v>
      </c>
      <c r="AJ478" t="s">
        <v>213</v>
      </c>
      <c r="AK478" t="s">
        <v>213</v>
      </c>
      <c r="AM478" t="s">
        <v>213</v>
      </c>
      <c r="BA478" t="s">
        <v>4421</v>
      </c>
      <c r="BB478">
        <v>0</v>
      </c>
    </row>
    <row r="479" spans="1:54" x14ac:dyDescent="0.25">
      <c r="A479">
        <v>321502</v>
      </c>
      <c r="B479" t="s">
        <v>150</v>
      </c>
      <c r="AC479" t="s">
        <v>213</v>
      </c>
      <c r="AE479" t="s">
        <v>213</v>
      </c>
      <c r="AF479" t="s">
        <v>213</v>
      </c>
      <c r="AG479" t="s">
        <v>213</v>
      </c>
      <c r="AL479" t="s">
        <v>213</v>
      </c>
      <c r="BA479" t="s">
        <v>4421</v>
      </c>
      <c r="BB479">
        <v>0</v>
      </c>
    </row>
    <row r="480" spans="1:54" x14ac:dyDescent="0.25">
      <c r="A480">
        <v>319400</v>
      </c>
      <c r="B480" t="s">
        <v>150</v>
      </c>
      <c r="J480" t="s">
        <v>213</v>
      </c>
      <c r="P480" t="s">
        <v>213</v>
      </c>
      <c r="AC480" t="s">
        <v>213</v>
      </c>
      <c r="AH480" t="s">
        <v>213</v>
      </c>
      <c r="AI480" t="s">
        <v>213</v>
      </c>
      <c r="AJ480" t="s">
        <v>213</v>
      </c>
      <c r="AK480" t="s">
        <v>213</v>
      </c>
      <c r="AN480" t="s">
        <v>213</v>
      </c>
      <c r="BA480" t="s">
        <v>4425</v>
      </c>
      <c r="BB480">
        <v>0</v>
      </c>
    </row>
    <row r="481" spans="1:54" x14ac:dyDescent="0.25">
      <c r="A481">
        <v>303321</v>
      </c>
      <c r="B481" t="s">
        <v>150</v>
      </c>
      <c r="M481" t="s">
        <v>213</v>
      </c>
      <c r="Z481" t="s">
        <v>213</v>
      </c>
      <c r="AC481" t="s">
        <v>213</v>
      </c>
      <c r="AD481" t="s">
        <v>213</v>
      </c>
      <c r="AG481" t="s">
        <v>213</v>
      </c>
      <c r="AJ481" t="s">
        <v>213</v>
      </c>
      <c r="AK481" t="s">
        <v>213</v>
      </c>
      <c r="AN481" t="s">
        <v>213</v>
      </c>
      <c r="BA481" t="s">
        <v>4425</v>
      </c>
      <c r="BB481">
        <v>0</v>
      </c>
    </row>
    <row r="482" spans="1:54" x14ac:dyDescent="0.25">
      <c r="A482">
        <v>303273</v>
      </c>
      <c r="B482" t="s">
        <v>150</v>
      </c>
      <c r="F482" t="s">
        <v>213</v>
      </c>
      <c r="P482" t="s">
        <v>213</v>
      </c>
      <c r="W482" t="s">
        <v>213</v>
      </c>
      <c r="AA482" t="s">
        <v>213</v>
      </c>
      <c r="AC482" t="s">
        <v>213</v>
      </c>
      <c r="AD482" t="s">
        <v>213</v>
      </c>
      <c r="AI482" t="s">
        <v>213</v>
      </c>
      <c r="AJ482" t="s">
        <v>213</v>
      </c>
      <c r="AK482" t="s">
        <v>213</v>
      </c>
      <c r="AL482" t="s">
        <v>213</v>
      </c>
      <c r="AM482" t="s">
        <v>213</v>
      </c>
      <c r="AN482" t="s">
        <v>213</v>
      </c>
      <c r="BA482" t="s">
        <v>4424</v>
      </c>
      <c r="BB482">
        <v>0</v>
      </c>
    </row>
    <row r="483" spans="1:54" x14ac:dyDescent="0.25">
      <c r="A483">
        <v>315764</v>
      </c>
      <c r="B483" t="s">
        <v>150</v>
      </c>
      <c r="M483" t="s">
        <v>213</v>
      </c>
      <c r="O483" t="s">
        <v>213</v>
      </c>
      <c r="AI483" t="s">
        <v>213</v>
      </c>
      <c r="AJ483" t="s">
        <v>213</v>
      </c>
      <c r="AK483" t="s">
        <v>213</v>
      </c>
      <c r="AL483" t="s">
        <v>213</v>
      </c>
      <c r="AM483" t="s">
        <v>213</v>
      </c>
      <c r="AN483" t="s">
        <v>213</v>
      </c>
      <c r="BA483" t="s">
        <v>4424</v>
      </c>
      <c r="BB483">
        <v>0</v>
      </c>
    </row>
    <row r="484" spans="1:54" x14ac:dyDescent="0.25">
      <c r="A484">
        <v>315994</v>
      </c>
      <c r="B484" t="s">
        <v>150</v>
      </c>
      <c r="AI484" t="s">
        <v>213</v>
      </c>
      <c r="AJ484" t="s">
        <v>213</v>
      </c>
      <c r="AK484" t="s">
        <v>213</v>
      </c>
      <c r="AL484" t="s">
        <v>213</v>
      </c>
      <c r="AM484" t="s">
        <v>213</v>
      </c>
      <c r="AN484" t="s">
        <v>213</v>
      </c>
      <c r="BA484" t="s">
        <v>4424</v>
      </c>
      <c r="BB484">
        <v>0</v>
      </c>
    </row>
    <row r="485" spans="1:54" x14ac:dyDescent="0.25">
      <c r="A485">
        <v>317621</v>
      </c>
      <c r="B485" t="s">
        <v>150</v>
      </c>
      <c r="AC485" t="s">
        <v>213</v>
      </c>
      <c r="AG485" t="s">
        <v>213</v>
      </c>
      <c r="AI485" t="s">
        <v>213</v>
      </c>
      <c r="AJ485" t="s">
        <v>213</v>
      </c>
      <c r="AK485" t="s">
        <v>213</v>
      </c>
      <c r="AL485" t="s">
        <v>213</v>
      </c>
      <c r="AM485" t="s">
        <v>213</v>
      </c>
      <c r="AN485" t="s">
        <v>213</v>
      </c>
      <c r="BA485" t="s">
        <v>4424</v>
      </c>
      <c r="BB485">
        <v>0</v>
      </c>
    </row>
    <row r="486" spans="1:54" x14ac:dyDescent="0.25">
      <c r="A486">
        <v>321245</v>
      </c>
      <c r="B486" t="s">
        <v>150</v>
      </c>
      <c r="I486" t="s">
        <v>213</v>
      </c>
      <c r="N486" t="s">
        <v>213</v>
      </c>
      <c r="V486" t="s">
        <v>213</v>
      </c>
      <c r="AA486" t="s">
        <v>213</v>
      </c>
      <c r="AC486" t="s">
        <v>213</v>
      </c>
      <c r="AD486" t="s">
        <v>213</v>
      </c>
      <c r="AE486" t="s">
        <v>213</v>
      </c>
      <c r="AF486" t="s">
        <v>213</v>
      </c>
      <c r="AG486" t="s">
        <v>213</v>
      </c>
      <c r="AH486" t="s">
        <v>213</v>
      </c>
      <c r="AI486" t="s">
        <v>213</v>
      </c>
      <c r="AJ486" t="s">
        <v>213</v>
      </c>
      <c r="AK486" t="s">
        <v>213</v>
      </c>
      <c r="AL486" t="s">
        <v>213</v>
      </c>
      <c r="AM486" t="s">
        <v>213</v>
      </c>
      <c r="AN486" t="s">
        <v>213</v>
      </c>
      <c r="BA486" t="s">
        <v>4424</v>
      </c>
      <c r="BB486">
        <v>0</v>
      </c>
    </row>
    <row r="487" spans="1:54" x14ac:dyDescent="0.25">
      <c r="A487">
        <v>325645</v>
      </c>
      <c r="B487" t="s">
        <v>150</v>
      </c>
      <c r="I487" t="s">
        <v>213</v>
      </c>
      <c r="N487" t="s">
        <v>213</v>
      </c>
      <c r="V487" t="s">
        <v>213</v>
      </c>
      <c r="AA487" t="s">
        <v>213</v>
      </c>
      <c r="AC487" t="s">
        <v>213</v>
      </c>
      <c r="AI487" t="s">
        <v>213</v>
      </c>
      <c r="AJ487" t="s">
        <v>213</v>
      </c>
      <c r="AK487" t="s">
        <v>213</v>
      </c>
      <c r="AL487" t="s">
        <v>213</v>
      </c>
      <c r="AM487" t="s">
        <v>213</v>
      </c>
      <c r="AN487" t="s">
        <v>213</v>
      </c>
      <c r="BA487" t="s">
        <v>4424</v>
      </c>
      <c r="BB487">
        <v>0</v>
      </c>
    </row>
    <row r="488" spans="1:54" x14ac:dyDescent="0.25">
      <c r="A488">
        <v>325287</v>
      </c>
      <c r="B488" t="s">
        <v>150</v>
      </c>
      <c r="W488" t="s">
        <v>213</v>
      </c>
      <c r="X488" t="s">
        <v>213</v>
      </c>
      <c r="Z488" t="s">
        <v>213</v>
      </c>
      <c r="AB488" t="s">
        <v>213</v>
      </c>
      <c r="AC488" t="s">
        <v>213</v>
      </c>
      <c r="AD488" t="s">
        <v>213</v>
      </c>
      <c r="AE488" t="s">
        <v>213</v>
      </c>
      <c r="AF488" t="s">
        <v>213</v>
      </c>
      <c r="AG488" t="s">
        <v>213</v>
      </c>
      <c r="AI488" t="s">
        <v>213</v>
      </c>
      <c r="AJ488" t="s">
        <v>213</v>
      </c>
      <c r="AK488" t="s">
        <v>213</v>
      </c>
      <c r="AL488" t="s">
        <v>213</v>
      </c>
      <c r="AM488" t="s">
        <v>213</v>
      </c>
      <c r="AN488" t="s">
        <v>213</v>
      </c>
      <c r="BA488" t="s">
        <v>4435</v>
      </c>
      <c r="BB488">
        <v>0</v>
      </c>
    </row>
    <row r="489" spans="1:54" x14ac:dyDescent="0.25">
      <c r="A489">
        <v>323662</v>
      </c>
      <c r="B489" t="s">
        <v>150</v>
      </c>
      <c r="X489" t="s">
        <v>213</v>
      </c>
      <c r="Z489" t="s">
        <v>213</v>
      </c>
      <c r="AC489" t="s">
        <v>213</v>
      </c>
      <c r="AD489" t="s">
        <v>213</v>
      </c>
      <c r="AF489" t="s">
        <v>213</v>
      </c>
      <c r="AG489" t="s">
        <v>213</v>
      </c>
      <c r="AH489" t="s">
        <v>213</v>
      </c>
      <c r="AJ489" t="s">
        <v>213</v>
      </c>
      <c r="AK489" t="s">
        <v>213</v>
      </c>
      <c r="AL489" t="s">
        <v>213</v>
      </c>
      <c r="AM489" t="s">
        <v>213</v>
      </c>
      <c r="AN489" t="s">
        <v>213</v>
      </c>
      <c r="BA489" t="s">
        <v>4435</v>
      </c>
      <c r="BB489">
        <v>0</v>
      </c>
    </row>
    <row r="490" spans="1:54" x14ac:dyDescent="0.25">
      <c r="A490">
        <v>323077</v>
      </c>
      <c r="B490" t="s">
        <v>150</v>
      </c>
      <c r="W490" t="s">
        <v>213</v>
      </c>
      <c r="Y490" t="s">
        <v>213</v>
      </c>
      <c r="AA490" t="s">
        <v>213</v>
      </c>
      <c r="AC490" t="s">
        <v>213</v>
      </c>
      <c r="AE490" t="s">
        <v>213</v>
      </c>
      <c r="AG490" t="s">
        <v>213</v>
      </c>
      <c r="AI490" t="s">
        <v>213</v>
      </c>
      <c r="AJ490" t="s">
        <v>213</v>
      </c>
      <c r="AK490" t="s">
        <v>213</v>
      </c>
      <c r="AL490" t="s">
        <v>213</v>
      </c>
      <c r="AM490" t="s">
        <v>213</v>
      </c>
      <c r="AN490" t="s">
        <v>213</v>
      </c>
      <c r="BA490" t="s">
        <v>4435</v>
      </c>
      <c r="BB490">
        <v>0</v>
      </c>
    </row>
    <row r="491" spans="1:54" x14ac:dyDescent="0.25">
      <c r="A491">
        <v>333269</v>
      </c>
      <c r="B491" t="s">
        <v>150</v>
      </c>
      <c r="AC491" t="s">
        <v>213</v>
      </c>
      <c r="AD491" t="s">
        <v>213</v>
      </c>
      <c r="AE491" t="s">
        <v>213</v>
      </c>
      <c r="AG491" t="s">
        <v>213</v>
      </c>
      <c r="AI491" t="s">
        <v>213</v>
      </c>
      <c r="AJ491" t="s">
        <v>213</v>
      </c>
      <c r="AK491" t="s">
        <v>213</v>
      </c>
      <c r="AL491" t="s">
        <v>213</v>
      </c>
      <c r="AM491" t="s">
        <v>213</v>
      </c>
      <c r="AN491" t="s">
        <v>213</v>
      </c>
      <c r="BA491" t="s">
        <v>4435</v>
      </c>
      <c r="BB491">
        <v>0</v>
      </c>
    </row>
    <row r="492" spans="1:54" x14ac:dyDescent="0.25">
      <c r="A492">
        <v>323531</v>
      </c>
      <c r="B492" t="s">
        <v>150</v>
      </c>
      <c r="H492" t="s">
        <v>213</v>
      </c>
      <c r="N492" t="s">
        <v>213</v>
      </c>
      <c r="AC492" t="s">
        <v>213</v>
      </c>
      <c r="AE492" t="s">
        <v>213</v>
      </c>
      <c r="AF492" t="s">
        <v>213</v>
      </c>
      <c r="AH492" t="s">
        <v>213</v>
      </c>
      <c r="AI492" t="s">
        <v>213</v>
      </c>
      <c r="AJ492" t="s">
        <v>213</v>
      </c>
      <c r="AK492" t="s">
        <v>213</v>
      </c>
      <c r="AL492" t="s">
        <v>213</v>
      </c>
      <c r="AM492" t="s">
        <v>213</v>
      </c>
      <c r="AN492" t="s">
        <v>213</v>
      </c>
      <c r="BA492" t="s">
        <v>4435</v>
      </c>
      <c r="BB492">
        <v>0</v>
      </c>
    </row>
    <row r="493" spans="1:54" x14ac:dyDescent="0.25">
      <c r="A493">
        <v>312536</v>
      </c>
      <c r="B493" t="s">
        <v>150</v>
      </c>
      <c r="M493" t="s">
        <v>213</v>
      </c>
      <c r="O493" t="s">
        <v>213</v>
      </c>
      <c r="W493" t="s">
        <v>213</v>
      </c>
      <c r="Z493" t="s">
        <v>213</v>
      </c>
      <c r="AC493" t="s">
        <v>213</v>
      </c>
      <c r="AD493" t="s">
        <v>213</v>
      </c>
      <c r="AE493" t="s">
        <v>213</v>
      </c>
      <c r="AG493" t="s">
        <v>213</v>
      </c>
      <c r="AI493" t="s">
        <v>213</v>
      </c>
      <c r="AJ493" t="s">
        <v>213</v>
      </c>
      <c r="AK493" t="s">
        <v>213</v>
      </c>
      <c r="AL493" t="s">
        <v>213</v>
      </c>
      <c r="AM493" t="s">
        <v>213</v>
      </c>
      <c r="BA493" t="s">
        <v>4435</v>
      </c>
      <c r="BB493">
        <v>0</v>
      </c>
    </row>
    <row r="494" spans="1:54" x14ac:dyDescent="0.25">
      <c r="A494">
        <v>304833</v>
      </c>
      <c r="B494" t="s">
        <v>150</v>
      </c>
      <c r="N494" t="s">
        <v>213</v>
      </c>
      <c r="Z494" t="s">
        <v>213</v>
      </c>
      <c r="AA494" t="s">
        <v>213</v>
      </c>
      <c r="AD494" t="s">
        <v>213</v>
      </c>
      <c r="AH494" t="s">
        <v>213</v>
      </c>
      <c r="AM494" t="s">
        <v>213</v>
      </c>
      <c r="BA494" t="s">
        <v>4435</v>
      </c>
      <c r="BB494">
        <v>0</v>
      </c>
    </row>
    <row r="495" spans="1:54" x14ac:dyDescent="0.25">
      <c r="A495">
        <v>319186</v>
      </c>
      <c r="B495" t="s">
        <v>150</v>
      </c>
      <c r="O495" t="s">
        <v>213</v>
      </c>
      <c r="P495" t="s">
        <v>213</v>
      </c>
      <c r="W495" t="s">
        <v>213</v>
      </c>
      <c r="Z495" t="s">
        <v>213</v>
      </c>
      <c r="AB495" t="s">
        <v>213</v>
      </c>
      <c r="AC495" t="s">
        <v>213</v>
      </c>
      <c r="AE495" t="s">
        <v>213</v>
      </c>
      <c r="AF495" t="s">
        <v>213</v>
      </c>
      <c r="AG495" t="s">
        <v>213</v>
      </c>
      <c r="AH495" t="s">
        <v>213</v>
      </c>
      <c r="AI495" t="s">
        <v>213</v>
      </c>
      <c r="AJ495" t="s">
        <v>213</v>
      </c>
      <c r="AK495" t="s">
        <v>213</v>
      </c>
      <c r="AL495" t="s">
        <v>213</v>
      </c>
      <c r="AM495" t="s">
        <v>213</v>
      </c>
      <c r="AN495" t="s">
        <v>213</v>
      </c>
      <c r="BA495" t="s">
        <v>4431</v>
      </c>
      <c r="BB495">
        <v>0</v>
      </c>
    </row>
    <row r="496" spans="1:54" x14ac:dyDescent="0.25">
      <c r="A496">
        <v>332356</v>
      </c>
      <c r="B496" t="s">
        <v>150</v>
      </c>
      <c r="H496" t="s">
        <v>213</v>
      </c>
      <c r="O496" t="s">
        <v>213</v>
      </c>
      <c r="P496" t="s">
        <v>213</v>
      </c>
      <c r="W496" t="s">
        <v>213</v>
      </c>
      <c r="Z496" t="s">
        <v>213</v>
      </c>
      <c r="AB496" t="s">
        <v>213</v>
      </c>
      <c r="AC496" t="s">
        <v>213</v>
      </c>
      <c r="AD496" t="s">
        <v>213</v>
      </c>
      <c r="AE496" t="s">
        <v>213</v>
      </c>
      <c r="AF496" t="s">
        <v>213</v>
      </c>
      <c r="AG496" t="s">
        <v>213</v>
      </c>
      <c r="AH496" t="s">
        <v>213</v>
      </c>
      <c r="AI496" t="s">
        <v>213</v>
      </c>
      <c r="AJ496" t="s">
        <v>213</v>
      </c>
      <c r="AK496" t="s">
        <v>213</v>
      </c>
      <c r="AL496" t="s">
        <v>213</v>
      </c>
      <c r="AM496" t="s">
        <v>213</v>
      </c>
      <c r="AN496" t="s">
        <v>213</v>
      </c>
      <c r="BA496" t="s">
        <v>4431</v>
      </c>
      <c r="BB496">
        <v>0</v>
      </c>
    </row>
    <row r="497" spans="1:54" x14ac:dyDescent="0.25">
      <c r="A497">
        <v>332946</v>
      </c>
      <c r="B497" t="s">
        <v>150</v>
      </c>
      <c r="N497" t="s">
        <v>213</v>
      </c>
      <c r="O497" t="s">
        <v>213</v>
      </c>
      <c r="P497" t="s">
        <v>213</v>
      </c>
      <c r="AA497" t="s">
        <v>213</v>
      </c>
      <c r="AB497" t="s">
        <v>213</v>
      </c>
      <c r="AC497" t="s">
        <v>213</v>
      </c>
      <c r="AD497" t="s">
        <v>213</v>
      </c>
      <c r="AE497" t="s">
        <v>213</v>
      </c>
      <c r="AG497" t="s">
        <v>213</v>
      </c>
      <c r="AH497" t="s">
        <v>213</v>
      </c>
      <c r="AI497" t="s">
        <v>213</v>
      </c>
      <c r="AJ497" t="s">
        <v>213</v>
      </c>
      <c r="AK497" t="s">
        <v>213</v>
      </c>
      <c r="AL497" t="s">
        <v>213</v>
      </c>
      <c r="AM497" t="s">
        <v>213</v>
      </c>
      <c r="AN497" t="s">
        <v>213</v>
      </c>
      <c r="BA497" t="s">
        <v>4431</v>
      </c>
      <c r="BB497">
        <v>0</v>
      </c>
    </row>
    <row r="498" spans="1:54" x14ac:dyDescent="0.25">
      <c r="A498">
        <v>317961</v>
      </c>
      <c r="B498" t="s">
        <v>150</v>
      </c>
      <c r="P498" t="s">
        <v>213</v>
      </c>
      <c r="V498" t="s">
        <v>213</v>
      </c>
      <c r="W498" t="s">
        <v>213</v>
      </c>
      <c r="X498" t="s">
        <v>213</v>
      </c>
      <c r="AB498" t="s">
        <v>213</v>
      </c>
      <c r="AC498" t="s">
        <v>213</v>
      </c>
      <c r="AD498" t="s">
        <v>213</v>
      </c>
      <c r="AE498" t="s">
        <v>213</v>
      </c>
      <c r="AF498" t="s">
        <v>213</v>
      </c>
      <c r="AG498" t="s">
        <v>213</v>
      </c>
      <c r="AH498" t="s">
        <v>213</v>
      </c>
      <c r="AI498" t="s">
        <v>213</v>
      </c>
      <c r="AJ498" t="s">
        <v>213</v>
      </c>
      <c r="AK498" t="s">
        <v>213</v>
      </c>
      <c r="AL498" t="s">
        <v>213</v>
      </c>
      <c r="AM498" t="s">
        <v>213</v>
      </c>
      <c r="AN498" t="s">
        <v>213</v>
      </c>
      <c r="BA498" t="s">
        <v>4431</v>
      </c>
      <c r="BB498">
        <v>0</v>
      </c>
    </row>
    <row r="499" spans="1:54" x14ac:dyDescent="0.25">
      <c r="A499">
        <v>329987</v>
      </c>
      <c r="B499" t="s">
        <v>150</v>
      </c>
      <c r="H499" t="s">
        <v>213</v>
      </c>
      <c r="N499" t="s">
        <v>213</v>
      </c>
      <c r="P499" t="s">
        <v>213</v>
      </c>
      <c r="Z499" t="s">
        <v>213</v>
      </c>
      <c r="AB499" t="s">
        <v>213</v>
      </c>
      <c r="AC499" t="s">
        <v>213</v>
      </c>
      <c r="AD499" t="s">
        <v>213</v>
      </c>
      <c r="AE499" t="s">
        <v>213</v>
      </c>
      <c r="AF499" t="s">
        <v>213</v>
      </c>
      <c r="AG499" t="s">
        <v>213</v>
      </c>
      <c r="AH499" t="s">
        <v>213</v>
      </c>
      <c r="AI499" t="s">
        <v>213</v>
      </c>
      <c r="AJ499" t="s">
        <v>213</v>
      </c>
      <c r="AK499" t="s">
        <v>213</v>
      </c>
      <c r="AL499" t="s">
        <v>213</v>
      </c>
      <c r="AM499" t="s">
        <v>213</v>
      </c>
      <c r="AN499" t="s">
        <v>213</v>
      </c>
      <c r="BA499" t="s">
        <v>4431</v>
      </c>
      <c r="BB499">
        <v>0</v>
      </c>
    </row>
    <row r="500" spans="1:54" x14ac:dyDescent="0.25">
      <c r="A500">
        <v>329418</v>
      </c>
      <c r="B500" t="s">
        <v>150</v>
      </c>
      <c r="H500" t="s">
        <v>213</v>
      </c>
      <c r="N500" t="s">
        <v>213</v>
      </c>
      <c r="P500" t="s">
        <v>213</v>
      </c>
      <c r="W500" t="s">
        <v>213</v>
      </c>
      <c r="AB500" t="s">
        <v>213</v>
      </c>
      <c r="AC500" t="s">
        <v>213</v>
      </c>
      <c r="AD500" t="s">
        <v>213</v>
      </c>
      <c r="AE500" t="s">
        <v>213</v>
      </c>
      <c r="AF500" t="s">
        <v>213</v>
      </c>
      <c r="AG500" t="s">
        <v>213</v>
      </c>
      <c r="AH500" t="s">
        <v>213</v>
      </c>
      <c r="AI500" t="s">
        <v>213</v>
      </c>
      <c r="AJ500" t="s">
        <v>213</v>
      </c>
      <c r="AK500" t="s">
        <v>213</v>
      </c>
      <c r="AL500" t="s">
        <v>213</v>
      </c>
      <c r="AM500" t="s">
        <v>213</v>
      </c>
      <c r="AN500" t="s">
        <v>213</v>
      </c>
      <c r="BA500" t="s">
        <v>4431</v>
      </c>
      <c r="BB500">
        <v>0</v>
      </c>
    </row>
    <row r="501" spans="1:54" x14ac:dyDescent="0.25">
      <c r="A501">
        <v>332549</v>
      </c>
      <c r="B501" t="s">
        <v>150</v>
      </c>
      <c r="D501" t="s">
        <v>213</v>
      </c>
      <c r="M501" t="s">
        <v>213</v>
      </c>
      <c r="P501" t="s">
        <v>213</v>
      </c>
      <c r="X501" t="s">
        <v>213</v>
      </c>
      <c r="Z501" t="s">
        <v>213</v>
      </c>
      <c r="AB501" t="s">
        <v>213</v>
      </c>
      <c r="AC501" t="s">
        <v>213</v>
      </c>
      <c r="AD501" t="s">
        <v>213</v>
      </c>
      <c r="AE501" t="s">
        <v>213</v>
      </c>
      <c r="AF501" t="s">
        <v>213</v>
      </c>
      <c r="AG501" t="s">
        <v>213</v>
      </c>
      <c r="AH501" t="s">
        <v>213</v>
      </c>
      <c r="AI501" t="s">
        <v>213</v>
      </c>
      <c r="AJ501" t="s">
        <v>213</v>
      </c>
      <c r="AK501" t="s">
        <v>213</v>
      </c>
      <c r="AL501" t="s">
        <v>213</v>
      </c>
      <c r="AM501" t="s">
        <v>213</v>
      </c>
      <c r="AN501" t="s">
        <v>213</v>
      </c>
      <c r="BA501" t="s">
        <v>4431</v>
      </c>
      <c r="BB501">
        <v>0</v>
      </c>
    </row>
    <row r="502" spans="1:54" x14ac:dyDescent="0.25">
      <c r="A502">
        <v>320465</v>
      </c>
      <c r="B502" t="s">
        <v>150</v>
      </c>
      <c r="P502" t="s">
        <v>213</v>
      </c>
      <c r="W502" t="s">
        <v>213</v>
      </c>
      <c r="Z502" t="s">
        <v>213</v>
      </c>
      <c r="AB502" t="s">
        <v>213</v>
      </c>
      <c r="AC502" t="s">
        <v>213</v>
      </c>
      <c r="AD502" t="s">
        <v>213</v>
      </c>
      <c r="AE502" t="s">
        <v>213</v>
      </c>
      <c r="AF502" t="s">
        <v>213</v>
      </c>
      <c r="AG502" t="s">
        <v>213</v>
      </c>
      <c r="AH502" t="s">
        <v>213</v>
      </c>
      <c r="AI502" t="s">
        <v>213</v>
      </c>
      <c r="AJ502" t="s">
        <v>213</v>
      </c>
      <c r="AK502" t="s">
        <v>213</v>
      </c>
      <c r="AM502" t="s">
        <v>213</v>
      </c>
      <c r="AN502" t="s">
        <v>213</v>
      </c>
      <c r="BA502" t="s">
        <v>4431</v>
      </c>
      <c r="BB502">
        <v>0</v>
      </c>
    </row>
    <row r="503" spans="1:54" x14ac:dyDescent="0.25">
      <c r="A503">
        <v>324421</v>
      </c>
      <c r="B503" t="s">
        <v>150</v>
      </c>
      <c r="M503" t="s">
        <v>213</v>
      </c>
      <c r="O503" t="s">
        <v>213</v>
      </c>
      <c r="AB503" t="s">
        <v>213</v>
      </c>
      <c r="AC503" t="s">
        <v>213</v>
      </c>
      <c r="AD503" t="s">
        <v>213</v>
      </c>
      <c r="AE503" t="s">
        <v>213</v>
      </c>
      <c r="AF503" t="s">
        <v>213</v>
      </c>
      <c r="AG503" t="s">
        <v>213</v>
      </c>
      <c r="AI503" t="s">
        <v>213</v>
      </c>
      <c r="AJ503" t="s">
        <v>213</v>
      </c>
      <c r="AK503" t="s">
        <v>213</v>
      </c>
      <c r="AL503" t="s">
        <v>213</v>
      </c>
      <c r="AM503" t="s">
        <v>213</v>
      </c>
      <c r="AN503" t="s">
        <v>213</v>
      </c>
      <c r="BA503" t="s">
        <v>4431</v>
      </c>
      <c r="BB503">
        <v>0</v>
      </c>
    </row>
    <row r="504" spans="1:54" x14ac:dyDescent="0.25">
      <c r="A504">
        <v>328143</v>
      </c>
      <c r="B504" t="s">
        <v>150</v>
      </c>
      <c r="O504" t="s">
        <v>213</v>
      </c>
      <c r="Y504" t="s">
        <v>213</v>
      </c>
      <c r="AB504" t="s">
        <v>213</v>
      </c>
      <c r="AG504" t="s">
        <v>213</v>
      </c>
      <c r="AI504" t="s">
        <v>213</v>
      </c>
      <c r="AJ504" t="s">
        <v>213</v>
      </c>
      <c r="AK504" t="s">
        <v>213</v>
      </c>
      <c r="AL504" t="s">
        <v>213</v>
      </c>
      <c r="AM504" t="s">
        <v>213</v>
      </c>
      <c r="AN504" t="s">
        <v>213</v>
      </c>
      <c r="BA504" t="s">
        <v>4431</v>
      </c>
      <c r="BB504">
        <v>0</v>
      </c>
    </row>
    <row r="505" spans="1:54" x14ac:dyDescent="0.25">
      <c r="A505">
        <v>329302</v>
      </c>
      <c r="B505" t="s">
        <v>150</v>
      </c>
      <c r="H505" t="s">
        <v>213</v>
      </c>
      <c r="O505" t="s">
        <v>213</v>
      </c>
      <c r="X505" t="s">
        <v>213</v>
      </c>
      <c r="AB505" t="s">
        <v>213</v>
      </c>
      <c r="AC505" t="s">
        <v>213</v>
      </c>
      <c r="AD505" t="s">
        <v>213</v>
      </c>
      <c r="AE505" t="s">
        <v>213</v>
      </c>
      <c r="AF505" t="s">
        <v>213</v>
      </c>
      <c r="AG505" t="s">
        <v>213</v>
      </c>
      <c r="AH505" t="s">
        <v>213</v>
      </c>
      <c r="AI505" t="s">
        <v>213</v>
      </c>
      <c r="AJ505" t="s">
        <v>213</v>
      </c>
      <c r="AK505" t="s">
        <v>213</v>
      </c>
      <c r="AL505" t="s">
        <v>213</v>
      </c>
      <c r="AM505" t="s">
        <v>213</v>
      </c>
      <c r="AN505" t="s">
        <v>213</v>
      </c>
      <c r="BA505" t="s">
        <v>4431</v>
      </c>
      <c r="BB505">
        <v>0</v>
      </c>
    </row>
    <row r="506" spans="1:54" x14ac:dyDescent="0.25">
      <c r="A506">
        <v>331971</v>
      </c>
      <c r="B506" t="s">
        <v>150</v>
      </c>
      <c r="O506" t="s">
        <v>213</v>
      </c>
      <c r="W506" t="s">
        <v>213</v>
      </c>
      <c r="AA506" t="s">
        <v>213</v>
      </c>
      <c r="AB506" t="s">
        <v>213</v>
      </c>
      <c r="AC506" t="s">
        <v>213</v>
      </c>
      <c r="AD506" t="s">
        <v>213</v>
      </c>
      <c r="AE506" t="s">
        <v>213</v>
      </c>
      <c r="AF506" t="s">
        <v>213</v>
      </c>
      <c r="AG506" t="s">
        <v>213</v>
      </c>
      <c r="AH506" t="s">
        <v>213</v>
      </c>
      <c r="AI506" t="s">
        <v>213</v>
      </c>
      <c r="AJ506" t="s">
        <v>213</v>
      </c>
      <c r="AK506" t="s">
        <v>213</v>
      </c>
      <c r="AL506" t="s">
        <v>213</v>
      </c>
      <c r="AM506" t="s">
        <v>213</v>
      </c>
      <c r="AN506" t="s">
        <v>213</v>
      </c>
      <c r="BA506" t="s">
        <v>4431</v>
      </c>
      <c r="BB506">
        <v>0</v>
      </c>
    </row>
    <row r="507" spans="1:54" x14ac:dyDescent="0.25">
      <c r="A507">
        <v>307900</v>
      </c>
      <c r="B507" t="s">
        <v>150</v>
      </c>
      <c r="Q507" t="s">
        <v>213</v>
      </c>
      <c r="Z507" t="s">
        <v>213</v>
      </c>
      <c r="AB507" t="s">
        <v>213</v>
      </c>
      <c r="AD507" t="s">
        <v>213</v>
      </c>
      <c r="AE507" t="s">
        <v>213</v>
      </c>
      <c r="AF507" t="s">
        <v>213</v>
      </c>
      <c r="AG507" t="s">
        <v>213</v>
      </c>
      <c r="AI507" t="s">
        <v>213</v>
      </c>
      <c r="AJ507" t="s">
        <v>213</v>
      </c>
      <c r="AK507" t="s">
        <v>213</v>
      </c>
      <c r="AL507" t="s">
        <v>213</v>
      </c>
      <c r="AM507" t="s">
        <v>213</v>
      </c>
      <c r="AN507" t="s">
        <v>213</v>
      </c>
      <c r="BA507" t="s">
        <v>4431</v>
      </c>
      <c r="BB507">
        <v>0</v>
      </c>
    </row>
    <row r="508" spans="1:54" x14ac:dyDescent="0.25">
      <c r="A508">
        <v>316446</v>
      </c>
      <c r="B508" t="s">
        <v>150</v>
      </c>
      <c r="L508" t="s">
        <v>213</v>
      </c>
      <c r="V508" t="s">
        <v>213</v>
      </c>
      <c r="AB508" t="s">
        <v>213</v>
      </c>
      <c r="AG508" t="s">
        <v>213</v>
      </c>
      <c r="AH508" t="s">
        <v>213</v>
      </c>
      <c r="AJ508" t="s">
        <v>213</v>
      </c>
      <c r="AK508" t="s">
        <v>213</v>
      </c>
      <c r="AM508" t="s">
        <v>213</v>
      </c>
      <c r="AN508" t="s">
        <v>213</v>
      </c>
      <c r="BA508" t="s">
        <v>4431</v>
      </c>
      <c r="BB508">
        <v>0</v>
      </c>
    </row>
    <row r="509" spans="1:54" x14ac:dyDescent="0.25">
      <c r="A509">
        <v>323253</v>
      </c>
      <c r="B509" t="s">
        <v>150</v>
      </c>
      <c r="M509" t="s">
        <v>213</v>
      </c>
      <c r="N509" t="s">
        <v>213</v>
      </c>
      <c r="Z509" t="s">
        <v>213</v>
      </c>
      <c r="AB509" t="s">
        <v>213</v>
      </c>
      <c r="AC509" t="s">
        <v>213</v>
      </c>
      <c r="AD509" t="s">
        <v>213</v>
      </c>
      <c r="AE509" t="s">
        <v>213</v>
      </c>
      <c r="AF509" t="s">
        <v>213</v>
      </c>
      <c r="AG509" t="s">
        <v>213</v>
      </c>
      <c r="AH509" t="s">
        <v>213</v>
      </c>
      <c r="AI509" t="s">
        <v>213</v>
      </c>
      <c r="AJ509" t="s">
        <v>213</v>
      </c>
      <c r="AK509" t="s">
        <v>213</v>
      </c>
      <c r="AM509" t="s">
        <v>213</v>
      </c>
      <c r="AN509" t="s">
        <v>213</v>
      </c>
      <c r="BA509" t="s">
        <v>4431</v>
      </c>
      <c r="BB509">
        <v>0</v>
      </c>
    </row>
    <row r="510" spans="1:54" x14ac:dyDescent="0.25">
      <c r="A510">
        <v>324806</v>
      </c>
      <c r="B510" t="s">
        <v>150</v>
      </c>
      <c r="W510" t="s">
        <v>213</v>
      </c>
      <c r="Y510" t="s">
        <v>213</v>
      </c>
      <c r="AB510" t="s">
        <v>213</v>
      </c>
      <c r="AC510" t="s">
        <v>213</v>
      </c>
      <c r="AD510" t="s">
        <v>213</v>
      </c>
      <c r="AE510" t="s">
        <v>213</v>
      </c>
      <c r="AF510" t="s">
        <v>213</v>
      </c>
      <c r="AG510" t="s">
        <v>213</v>
      </c>
      <c r="AH510" t="s">
        <v>213</v>
      </c>
      <c r="AI510" t="s">
        <v>213</v>
      </c>
      <c r="AJ510" t="s">
        <v>213</v>
      </c>
      <c r="AK510" t="s">
        <v>213</v>
      </c>
      <c r="AL510" t="s">
        <v>213</v>
      </c>
      <c r="AM510" t="s">
        <v>213</v>
      </c>
      <c r="AN510" t="s">
        <v>213</v>
      </c>
      <c r="BA510" t="s">
        <v>4431</v>
      </c>
      <c r="BB510">
        <v>0</v>
      </c>
    </row>
    <row r="511" spans="1:54" x14ac:dyDescent="0.25">
      <c r="A511">
        <v>327305</v>
      </c>
      <c r="B511" t="s">
        <v>150</v>
      </c>
      <c r="W511" t="s">
        <v>213</v>
      </c>
      <c r="Z511" t="s">
        <v>213</v>
      </c>
      <c r="AA511" t="s">
        <v>213</v>
      </c>
      <c r="AB511" t="s">
        <v>213</v>
      </c>
      <c r="AC511" t="s">
        <v>213</v>
      </c>
      <c r="AD511" t="s">
        <v>213</v>
      </c>
      <c r="AE511" t="s">
        <v>213</v>
      </c>
      <c r="AF511" t="s">
        <v>213</v>
      </c>
      <c r="AG511" t="s">
        <v>213</v>
      </c>
      <c r="AH511" t="s">
        <v>213</v>
      </c>
      <c r="AI511" t="s">
        <v>213</v>
      </c>
      <c r="AJ511" t="s">
        <v>213</v>
      </c>
      <c r="AK511" t="s">
        <v>213</v>
      </c>
      <c r="AL511" t="s">
        <v>213</v>
      </c>
      <c r="AM511" t="s">
        <v>213</v>
      </c>
      <c r="AN511" t="s">
        <v>213</v>
      </c>
      <c r="BA511" t="s">
        <v>4431</v>
      </c>
      <c r="BB511">
        <v>0</v>
      </c>
    </row>
    <row r="512" spans="1:54" x14ac:dyDescent="0.25">
      <c r="A512">
        <v>327691</v>
      </c>
      <c r="B512" t="s">
        <v>150</v>
      </c>
      <c r="AB512" t="s">
        <v>213</v>
      </c>
      <c r="AC512" t="s">
        <v>213</v>
      </c>
      <c r="AF512" t="s">
        <v>213</v>
      </c>
      <c r="AG512" t="s">
        <v>213</v>
      </c>
      <c r="AI512" t="s">
        <v>213</v>
      </c>
      <c r="AJ512" t="s">
        <v>213</v>
      </c>
      <c r="AN512" t="s">
        <v>213</v>
      </c>
      <c r="BA512" t="s">
        <v>4431</v>
      </c>
      <c r="BB512">
        <v>0</v>
      </c>
    </row>
    <row r="513" spans="1:54" x14ac:dyDescent="0.25">
      <c r="A513">
        <v>330580</v>
      </c>
      <c r="B513" t="s">
        <v>150</v>
      </c>
      <c r="Z513" t="s">
        <v>213</v>
      </c>
      <c r="AB513" t="s">
        <v>213</v>
      </c>
      <c r="AC513" t="s">
        <v>213</v>
      </c>
      <c r="AD513" t="s">
        <v>213</v>
      </c>
      <c r="AE513" t="s">
        <v>213</v>
      </c>
      <c r="AF513" t="s">
        <v>213</v>
      </c>
      <c r="AG513" t="s">
        <v>213</v>
      </c>
      <c r="AH513" t="s">
        <v>213</v>
      </c>
      <c r="AI513" t="s">
        <v>213</v>
      </c>
      <c r="AJ513" t="s">
        <v>213</v>
      </c>
      <c r="AK513" t="s">
        <v>213</v>
      </c>
      <c r="AM513" t="s">
        <v>213</v>
      </c>
      <c r="AN513" t="s">
        <v>213</v>
      </c>
      <c r="BA513" t="s">
        <v>4431</v>
      </c>
      <c r="BB513">
        <v>0</v>
      </c>
    </row>
    <row r="514" spans="1:54" x14ac:dyDescent="0.25">
      <c r="A514">
        <v>330865</v>
      </c>
      <c r="B514" t="s">
        <v>150</v>
      </c>
      <c r="Z514" t="s">
        <v>213</v>
      </c>
      <c r="AB514" t="s">
        <v>213</v>
      </c>
      <c r="AC514" t="s">
        <v>213</v>
      </c>
      <c r="AD514" t="s">
        <v>213</v>
      </c>
      <c r="AF514" t="s">
        <v>213</v>
      </c>
      <c r="AG514" t="s">
        <v>213</v>
      </c>
      <c r="AH514" t="s">
        <v>213</v>
      </c>
      <c r="AI514" t="s">
        <v>213</v>
      </c>
      <c r="AJ514" t="s">
        <v>213</v>
      </c>
      <c r="AK514" t="s">
        <v>213</v>
      </c>
      <c r="AL514" t="s">
        <v>213</v>
      </c>
      <c r="AM514" t="s">
        <v>213</v>
      </c>
      <c r="AN514" t="s">
        <v>213</v>
      </c>
      <c r="BA514" t="s">
        <v>4431</v>
      </c>
      <c r="BB514">
        <v>0</v>
      </c>
    </row>
    <row r="515" spans="1:54" x14ac:dyDescent="0.25">
      <c r="A515">
        <v>322209</v>
      </c>
      <c r="B515" t="s">
        <v>150</v>
      </c>
      <c r="X515" t="s">
        <v>213</v>
      </c>
      <c r="Y515" t="s">
        <v>213</v>
      </c>
      <c r="Z515" t="s">
        <v>213</v>
      </c>
      <c r="AB515" t="s">
        <v>213</v>
      </c>
      <c r="AC515" t="s">
        <v>213</v>
      </c>
      <c r="AD515" t="s">
        <v>213</v>
      </c>
      <c r="AE515" t="s">
        <v>213</v>
      </c>
      <c r="AF515" t="s">
        <v>213</v>
      </c>
      <c r="AG515" t="s">
        <v>213</v>
      </c>
      <c r="AH515" t="s">
        <v>213</v>
      </c>
      <c r="AI515" t="s">
        <v>213</v>
      </c>
      <c r="AJ515" t="s">
        <v>213</v>
      </c>
      <c r="AK515" t="s">
        <v>213</v>
      </c>
      <c r="AL515" t="s">
        <v>213</v>
      </c>
      <c r="AN515" t="s">
        <v>213</v>
      </c>
      <c r="BA515" t="s">
        <v>4431</v>
      </c>
      <c r="BB515">
        <v>0</v>
      </c>
    </row>
    <row r="516" spans="1:54" x14ac:dyDescent="0.25">
      <c r="A516">
        <v>306684</v>
      </c>
      <c r="B516" t="s">
        <v>150</v>
      </c>
      <c r="G516" t="s">
        <v>213</v>
      </c>
      <c r="H516" t="s">
        <v>213</v>
      </c>
      <c r="Z516" t="s">
        <v>213</v>
      </c>
      <c r="AB516" t="s">
        <v>213</v>
      </c>
      <c r="AD516" t="s">
        <v>213</v>
      </c>
      <c r="AG516" t="s">
        <v>213</v>
      </c>
      <c r="AH516" t="s">
        <v>213</v>
      </c>
      <c r="AI516" t="s">
        <v>213</v>
      </c>
      <c r="AJ516" t="s">
        <v>213</v>
      </c>
      <c r="AK516" t="s">
        <v>213</v>
      </c>
      <c r="AL516" t="s">
        <v>213</v>
      </c>
      <c r="AM516" t="s">
        <v>213</v>
      </c>
      <c r="AN516" t="s">
        <v>213</v>
      </c>
      <c r="BA516" t="s">
        <v>4431</v>
      </c>
      <c r="BB516">
        <v>0</v>
      </c>
    </row>
    <row r="517" spans="1:54" x14ac:dyDescent="0.25">
      <c r="A517">
        <v>330336</v>
      </c>
      <c r="B517" t="s">
        <v>150</v>
      </c>
      <c r="O517" t="s">
        <v>213</v>
      </c>
      <c r="P517" t="s">
        <v>213</v>
      </c>
      <c r="Q517" t="s">
        <v>213</v>
      </c>
      <c r="W517" t="s">
        <v>213</v>
      </c>
      <c r="AC517" t="s">
        <v>213</v>
      </c>
      <c r="AD517" t="s">
        <v>213</v>
      </c>
      <c r="AE517" t="s">
        <v>213</v>
      </c>
      <c r="AF517" t="s">
        <v>213</v>
      </c>
      <c r="AG517" t="s">
        <v>213</v>
      </c>
      <c r="AH517" t="s">
        <v>213</v>
      </c>
      <c r="AI517" t="s">
        <v>213</v>
      </c>
      <c r="AJ517" t="s">
        <v>213</v>
      </c>
      <c r="AK517" t="s">
        <v>213</v>
      </c>
      <c r="AL517" t="s">
        <v>213</v>
      </c>
      <c r="AM517" t="s">
        <v>213</v>
      </c>
      <c r="AN517" t="s">
        <v>213</v>
      </c>
      <c r="BA517" t="s">
        <v>4431</v>
      </c>
      <c r="BB517">
        <v>0</v>
      </c>
    </row>
    <row r="518" spans="1:54" x14ac:dyDescent="0.25">
      <c r="A518">
        <v>334050</v>
      </c>
      <c r="B518" t="s">
        <v>150</v>
      </c>
      <c r="O518" t="s">
        <v>213</v>
      </c>
      <c r="P518" t="s">
        <v>213</v>
      </c>
      <c r="W518" t="s">
        <v>213</v>
      </c>
      <c r="Z518" t="s">
        <v>213</v>
      </c>
      <c r="AC518" t="s">
        <v>213</v>
      </c>
      <c r="AE518" t="s">
        <v>213</v>
      </c>
      <c r="AG518" t="s">
        <v>213</v>
      </c>
      <c r="AH518" t="s">
        <v>213</v>
      </c>
      <c r="AI518" t="s">
        <v>213</v>
      </c>
      <c r="AJ518" t="s">
        <v>213</v>
      </c>
      <c r="AK518" t="s">
        <v>213</v>
      </c>
      <c r="AL518" t="s">
        <v>213</v>
      </c>
      <c r="AM518" t="s">
        <v>213</v>
      </c>
      <c r="AN518" t="s">
        <v>213</v>
      </c>
      <c r="BA518" t="s">
        <v>4431</v>
      </c>
      <c r="BB518">
        <v>0</v>
      </c>
    </row>
    <row r="519" spans="1:54" x14ac:dyDescent="0.25">
      <c r="A519">
        <v>303278</v>
      </c>
      <c r="B519" t="s">
        <v>150</v>
      </c>
      <c r="P519" t="s">
        <v>213</v>
      </c>
      <c r="Q519" t="s">
        <v>213</v>
      </c>
      <c r="Y519" t="s">
        <v>213</v>
      </c>
      <c r="Z519" t="s">
        <v>213</v>
      </c>
      <c r="AC519" t="s">
        <v>213</v>
      </c>
      <c r="AD519" t="s">
        <v>213</v>
      </c>
      <c r="AE519" t="s">
        <v>213</v>
      </c>
      <c r="AF519" t="s">
        <v>213</v>
      </c>
      <c r="AG519" t="s">
        <v>213</v>
      </c>
      <c r="AH519" t="s">
        <v>213</v>
      </c>
      <c r="AI519" t="s">
        <v>213</v>
      </c>
      <c r="AJ519" t="s">
        <v>213</v>
      </c>
      <c r="AK519" t="s">
        <v>213</v>
      </c>
      <c r="AL519" t="s">
        <v>213</v>
      </c>
      <c r="AM519" t="s">
        <v>213</v>
      </c>
      <c r="AN519" t="s">
        <v>213</v>
      </c>
      <c r="BA519" t="s">
        <v>4431</v>
      </c>
      <c r="BB519">
        <v>0</v>
      </c>
    </row>
    <row r="520" spans="1:54" x14ac:dyDescent="0.25">
      <c r="A520">
        <v>303664</v>
      </c>
      <c r="B520" t="s">
        <v>150</v>
      </c>
      <c r="H520" t="s">
        <v>213</v>
      </c>
      <c r="M520" t="s">
        <v>213</v>
      </c>
      <c r="P520" t="s">
        <v>213</v>
      </c>
      <c r="W520" t="s">
        <v>213</v>
      </c>
      <c r="Z520" t="s">
        <v>213</v>
      </c>
      <c r="AC520" t="s">
        <v>213</v>
      </c>
      <c r="AD520" t="s">
        <v>213</v>
      </c>
      <c r="AE520" t="s">
        <v>213</v>
      </c>
      <c r="AF520" t="s">
        <v>213</v>
      </c>
      <c r="AG520" t="s">
        <v>213</v>
      </c>
      <c r="AH520" t="s">
        <v>213</v>
      </c>
      <c r="AI520" t="s">
        <v>213</v>
      </c>
      <c r="AJ520" t="s">
        <v>213</v>
      </c>
      <c r="AL520" t="s">
        <v>213</v>
      </c>
      <c r="AM520" t="s">
        <v>213</v>
      </c>
      <c r="AN520" t="s">
        <v>213</v>
      </c>
      <c r="BA520" t="s">
        <v>4431</v>
      </c>
      <c r="BB520">
        <v>0</v>
      </c>
    </row>
    <row r="521" spans="1:54" x14ac:dyDescent="0.25">
      <c r="A521">
        <v>313619</v>
      </c>
      <c r="B521" t="s">
        <v>150</v>
      </c>
      <c r="M521" t="s">
        <v>213</v>
      </c>
      <c r="P521" t="s">
        <v>213</v>
      </c>
      <c r="W521" t="s">
        <v>213</v>
      </c>
      <c r="Y521" t="s">
        <v>213</v>
      </c>
      <c r="AC521" t="s">
        <v>213</v>
      </c>
      <c r="AD521" t="s">
        <v>213</v>
      </c>
      <c r="AE521" t="s">
        <v>213</v>
      </c>
      <c r="AF521" t="s">
        <v>213</v>
      </c>
      <c r="AG521" t="s">
        <v>213</v>
      </c>
      <c r="AH521" t="s">
        <v>213</v>
      </c>
      <c r="AI521" t="s">
        <v>213</v>
      </c>
      <c r="AJ521" t="s">
        <v>213</v>
      </c>
      <c r="AK521" t="s">
        <v>213</v>
      </c>
      <c r="AL521" t="s">
        <v>213</v>
      </c>
      <c r="AN521" t="s">
        <v>213</v>
      </c>
      <c r="BA521" t="s">
        <v>4431</v>
      </c>
      <c r="BB521">
        <v>0</v>
      </c>
    </row>
    <row r="522" spans="1:54" x14ac:dyDescent="0.25">
      <c r="A522">
        <v>323409</v>
      </c>
      <c r="B522" t="s">
        <v>150</v>
      </c>
      <c r="P522" t="s">
        <v>213</v>
      </c>
      <c r="W522" t="s">
        <v>213</v>
      </c>
      <c r="X522" t="s">
        <v>213</v>
      </c>
      <c r="AC522" t="s">
        <v>213</v>
      </c>
      <c r="AD522" t="s">
        <v>213</v>
      </c>
      <c r="AE522" t="s">
        <v>213</v>
      </c>
      <c r="AG522" t="s">
        <v>213</v>
      </c>
      <c r="AI522" t="s">
        <v>213</v>
      </c>
      <c r="AJ522" t="s">
        <v>213</v>
      </c>
      <c r="AK522" t="s">
        <v>213</v>
      </c>
      <c r="AL522" t="s">
        <v>213</v>
      </c>
      <c r="AM522" t="s">
        <v>213</v>
      </c>
      <c r="AN522" t="s">
        <v>213</v>
      </c>
      <c r="BA522" t="s">
        <v>4431</v>
      </c>
      <c r="BB522">
        <v>0</v>
      </c>
    </row>
    <row r="523" spans="1:54" x14ac:dyDescent="0.25">
      <c r="A523">
        <v>327212</v>
      </c>
      <c r="B523" t="s">
        <v>150</v>
      </c>
      <c r="P523" t="s">
        <v>213</v>
      </c>
      <c r="AC523" t="s">
        <v>213</v>
      </c>
      <c r="AD523" t="s">
        <v>213</v>
      </c>
      <c r="AF523" t="s">
        <v>213</v>
      </c>
      <c r="AG523" t="s">
        <v>213</v>
      </c>
      <c r="AH523" t="s">
        <v>213</v>
      </c>
      <c r="AI523" t="s">
        <v>213</v>
      </c>
      <c r="AJ523" t="s">
        <v>213</v>
      </c>
      <c r="AK523" t="s">
        <v>213</v>
      </c>
      <c r="AL523" t="s">
        <v>213</v>
      </c>
      <c r="AM523" t="s">
        <v>213</v>
      </c>
      <c r="AN523" t="s">
        <v>213</v>
      </c>
      <c r="BA523" t="s">
        <v>4431</v>
      </c>
      <c r="BB523">
        <v>0</v>
      </c>
    </row>
    <row r="524" spans="1:54" x14ac:dyDescent="0.25">
      <c r="A524">
        <v>327380</v>
      </c>
      <c r="B524" t="s">
        <v>150</v>
      </c>
      <c r="I524" t="s">
        <v>213</v>
      </c>
      <c r="P524" t="s">
        <v>213</v>
      </c>
      <c r="V524" t="s">
        <v>213</v>
      </c>
      <c r="AA524" t="s">
        <v>213</v>
      </c>
      <c r="AH524" t="s">
        <v>213</v>
      </c>
      <c r="AI524" t="s">
        <v>213</v>
      </c>
      <c r="AK524" t="s">
        <v>213</v>
      </c>
      <c r="AM524" t="s">
        <v>213</v>
      </c>
      <c r="AN524" t="s">
        <v>213</v>
      </c>
      <c r="BA524" t="s">
        <v>4431</v>
      </c>
      <c r="BB524">
        <v>0</v>
      </c>
    </row>
    <row r="525" spans="1:54" x14ac:dyDescent="0.25">
      <c r="A525">
        <v>328766</v>
      </c>
      <c r="B525" t="s">
        <v>150</v>
      </c>
      <c r="I525" t="s">
        <v>213</v>
      </c>
      <c r="P525" t="s">
        <v>213</v>
      </c>
      <c r="W525" t="s">
        <v>213</v>
      </c>
      <c r="AC525" t="s">
        <v>213</v>
      </c>
      <c r="AD525" t="s">
        <v>213</v>
      </c>
      <c r="AE525" t="s">
        <v>213</v>
      </c>
      <c r="AG525" t="s">
        <v>213</v>
      </c>
      <c r="AH525" t="s">
        <v>213</v>
      </c>
      <c r="AI525" t="s">
        <v>213</v>
      </c>
      <c r="AJ525" t="s">
        <v>213</v>
      </c>
      <c r="AK525" t="s">
        <v>213</v>
      </c>
      <c r="AL525" t="s">
        <v>213</v>
      </c>
      <c r="AM525" t="s">
        <v>213</v>
      </c>
      <c r="AN525" t="s">
        <v>213</v>
      </c>
      <c r="BA525" t="s">
        <v>4431</v>
      </c>
      <c r="BB525">
        <v>0</v>
      </c>
    </row>
    <row r="526" spans="1:54" x14ac:dyDescent="0.25">
      <c r="A526">
        <v>330236</v>
      </c>
      <c r="B526" t="s">
        <v>150</v>
      </c>
      <c r="H526" t="s">
        <v>213</v>
      </c>
      <c r="P526" t="s">
        <v>213</v>
      </c>
      <c r="W526" t="s">
        <v>213</v>
      </c>
      <c r="Z526" t="s">
        <v>213</v>
      </c>
      <c r="AC526" t="s">
        <v>213</v>
      </c>
      <c r="AD526" t="s">
        <v>213</v>
      </c>
      <c r="AE526" t="s">
        <v>213</v>
      </c>
      <c r="AF526" t="s">
        <v>213</v>
      </c>
      <c r="AG526" t="s">
        <v>213</v>
      </c>
      <c r="AH526" t="s">
        <v>213</v>
      </c>
      <c r="AI526" t="s">
        <v>213</v>
      </c>
      <c r="AJ526" t="s">
        <v>213</v>
      </c>
      <c r="AK526" t="s">
        <v>213</v>
      </c>
      <c r="AL526" t="s">
        <v>213</v>
      </c>
      <c r="AM526" t="s">
        <v>213</v>
      </c>
      <c r="AN526" t="s">
        <v>213</v>
      </c>
      <c r="BA526" t="s">
        <v>4431</v>
      </c>
      <c r="BB526">
        <v>0</v>
      </c>
    </row>
    <row r="527" spans="1:54" x14ac:dyDescent="0.25">
      <c r="A527">
        <v>331214</v>
      </c>
      <c r="B527" t="s">
        <v>150</v>
      </c>
      <c r="P527" t="s">
        <v>213</v>
      </c>
      <c r="Q527" t="s">
        <v>213</v>
      </c>
      <c r="X527" t="s">
        <v>213</v>
      </c>
      <c r="Z527" t="s">
        <v>213</v>
      </c>
      <c r="AC527" t="s">
        <v>213</v>
      </c>
      <c r="AE527" t="s">
        <v>213</v>
      </c>
      <c r="AG527" t="s">
        <v>213</v>
      </c>
      <c r="AH527" t="s">
        <v>213</v>
      </c>
      <c r="AI527" t="s">
        <v>213</v>
      </c>
      <c r="AJ527" t="s">
        <v>213</v>
      </c>
      <c r="AL527" t="s">
        <v>213</v>
      </c>
      <c r="AM527" t="s">
        <v>213</v>
      </c>
      <c r="AN527" t="s">
        <v>213</v>
      </c>
      <c r="BA527" t="s">
        <v>4431</v>
      </c>
      <c r="BB527">
        <v>0</v>
      </c>
    </row>
    <row r="528" spans="1:54" x14ac:dyDescent="0.25">
      <c r="A528">
        <v>333363</v>
      </c>
      <c r="B528" t="s">
        <v>150</v>
      </c>
      <c r="P528" t="s">
        <v>213</v>
      </c>
      <c r="W528" t="s">
        <v>213</v>
      </c>
      <c r="Z528" t="s">
        <v>213</v>
      </c>
      <c r="AA528" t="s">
        <v>213</v>
      </c>
      <c r="AC528" t="s">
        <v>213</v>
      </c>
      <c r="AF528" t="s">
        <v>213</v>
      </c>
      <c r="AG528" t="s">
        <v>213</v>
      </c>
      <c r="AH528" t="s">
        <v>213</v>
      </c>
      <c r="AI528" t="s">
        <v>213</v>
      </c>
      <c r="AJ528" t="s">
        <v>213</v>
      </c>
      <c r="AK528" t="s">
        <v>213</v>
      </c>
      <c r="AL528" t="s">
        <v>213</v>
      </c>
      <c r="AM528" t="s">
        <v>213</v>
      </c>
      <c r="AN528" t="s">
        <v>213</v>
      </c>
      <c r="BA528" t="s">
        <v>4431</v>
      </c>
      <c r="BB528">
        <v>0</v>
      </c>
    </row>
    <row r="529" spans="1:54" x14ac:dyDescent="0.25">
      <c r="A529">
        <v>326364</v>
      </c>
      <c r="B529" t="s">
        <v>150</v>
      </c>
      <c r="H529" t="s">
        <v>213</v>
      </c>
      <c r="N529" t="s">
        <v>213</v>
      </c>
      <c r="P529" t="s">
        <v>213</v>
      </c>
      <c r="R529" t="s">
        <v>213</v>
      </c>
      <c r="Z529" t="s">
        <v>213</v>
      </c>
      <c r="AC529" t="s">
        <v>213</v>
      </c>
      <c r="AD529" t="s">
        <v>213</v>
      </c>
      <c r="AE529" t="s">
        <v>213</v>
      </c>
      <c r="AG529" t="s">
        <v>213</v>
      </c>
      <c r="AH529" t="s">
        <v>213</v>
      </c>
      <c r="AI529" t="s">
        <v>213</v>
      </c>
      <c r="AJ529" t="s">
        <v>213</v>
      </c>
      <c r="AK529" t="s">
        <v>213</v>
      </c>
      <c r="AL529" t="s">
        <v>213</v>
      </c>
      <c r="AM529" t="s">
        <v>213</v>
      </c>
      <c r="AN529" t="s">
        <v>213</v>
      </c>
      <c r="BA529" t="s">
        <v>4431</v>
      </c>
      <c r="BB529">
        <v>0</v>
      </c>
    </row>
    <row r="530" spans="1:54" x14ac:dyDescent="0.25">
      <c r="A530">
        <v>331878</v>
      </c>
      <c r="B530" t="s">
        <v>150</v>
      </c>
      <c r="P530" t="s">
        <v>213</v>
      </c>
      <c r="W530" t="s">
        <v>213</v>
      </c>
      <c r="Z530" t="s">
        <v>213</v>
      </c>
      <c r="AC530" t="s">
        <v>213</v>
      </c>
      <c r="AD530" t="s">
        <v>213</v>
      </c>
      <c r="AE530" t="s">
        <v>213</v>
      </c>
      <c r="AF530" t="s">
        <v>213</v>
      </c>
      <c r="AG530" t="s">
        <v>213</v>
      </c>
      <c r="AH530" t="s">
        <v>213</v>
      </c>
      <c r="AI530" t="s">
        <v>213</v>
      </c>
      <c r="AJ530" t="s">
        <v>213</v>
      </c>
      <c r="AK530" t="s">
        <v>213</v>
      </c>
      <c r="AL530" t="s">
        <v>213</v>
      </c>
      <c r="AM530" t="s">
        <v>213</v>
      </c>
      <c r="AN530" t="s">
        <v>213</v>
      </c>
      <c r="BA530" t="s">
        <v>4431</v>
      </c>
      <c r="BB530">
        <v>0</v>
      </c>
    </row>
    <row r="531" spans="1:54" x14ac:dyDescent="0.25">
      <c r="A531">
        <v>333020</v>
      </c>
      <c r="B531" t="s">
        <v>150</v>
      </c>
      <c r="D531" t="s">
        <v>213</v>
      </c>
      <c r="I531" t="s">
        <v>213</v>
      </c>
      <c r="P531" t="s">
        <v>213</v>
      </c>
      <c r="X531" t="s">
        <v>213</v>
      </c>
      <c r="Y531" t="s">
        <v>213</v>
      </c>
      <c r="Z531" t="s">
        <v>213</v>
      </c>
      <c r="AC531" t="s">
        <v>213</v>
      </c>
      <c r="AD531" t="s">
        <v>213</v>
      </c>
      <c r="AE531" t="s">
        <v>213</v>
      </c>
      <c r="AF531" t="s">
        <v>213</v>
      </c>
      <c r="AG531" t="s">
        <v>213</v>
      </c>
      <c r="AH531" t="s">
        <v>213</v>
      </c>
      <c r="AI531" t="s">
        <v>213</v>
      </c>
      <c r="AJ531" t="s">
        <v>213</v>
      </c>
      <c r="AK531" t="s">
        <v>213</v>
      </c>
      <c r="AL531" t="s">
        <v>213</v>
      </c>
      <c r="AM531" t="s">
        <v>213</v>
      </c>
      <c r="AN531" t="s">
        <v>213</v>
      </c>
      <c r="BA531" t="s">
        <v>4431</v>
      </c>
      <c r="BB531">
        <v>0</v>
      </c>
    </row>
    <row r="532" spans="1:54" x14ac:dyDescent="0.25">
      <c r="A532">
        <v>307969</v>
      </c>
      <c r="B532" t="s">
        <v>150</v>
      </c>
      <c r="P532" t="s">
        <v>213</v>
      </c>
      <c r="Z532" t="s">
        <v>213</v>
      </c>
      <c r="AC532" t="s">
        <v>213</v>
      </c>
      <c r="AE532" t="s">
        <v>213</v>
      </c>
      <c r="AG532" t="s">
        <v>213</v>
      </c>
      <c r="AI532" t="s">
        <v>213</v>
      </c>
      <c r="AJ532" t="s">
        <v>213</v>
      </c>
      <c r="AK532" t="s">
        <v>213</v>
      </c>
      <c r="AL532" t="s">
        <v>213</v>
      </c>
      <c r="AM532" t="s">
        <v>213</v>
      </c>
      <c r="AN532" t="s">
        <v>213</v>
      </c>
      <c r="BA532" t="s">
        <v>4431</v>
      </c>
      <c r="BB532">
        <v>0</v>
      </c>
    </row>
    <row r="533" spans="1:54" x14ac:dyDescent="0.25">
      <c r="A533">
        <v>317804</v>
      </c>
      <c r="B533" t="s">
        <v>150</v>
      </c>
      <c r="P533" t="s">
        <v>213</v>
      </c>
      <c r="AD533" t="s">
        <v>213</v>
      </c>
      <c r="AE533" t="s">
        <v>213</v>
      </c>
      <c r="AG533" t="s">
        <v>213</v>
      </c>
      <c r="AJ533" t="s">
        <v>213</v>
      </c>
      <c r="AK533" t="s">
        <v>213</v>
      </c>
      <c r="AM533" t="s">
        <v>213</v>
      </c>
      <c r="AN533" t="s">
        <v>213</v>
      </c>
      <c r="BA533" t="s">
        <v>4431</v>
      </c>
      <c r="BB533">
        <v>0</v>
      </c>
    </row>
    <row r="534" spans="1:54" x14ac:dyDescent="0.25">
      <c r="A534">
        <v>324870</v>
      </c>
      <c r="B534" t="s">
        <v>150</v>
      </c>
      <c r="M534" t="s">
        <v>213</v>
      </c>
      <c r="P534" t="s">
        <v>213</v>
      </c>
      <c r="W534" t="s">
        <v>213</v>
      </c>
      <c r="Z534" t="s">
        <v>213</v>
      </c>
      <c r="AC534" t="s">
        <v>213</v>
      </c>
      <c r="AD534" t="s">
        <v>213</v>
      </c>
      <c r="AE534" t="s">
        <v>213</v>
      </c>
      <c r="AF534" t="s">
        <v>213</v>
      </c>
      <c r="AG534" t="s">
        <v>213</v>
      </c>
      <c r="AI534" t="s">
        <v>213</v>
      </c>
      <c r="AJ534" t="s">
        <v>213</v>
      </c>
      <c r="AK534" t="s">
        <v>213</v>
      </c>
      <c r="AL534" t="s">
        <v>213</v>
      </c>
      <c r="AM534" t="s">
        <v>213</v>
      </c>
      <c r="AN534" t="s">
        <v>213</v>
      </c>
      <c r="BA534" t="s">
        <v>4431</v>
      </c>
      <c r="BB534">
        <v>0</v>
      </c>
    </row>
    <row r="535" spans="1:54" x14ac:dyDescent="0.25">
      <c r="A535">
        <v>334917</v>
      </c>
      <c r="B535" t="s">
        <v>150</v>
      </c>
      <c r="I535" t="s">
        <v>213</v>
      </c>
      <c r="P535" t="s">
        <v>213</v>
      </c>
      <c r="R535" t="s">
        <v>213</v>
      </c>
      <c r="AC535" t="s">
        <v>213</v>
      </c>
      <c r="AD535" t="s">
        <v>213</v>
      </c>
      <c r="AE535" t="s">
        <v>213</v>
      </c>
      <c r="AF535" t="s">
        <v>213</v>
      </c>
      <c r="AG535" t="s">
        <v>213</v>
      </c>
      <c r="AH535" t="s">
        <v>213</v>
      </c>
      <c r="AI535" t="s">
        <v>213</v>
      </c>
      <c r="AJ535" t="s">
        <v>213</v>
      </c>
      <c r="AK535" t="s">
        <v>213</v>
      </c>
      <c r="AM535" t="s">
        <v>213</v>
      </c>
      <c r="AN535" t="s">
        <v>213</v>
      </c>
      <c r="BA535" t="s">
        <v>4431</v>
      </c>
      <c r="BB535">
        <v>0</v>
      </c>
    </row>
    <row r="536" spans="1:54" x14ac:dyDescent="0.25">
      <c r="A536">
        <v>312627</v>
      </c>
      <c r="B536" t="s">
        <v>150</v>
      </c>
      <c r="D536" t="s">
        <v>213</v>
      </c>
      <c r="G536" t="s">
        <v>213</v>
      </c>
      <c r="H536" t="s">
        <v>213</v>
      </c>
      <c r="O536" t="s">
        <v>213</v>
      </c>
      <c r="Q536" t="s">
        <v>213</v>
      </c>
      <c r="Z536" t="s">
        <v>213</v>
      </c>
      <c r="AE536" t="s">
        <v>213</v>
      </c>
      <c r="AF536" t="s">
        <v>213</v>
      </c>
      <c r="AG536" t="s">
        <v>213</v>
      </c>
      <c r="AI536" t="s">
        <v>213</v>
      </c>
      <c r="AJ536" t="s">
        <v>213</v>
      </c>
      <c r="AK536" t="s">
        <v>213</v>
      </c>
      <c r="AL536" t="s">
        <v>213</v>
      </c>
      <c r="AM536" t="s">
        <v>213</v>
      </c>
      <c r="AN536" t="s">
        <v>213</v>
      </c>
      <c r="BA536" t="s">
        <v>4431</v>
      </c>
      <c r="BB536">
        <v>0</v>
      </c>
    </row>
    <row r="537" spans="1:54" x14ac:dyDescent="0.25">
      <c r="A537">
        <v>318142</v>
      </c>
      <c r="B537" t="s">
        <v>150</v>
      </c>
      <c r="F537" t="s">
        <v>213</v>
      </c>
      <c r="G537" t="s">
        <v>213</v>
      </c>
      <c r="O537" t="s">
        <v>213</v>
      </c>
      <c r="W537" t="s">
        <v>213</v>
      </c>
      <c r="Z537" t="s">
        <v>213</v>
      </c>
      <c r="AC537" t="s">
        <v>213</v>
      </c>
      <c r="AD537" t="s">
        <v>213</v>
      </c>
      <c r="AE537" t="s">
        <v>213</v>
      </c>
      <c r="AF537" t="s">
        <v>213</v>
      </c>
      <c r="AG537" t="s">
        <v>213</v>
      </c>
      <c r="AH537" t="s">
        <v>213</v>
      </c>
      <c r="AI537" t="s">
        <v>213</v>
      </c>
      <c r="AJ537" t="s">
        <v>213</v>
      </c>
      <c r="AK537" t="s">
        <v>213</v>
      </c>
      <c r="AL537" t="s">
        <v>213</v>
      </c>
      <c r="AM537" t="s">
        <v>213</v>
      </c>
      <c r="AN537" t="s">
        <v>213</v>
      </c>
      <c r="BA537" t="s">
        <v>4431</v>
      </c>
      <c r="BB537">
        <v>0</v>
      </c>
    </row>
    <row r="538" spans="1:54" x14ac:dyDescent="0.25">
      <c r="A538">
        <v>328145</v>
      </c>
      <c r="B538" t="s">
        <v>150</v>
      </c>
      <c r="E538" t="s">
        <v>213</v>
      </c>
      <c r="N538" t="s">
        <v>213</v>
      </c>
      <c r="O538" t="s">
        <v>213</v>
      </c>
      <c r="W538" t="s">
        <v>213</v>
      </c>
      <c r="Y538" t="s">
        <v>213</v>
      </c>
      <c r="AC538" t="s">
        <v>213</v>
      </c>
      <c r="AD538" t="s">
        <v>213</v>
      </c>
      <c r="AE538" t="s">
        <v>213</v>
      </c>
      <c r="AF538" t="s">
        <v>213</v>
      </c>
      <c r="AG538" t="s">
        <v>213</v>
      </c>
      <c r="AH538" t="s">
        <v>213</v>
      </c>
      <c r="AI538" t="s">
        <v>213</v>
      </c>
      <c r="AJ538" t="s">
        <v>213</v>
      </c>
      <c r="AK538" t="s">
        <v>213</v>
      </c>
      <c r="AL538" t="s">
        <v>213</v>
      </c>
      <c r="AM538" t="s">
        <v>213</v>
      </c>
      <c r="AN538" t="s">
        <v>213</v>
      </c>
      <c r="BA538" t="s">
        <v>4431</v>
      </c>
      <c r="BB538">
        <v>0</v>
      </c>
    </row>
    <row r="539" spans="1:54" x14ac:dyDescent="0.25">
      <c r="A539">
        <v>333657</v>
      </c>
      <c r="B539" t="s">
        <v>150</v>
      </c>
      <c r="O539" t="s">
        <v>213</v>
      </c>
      <c r="V539" t="s">
        <v>213</v>
      </c>
      <c r="W539" t="s">
        <v>213</v>
      </c>
      <c r="AE539" t="s">
        <v>213</v>
      </c>
      <c r="AG539" t="s">
        <v>213</v>
      </c>
      <c r="AH539" t="s">
        <v>213</v>
      </c>
      <c r="AJ539" t="s">
        <v>213</v>
      </c>
      <c r="AK539" t="s">
        <v>213</v>
      </c>
      <c r="AM539" t="s">
        <v>213</v>
      </c>
      <c r="AN539" t="s">
        <v>213</v>
      </c>
      <c r="BA539" t="s">
        <v>4431</v>
      </c>
      <c r="BB539">
        <v>0</v>
      </c>
    </row>
    <row r="540" spans="1:54" x14ac:dyDescent="0.25">
      <c r="A540">
        <v>300464</v>
      </c>
      <c r="B540" t="s">
        <v>150</v>
      </c>
      <c r="AC540" t="s">
        <v>213</v>
      </c>
      <c r="AE540" t="s">
        <v>213</v>
      </c>
      <c r="AG540" t="s">
        <v>213</v>
      </c>
      <c r="AI540" t="s">
        <v>213</v>
      </c>
      <c r="AL540" t="s">
        <v>213</v>
      </c>
      <c r="AN540" t="s">
        <v>213</v>
      </c>
      <c r="BA540" t="s">
        <v>4431</v>
      </c>
      <c r="BB540">
        <v>0</v>
      </c>
    </row>
    <row r="541" spans="1:54" x14ac:dyDescent="0.25">
      <c r="A541">
        <v>300482</v>
      </c>
      <c r="B541" t="s">
        <v>150</v>
      </c>
      <c r="W541" t="s">
        <v>213</v>
      </c>
      <c r="Z541" t="s">
        <v>213</v>
      </c>
      <c r="AC541" t="s">
        <v>213</v>
      </c>
      <c r="AD541" t="s">
        <v>213</v>
      </c>
      <c r="AE541" t="s">
        <v>213</v>
      </c>
      <c r="AG541" t="s">
        <v>213</v>
      </c>
      <c r="AH541" t="s">
        <v>213</v>
      </c>
      <c r="AI541" t="s">
        <v>213</v>
      </c>
      <c r="AJ541" t="s">
        <v>213</v>
      </c>
      <c r="AK541" t="s">
        <v>213</v>
      </c>
      <c r="AM541" t="s">
        <v>213</v>
      </c>
      <c r="AN541" t="s">
        <v>213</v>
      </c>
      <c r="BA541" t="s">
        <v>4431</v>
      </c>
      <c r="BB541">
        <v>0</v>
      </c>
    </row>
    <row r="542" spans="1:54" x14ac:dyDescent="0.25">
      <c r="A542">
        <v>303585</v>
      </c>
      <c r="B542" t="s">
        <v>150</v>
      </c>
      <c r="AA542" t="s">
        <v>213</v>
      </c>
      <c r="AC542" t="s">
        <v>213</v>
      </c>
      <c r="AE542" t="s">
        <v>213</v>
      </c>
      <c r="AF542" t="s">
        <v>213</v>
      </c>
      <c r="AG542" t="s">
        <v>213</v>
      </c>
      <c r="AI542" t="s">
        <v>213</v>
      </c>
      <c r="AJ542" t="s">
        <v>213</v>
      </c>
      <c r="AK542" t="s">
        <v>213</v>
      </c>
      <c r="AL542" t="s">
        <v>213</v>
      </c>
      <c r="AM542" t="s">
        <v>213</v>
      </c>
      <c r="AN542" t="s">
        <v>213</v>
      </c>
      <c r="BA542" t="s">
        <v>4431</v>
      </c>
      <c r="BB542">
        <v>0</v>
      </c>
    </row>
    <row r="543" spans="1:54" x14ac:dyDescent="0.25">
      <c r="A543">
        <v>306014</v>
      </c>
      <c r="B543" t="s">
        <v>150</v>
      </c>
      <c r="W543" t="s">
        <v>213</v>
      </c>
      <c r="AC543" t="s">
        <v>213</v>
      </c>
      <c r="AD543" t="s">
        <v>213</v>
      </c>
      <c r="AE543" t="s">
        <v>213</v>
      </c>
      <c r="AG543" t="s">
        <v>213</v>
      </c>
      <c r="AH543" t="s">
        <v>213</v>
      </c>
      <c r="AI543" t="s">
        <v>213</v>
      </c>
      <c r="AJ543" t="s">
        <v>213</v>
      </c>
      <c r="AK543" t="s">
        <v>213</v>
      </c>
      <c r="AL543" t="s">
        <v>213</v>
      </c>
      <c r="AM543" t="s">
        <v>213</v>
      </c>
      <c r="AN543" t="s">
        <v>213</v>
      </c>
      <c r="BA543" t="s">
        <v>4431</v>
      </c>
      <c r="BB543">
        <v>0</v>
      </c>
    </row>
    <row r="544" spans="1:54" x14ac:dyDescent="0.25">
      <c r="A544">
        <v>306176</v>
      </c>
      <c r="B544" t="s">
        <v>150</v>
      </c>
      <c r="N544" t="s">
        <v>213</v>
      </c>
      <c r="Z544" t="s">
        <v>213</v>
      </c>
      <c r="AA544" t="s">
        <v>213</v>
      </c>
      <c r="AE544" t="s">
        <v>213</v>
      </c>
      <c r="AG544" t="s">
        <v>213</v>
      </c>
      <c r="AI544" t="s">
        <v>213</v>
      </c>
      <c r="AK544" t="s">
        <v>213</v>
      </c>
      <c r="AM544" t="s">
        <v>213</v>
      </c>
      <c r="AN544" t="s">
        <v>213</v>
      </c>
      <c r="BA544" t="s">
        <v>4431</v>
      </c>
      <c r="BB544">
        <v>0</v>
      </c>
    </row>
    <row r="545" spans="1:54" x14ac:dyDescent="0.25">
      <c r="A545">
        <v>309066</v>
      </c>
      <c r="B545" t="s">
        <v>150</v>
      </c>
      <c r="Z545" t="s">
        <v>213</v>
      </c>
      <c r="AC545" t="s">
        <v>213</v>
      </c>
      <c r="AD545" t="s">
        <v>213</v>
      </c>
      <c r="AE545" t="s">
        <v>213</v>
      </c>
      <c r="AI545" t="s">
        <v>213</v>
      </c>
      <c r="AJ545" t="s">
        <v>213</v>
      </c>
      <c r="AK545" t="s">
        <v>213</v>
      </c>
      <c r="AL545" t="s">
        <v>213</v>
      </c>
      <c r="AN545" t="s">
        <v>213</v>
      </c>
      <c r="BA545" t="s">
        <v>4431</v>
      </c>
      <c r="BB545">
        <v>0</v>
      </c>
    </row>
    <row r="546" spans="1:54" x14ac:dyDescent="0.25">
      <c r="A546">
        <v>317360</v>
      </c>
      <c r="B546" t="s">
        <v>150</v>
      </c>
      <c r="W546" t="s">
        <v>213</v>
      </c>
      <c r="Z546" t="s">
        <v>213</v>
      </c>
      <c r="AC546" t="s">
        <v>213</v>
      </c>
      <c r="AD546" t="s">
        <v>213</v>
      </c>
      <c r="AE546" t="s">
        <v>213</v>
      </c>
      <c r="AF546" t="s">
        <v>213</v>
      </c>
      <c r="AG546" t="s">
        <v>213</v>
      </c>
      <c r="AH546" t="s">
        <v>213</v>
      </c>
      <c r="AI546" t="s">
        <v>213</v>
      </c>
      <c r="AJ546" t="s">
        <v>213</v>
      </c>
      <c r="AK546" t="s">
        <v>213</v>
      </c>
      <c r="AM546" t="s">
        <v>213</v>
      </c>
      <c r="AN546" t="s">
        <v>213</v>
      </c>
      <c r="BA546" t="s">
        <v>4431</v>
      </c>
      <c r="BB546">
        <v>0</v>
      </c>
    </row>
    <row r="547" spans="1:54" x14ac:dyDescent="0.25">
      <c r="A547">
        <v>318412</v>
      </c>
      <c r="B547" t="s">
        <v>150</v>
      </c>
      <c r="Y547" t="s">
        <v>213</v>
      </c>
      <c r="AF547" t="s">
        <v>213</v>
      </c>
      <c r="AG547" t="s">
        <v>213</v>
      </c>
      <c r="AH547" t="s">
        <v>213</v>
      </c>
      <c r="AI547" t="s">
        <v>213</v>
      </c>
      <c r="AJ547" t="s">
        <v>213</v>
      </c>
      <c r="AK547" t="s">
        <v>213</v>
      </c>
      <c r="AN547" t="s">
        <v>213</v>
      </c>
      <c r="BA547" t="s">
        <v>4431</v>
      </c>
      <c r="BB547">
        <v>0</v>
      </c>
    </row>
    <row r="548" spans="1:54" x14ac:dyDescent="0.25">
      <c r="A548">
        <v>318882</v>
      </c>
      <c r="B548" t="s">
        <v>150</v>
      </c>
      <c r="I548" t="s">
        <v>213</v>
      </c>
      <c r="N548" t="s">
        <v>213</v>
      </c>
      <c r="V548" t="s">
        <v>213</v>
      </c>
      <c r="AA548" t="s">
        <v>213</v>
      </c>
      <c r="AG548" t="s">
        <v>213</v>
      </c>
      <c r="AH548" t="s">
        <v>213</v>
      </c>
      <c r="AJ548" t="s">
        <v>213</v>
      </c>
      <c r="AK548" t="s">
        <v>213</v>
      </c>
      <c r="AM548" t="s">
        <v>213</v>
      </c>
      <c r="AN548" t="s">
        <v>213</v>
      </c>
      <c r="BA548" t="s">
        <v>4431</v>
      </c>
      <c r="BB548">
        <v>0</v>
      </c>
    </row>
    <row r="549" spans="1:54" x14ac:dyDescent="0.25">
      <c r="A549">
        <v>320148</v>
      </c>
      <c r="B549" t="s">
        <v>150</v>
      </c>
      <c r="Q549" t="s">
        <v>213</v>
      </c>
      <c r="Z549" t="s">
        <v>213</v>
      </c>
      <c r="AG549" t="s">
        <v>213</v>
      </c>
      <c r="AJ549" t="s">
        <v>213</v>
      </c>
      <c r="AK549" t="s">
        <v>213</v>
      </c>
      <c r="AM549" t="s">
        <v>213</v>
      </c>
      <c r="AN549" t="s">
        <v>213</v>
      </c>
      <c r="BA549" t="s">
        <v>4431</v>
      </c>
      <c r="BB549">
        <v>0</v>
      </c>
    </row>
    <row r="550" spans="1:54" x14ac:dyDescent="0.25">
      <c r="A550">
        <v>321217</v>
      </c>
      <c r="B550" t="s">
        <v>150</v>
      </c>
      <c r="W550" t="s">
        <v>213</v>
      </c>
      <c r="AA550" t="s">
        <v>213</v>
      </c>
      <c r="AD550" t="s">
        <v>213</v>
      </c>
      <c r="AF550" t="s">
        <v>213</v>
      </c>
      <c r="AG550" t="s">
        <v>213</v>
      </c>
      <c r="AH550" t="s">
        <v>213</v>
      </c>
      <c r="AI550" t="s">
        <v>213</v>
      </c>
      <c r="AJ550" t="s">
        <v>213</v>
      </c>
      <c r="AK550" t="s">
        <v>213</v>
      </c>
      <c r="AM550" t="s">
        <v>213</v>
      </c>
      <c r="AN550" t="s">
        <v>213</v>
      </c>
      <c r="BA550" t="s">
        <v>4431</v>
      </c>
      <c r="BB550">
        <v>0</v>
      </c>
    </row>
    <row r="551" spans="1:54" x14ac:dyDescent="0.25">
      <c r="A551">
        <v>321892</v>
      </c>
      <c r="B551" t="s">
        <v>150</v>
      </c>
      <c r="AA551" t="s">
        <v>213</v>
      </c>
      <c r="AC551" t="s">
        <v>213</v>
      </c>
      <c r="AD551" t="s">
        <v>213</v>
      </c>
      <c r="AG551" t="s">
        <v>213</v>
      </c>
      <c r="AH551" t="s">
        <v>213</v>
      </c>
      <c r="AJ551" t="s">
        <v>213</v>
      </c>
      <c r="AK551" t="s">
        <v>213</v>
      </c>
      <c r="AM551" t="s">
        <v>213</v>
      </c>
      <c r="AN551" t="s">
        <v>213</v>
      </c>
      <c r="BA551" t="s">
        <v>4431</v>
      </c>
      <c r="BB551">
        <v>0</v>
      </c>
    </row>
    <row r="552" spans="1:54" x14ac:dyDescent="0.25">
      <c r="A552">
        <v>323395</v>
      </c>
      <c r="B552" t="s">
        <v>150</v>
      </c>
      <c r="AC552" t="s">
        <v>213</v>
      </c>
      <c r="AE552" t="s">
        <v>213</v>
      </c>
      <c r="AF552" t="s">
        <v>213</v>
      </c>
      <c r="AG552" t="s">
        <v>213</v>
      </c>
      <c r="AI552" t="s">
        <v>213</v>
      </c>
      <c r="AJ552" t="s">
        <v>213</v>
      </c>
      <c r="AK552" t="s">
        <v>213</v>
      </c>
      <c r="AL552" t="s">
        <v>213</v>
      </c>
      <c r="AM552" t="s">
        <v>213</v>
      </c>
      <c r="AN552" t="s">
        <v>213</v>
      </c>
      <c r="BA552" t="s">
        <v>4431</v>
      </c>
      <c r="BB552">
        <v>0</v>
      </c>
    </row>
    <row r="553" spans="1:54" x14ac:dyDescent="0.25">
      <c r="A553">
        <v>323755</v>
      </c>
      <c r="B553" t="s">
        <v>150</v>
      </c>
      <c r="Z553" t="s">
        <v>213</v>
      </c>
      <c r="AC553" t="s">
        <v>213</v>
      </c>
      <c r="AF553" t="s">
        <v>213</v>
      </c>
      <c r="AG553" t="s">
        <v>213</v>
      </c>
      <c r="AH553" t="s">
        <v>213</v>
      </c>
      <c r="AI553" t="s">
        <v>213</v>
      </c>
      <c r="AJ553" t="s">
        <v>213</v>
      </c>
      <c r="AK553" t="s">
        <v>213</v>
      </c>
      <c r="AL553" t="s">
        <v>213</v>
      </c>
      <c r="AM553" t="s">
        <v>213</v>
      </c>
      <c r="AN553" t="s">
        <v>213</v>
      </c>
      <c r="BA553" t="s">
        <v>4431</v>
      </c>
      <c r="BB553">
        <v>0</v>
      </c>
    </row>
    <row r="554" spans="1:54" x14ac:dyDescent="0.25">
      <c r="A554">
        <v>323947</v>
      </c>
      <c r="B554" t="s">
        <v>150</v>
      </c>
      <c r="AD554" t="s">
        <v>213</v>
      </c>
      <c r="AE554" t="s">
        <v>213</v>
      </c>
      <c r="AF554" t="s">
        <v>213</v>
      </c>
      <c r="AG554" t="s">
        <v>213</v>
      </c>
      <c r="AH554" t="s">
        <v>213</v>
      </c>
      <c r="AJ554" t="s">
        <v>213</v>
      </c>
      <c r="AK554" t="s">
        <v>213</v>
      </c>
      <c r="AN554" t="s">
        <v>213</v>
      </c>
      <c r="BA554" t="s">
        <v>4431</v>
      </c>
      <c r="BB554">
        <v>0</v>
      </c>
    </row>
    <row r="555" spans="1:54" x14ac:dyDescent="0.25">
      <c r="A555">
        <v>324737</v>
      </c>
      <c r="B555" t="s">
        <v>150</v>
      </c>
      <c r="AE555" t="s">
        <v>213</v>
      </c>
      <c r="AG555" t="s">
        <v>213</v>
      </c>
      <c r="AI555" t="s">
        <v>213</v>
      </c>
      <c r="AJ555" t="s">
        <v>213</v>
      </c>
      <c r="AK555" t="s">
        <v>213</v>
      </c>
      <c r="AM555" t="s">
        <v>213</v>
      </c>
      <c r="AN555" t="s">
        <v>213</v>
      </c>
      <c r="BA555" t="s">
        <v>4431</v>
      </c>
      <c r="BB555">
        <v>0</v>
      </c>
    </row>
    <row r="556" spans="1:54" x14ac:dyDescent="0.25">
      <c r="A556">
        <v>326448</v>
      </c>
      <c r="B556" t="s">
        <v>150</v>
      </c>
      <c r="AC556" t="s">
        <v>213</v>
      </c>
      <c r="AE556" t="s">
        <v>213</v>
      </c>
      <c r="AG556" t="s">
        <v>213</v>
      </c>
      <c r="AI556" t="s">
        <v>213</v>
      </c>
      <c r="AK556" t="s">
        <v>213</v>
      </c>
      <c r="AM556" t="s">
        <v>213</v>
      </c>
      <c r="AN556" t="s">
        <v>213</v>
      </c>
      <c r="BA556" t="s">
        <v>4431</v>
      </c>
      <c r="BB556">
        <v>0</v>
      </c>
    </row>
    <row r="557" spans="1:54" x14ac:dyDescent="0.25">
      <c r="A557">
        <v>327402</v>
      </c>
      <c r="B557" t="s">
        <v>150</v>
      </c>
      <c r="H557" t="s">
        <v>213</v>
      </c>
      <c r="V557" t="s">
        <v>213</v>
      </c>
      <c r="AC557" t="s">
        <v>213</v>
      </c>
      <c r="AD557" t="s">
        <v>213</v>
      </c>
      <c r="AE557" t="s">
        <v>213</v>
      </c>
      <c r="AF557" t="s">
        <v>213</v>
      </c>
      <c r="AG557" t="s">
        <v>213</v>
      </c>
      <c r="AH557" t="s">
        <v>213</v>
      </c>
      <c r="AI557" t="s">
        <v>213</v>
      </c>
      <c r="AJ557" t="s">
        <v>213</v>
      </c>
      <c r="AK557" t="s">
        <v>213</v>
      </c>
      <c r="AL557" t="s">
        <v>213</v>
      </c>
      <c r="AM557" t="s">
        <v>213</v>
      </c>
      <c r="AN557" t="s">
        <v>213</v>
      </c>
      <c r="BA557" t="s">
        <v>4431</v>
      </c>
      <c r="BB557">
        <v>0</v>
      </c>
    </row>
    <row r="558" spans="1:54" x14ac:dyDescent="0.25">
      <c r="A558">
        <v>327704</v>
      </c>
      <c r="B558" t="s">
        <v>150</v>
      </c>
      <c r="N558" t="s">
        <v>213</v>
      </c>
      <c r="W558" t="s">
        <v>213</v>
      </c>
      <c r="AA558" t="s">
        <v>213</v>
      </c>
      <c r="AC558" t="s">
        <v>213</v>
      </c>
      <c r="AD558" t="s">
        <v>213</v>
      </c>
      <c r="AF558" t="s">
        <v>213</v>
      </c>
      <c r="AG558" t="s">
        <v>213</v>
      </c>
      <c r="AH558" t="s">
        <v>213</v>
      </c>
      <c r="AI558" t="s">
        <v>213</v>
      </c>
      <c r="AJ558" t="s">
        <v>213</v>
      </c>
      <c r="AK558" t="s">
        <v>213</v>
      </c>
      <c r="AL558" t="s">
        <v>213</v>
      </c>
      <c r="AM558" t="s">
        <v>213</v>
      </c>
      <c r="AN558" t="s">
        <v>213</v>
      </c>
      <c r="BA558" t="s">
        <v>4431</v>
      </c>
      <c r="BB558">
        <v>0</v>
      </c>
    </row>
    <row r="559" spans="1:54" x14ac:dyDescent="0.25">
      <c r="A559">
        <v>327976</v>
      </c>
      <c r="B559" t="s">
        <v>150</v>
      </c>
      <c r="AG559" t="s">
        <v>213</v>
      </c>
      <c r="AJ559" t="s">
        <v>213</v>
      </c>
      <c r="AL559" t="s">
        <v>213</v>
      </c>
      <c r="AM559" t="s">
        <v>213</v>
      </c>
      <c r="AN559" t="s">
        <v>213</v>
      </c>
      <c r="BA559" t="s">
        <v>4431</v>
      </c>
      <c r="BB559">
        <v>0</v>
      </c>
    </row>
    <row r="560" spans="1:54" x14ac:dyDescent="0.25">
      <c r="A560">
        <v>328290</v>
      </c>
      <c r="B560" t="s">
        <v>150</v>
      </c>
      <c r="W560" t="s">
        <v>213</v>
      </c>
      <c r="AG560" t="s">
        <v>213</v>
      </c>
      <c r="AH560" t="s">
        <v>213</v>
      </c>
      <c r="AI560" t="s">
        <v>213</v>
      </c>
      <c r="AJ560" t="s">
        <v>213</v>
      </c>
      <c r="AK560" t="s">
        <v>213</v>
      </c>
      <c r="AN560" t="s">
        <v>213</v>
      </c>
      <c r="BA560" t="s">
        <v>4431</v>
      </c>
      <c r="BB560">
        <v>0</v>
      </c>
    </row>
    <row r="561" spans="1:54" x14ac:dyDescent="0.25">
      <c r="A561">
        <v>328697</v>
      </c>
      <c r="B561" t="s">
        <v>150</v>
      </c>
      <c r="N561" t="s">
        <v>213</v>
      </c>
      <c r="W561" t="s">
        <v>213</v>
      </c>
      <c r="X561" t="s">
        <v>213</v>
      </c>
      <c r="AC561" t="s">
        <v>213</v>
      </c>
      <c r="AE561" t="s">
        <v>213</v>
      </c>
      <c r="AF561" t="s">
        <v>213</v>
      </c>
      <c r="AG561" t="s">
        <v>213</v>
      </c>
      <c r="AI561" t="s">
        <v>213</v>
      </c>
      <c r="AJ561" t="s">
        <v>213</v>
      </c>
      <c r="AK561" t="s">
        <v>213</v>
      </c>
      <c r="AL561" t="s">
        <v>213</v>
      </c>
      <c r="AM561" t="s">
        <v>213</v>
      </c>
      <c r="AN561" t="s">
        <v>213</v>
      </c>
      <c r="BA561" t="s">
        <v>4431</v>
      </c>
      <c r="BB561">
        <v>0</v>
      </c>
    </row>
    <row r="562" spans="1:54" x14ac:dyDescent="0.25">
      <c r="A562">
        <v>329070</v>
      </c>
      <c r="B562" t="s">
        <v>150</v>
      </c>
      <c r="H562" t="s">
        <v>213</v>
      </c>
      <c r="AC562" t="s">
        <v>213</v>
      </c>
      <c r="AE562" t="s">
        <v>213</v>
      </c>
      <c r="AG562" t="s">
        <v>213</v>
      </c>
      <c r="AH562" t="s">
        <v>213</v>
      </c>
      <c r="AJ562" t="s">
        <v>213</v>
      </c>
      <c r="AK562" t="s">
        <v>213</v>
      </c>
      <c r="AL562" t="s">
        <v>213</v>
      </c>
      <c r="AM562" t="s">
        <v>213</v>
      </c>
      <c r="AN562" t="s">
        <v>213</v>
      </c>
      <c r="BA562" t="s">
        <v>4431</v>
      </c>
      <c r="BB562">
        <v>0</v>
      </c>
    </row>
    <row r="563" spans="1:54" x14ac:dyDescent="0.25">
      <c r="A563">
        <v>329199</v>
      </c>
      <c r="B563" t="s">
        <v>150</v>
      </c>
      <c r="Y563" t="s">
        <v>213</v>
      </c>
      <c r="AD563" t="s">
        <v>213</v>
      </c>
      <c r="AE563" t="s">
        <v>213</v>
      </c>
      <c r="AG563" t="s">
        <v>213</v>
      </c>
      <c r="AH563" t="s">
        <v>213</v>
      </c>
      <c r="AI563" t="s">
        <v>213</v>
      </c>
      <c r="AJ563" t="s">
        <v>213</v>
      </c>
      <c r="AL563" t="s">
        <v>213</v>
      </c>
      <c r="AM563" t="s">
        <v>213</v>
      </c>
      <c r="AN563" t="s">
        <v>213</v>
      </c>
      <c r="BA563" t="s">
        <v>4431</v>
      </c>
      <c r="BB563">
        <v>0</v>
      </c>
    </row>
    <row r="564" spans="1:54" x14ac:dyDescent="0.25">
      <c r="A564">
        <v>330510</v>
      </c>
      <c r="B564" t="s">
        <v>150</v>
      </c>
      <c r="Z564" t="s">
        <v>213</v>
      </c>
      <c r="AG564" t="s">
        <v>213</v>
      </c>
      <c r="AK564" t="s">
        <v>213</v>
      </c>
      <c r="AL564" t="s">
        <v>213</v>
      </c>
      <c r="AN564" t="s">
        <v>213</v>
      </c>
      <c r="BA564" t="s">
        <v>4431</v>
      </c>
      <c r="BB564">
        <v>0</v>
      </c>
    </row>
    <row r="565" spans="1:54" x14ac:dyDescent="0.25">
      <c r="A565">
        <v>330633</v>
      </c>
      <c r="B565" t="s">
        <v>150</v>
      </c>
      <c r="U565" t="s">
        <v>213</v>
      </c>
      <c r="AA565" t="s">
        <v>213</v>
      </c>
      <c r="AD565" t="s">
        <v>213</v>
      </c>
      <c r="AH565" t="s">
        <v>213</v>
      </c>
      <c r="AI565" t="s">
        <v>213</v>
      </c>
      <c r="AK565" t="s">
        <v>213</v>
      </c>
      <c r="AN565" t="s">
        <v>213</v>
      </c>
      <c r="BA565" t="s">
        <v>4431</v>
      </c>
      <c r="BB565">
        <v>0</v>
      </c>
    </row>
    <row r="566" spans="1:54" x14ac:dyDescent="0.25">
      <c r="A566">
        <v>330826</v>
      </c>
      <c r="B566" t="s">
        <v>150</v>
      </c>
      <c r="S566" t="s">
        <v>213</v>
      </c>
      <c r="AC566" t="s">
        <v>213</v>
      </c>
      <c r="AD566" t="s">
        <v>213</v>
      </c>
      <c r="AE566" t="s">
        <v>213</v>
      </c>
      <c r="AF566" t="s">
        <v>213</v>
      </c>
      <c r="AG566" t="s">
        <v>213</v>
      </c>
      <c r="AH566" t="s">
        <v>213</v>
      </c>
      <c r="AI566" t="s">
        <v>213</v>
      </c>
      <c r="AJ566" t="s">
        <v>213</v>
      </c>
      <c r="AK566" t="s">
        <v>213</v>
      </c>
      <c r="AL566" t="s">
        <v>213</v>
      </c>
      <c r="AM566" t="s">
        <v>213</v>
      </c>
      <c r="AN566" t="s">
        <v>213</v>
      </c>
      <c r="BA566" t="s">
        <v>4431</v>
      </c>
      <c r="BB566">
        <v>0</v>
      </c>
    </row>
    <row r="567" spans="1:54" x14ac:dyDescent="0.25">
      <c r="A567">
        <v>331223</v>
      </c>
      <c r="B567" t="s">
        <v>150</v>
      </c>
      <c r="W567" t="s">
        <v>213</v>
      </c>
      <c r="AA567" t="s">
        <v>213</v>
      </c>
      <c r="AC567" t="s">
        <v>213</v>
      </c>
      <c r="AD567" t="s">
        <v>213</v>
      </c>
      <c r="AE567" t="s">
        <v>213</v>
      </c>
      <c r="AF567" t="s">
        <v>213</v>
      </c>
      <c r="AG567" t="s">
        <v>213</v>
      </c>
      <c r="AH567" t="s">
        <v>213</v>
      </c>
      <c r="AJ567" t="s">
        <v>213</v>
      </c>
      <c r="AK567" t="s">
        <v>213</v>
      </c>
      <c r="AM567" t="s">
        <v>213</v>
      </c>
      <c r="AN567" t="s">
        <v>213</v>
      </c>
      <c r="BA567" t="s">
        <v>4431</v>
      </c>
      <c r="BB567">
        <v>0</v>
      </c>
    </row>
    <row r="568" spans="1:54" x14ac:dyDescent="0.25">
      <c r="A568">
        <v>331840</v>
      </c>
      <c r="B568" t="s">
        <v>150</v>
      </c>
      <c r="Q568" t="s">
        <v>213</v>
      </c>
      <c r="W568" t="s">
        <v>213</v>
      </c>
      <c r="AD568" t="s">
        <v>213</v>
      </c>
      <c r="AF568" t="s">
        <v>213</v>
      </c>
      <c r="AG568" t="s">
        <v>213</v>
      </c>
      <c r="AH568" t="s">
        <v>213</v>
      </c>
      <c r="AI568" t="s">
        <v>213</v>
      </c>
      <c r="AJ568" t="s">
        <v>213</v>
      </c>
      <c r="AK568" t="s">
        <v>213</v>
      </c>
      <c r="AM568" t="s">
        <v>213</v>
      </c>
      <c r="AN568" t="s">
        <v>213</v>
      </c>
      <c r="BA568" t="s">
        <v>4431</v>
      </c>
      <c r="BB568">
        <v>0</v>
      </c>
    </row>
    <row r="569" spans="1:54" x14ac:dyDescent="0.25">
      <c r="A569">
        <v>332461</v>
      </c>
      <c r="B569" t="s">
        <v>150</v>
      </c>
      <c r="N569" t="s">
        <v>213</v>
      </c>
      <c r="Z569" t="s">
        <v>213</v>
      </c>
      <c r="AA569" t="s">
        <v>213</v>
      </c>
      <c r="AG569" t="s">
        <v>213</v>
      </c>
      <c r="AI569" t="s">
        <v>213</v>
      </c>
      <c r="AJ569" t="s">
        <v>213</v>
      </c>
      <c r="AK569" t="s">
        <v>213</v>
      </c>
      <c r="AL569" t="s">
        <v>213</v>
      </c>
      <c r="AN569" t="s">
        <v>213</v>
      </c>
      <c r="BA569" t="s">
        <v>4431</v>
      </c>
      <c r="BB569">
        <v>0</v>
      </c>
    </row>
    <row r="570" spans="1:54" x14ac:dyDescent="0.25">
      <c r="A570">
        <v>332479</v>
      </c>
      <c r="B570" t="s">
        <v>150</v>
      </c>
      <c r="I570" t="s">
        <v>213</v>
      </c>
      <c r="V570" t="s">
        <v>213</v>
      </c>
      <c r="W570" t="s">
        <v>213</v>
      </c>
      <c r="AC570" t="s">
        <v>213</v>
      </c>
      <c r="AE570" t="s">
        <v>213</v>
      </c>
      <c r="AF570" t="s">
        <v>213</v>
      </c>
      <c r="AG570" t="s">
        <v>213</v>
      </c>
      <c r="AH570" t="s">
        <v>213</v>
      </c>
      <c r="AI570" t="s">
        <v>213</v>
      </c>
      <c r="AJ570" t="s">
        <v>213</v>
      </c>
      <c r="AK570" t="s">
        <v>213</v>
      </c>
      <c r="AM570" t="s">
        <v>213</v>
      </c>
      <c r="AN570" t="s">
        <v>213</v>
      </c>
      <c r="BA570" t="s">
        <v>4431</v>
      </c>
      <c r="BB570">
        <v>0</v>
      </c>
    </row>
    <row r="571" spans="1:54" x14ac:dyDescent="0.25">
      <c r="A571">
        <v>332796</v>
      </c>
      <c r="B571" t="s">
        <v>150</v>
      </c>
      <c r="N571" t="s">
        <v>213</v>
      </c>
      <c r="AF571" t="s">
        <v>213</v>
      </c>
      <c r="AG571" t="s">
        <v>213</v>
      </c>
      <c r="AH571" t="s">
        <v>213</v>
      </c>
      <c r="AI571" t="s">
        <v>213</v>
      </c>
      <c r="AJ571" t="s">
        <v>213</v>
      </c>
      <c r="AK571" t="s">
        <v>213</v>
      </c>
      <c r="AL571" t="s">
        <v>213</v>
      </c>
      <c r="AM571" t="s">
        <v>213</v>
      </c>
      <c r="AN571" t="s">
        <v>213</v>
      </c>
      <c r="BA571" t="s">
        <v>4431</v>
      </c>
      <c r="BB571">
        <v>0</v>
      </c>
    </row>
    <row r="572" spans="1:54" x14ac:dyDescent="0.25">
      <c r="A572">
        <v>333316</v>
      </c>
      <c r="B572" t="s">
        <v>150</v>
      </c>
      <c r="G572" t="s">
        <v>213</v>
      </c>
      <c r="H572" t="s">
        <v>213</v>
      </c>
      <c r="M572" t="s">
        <v>213</v>
      </c>
      <c r="W572" t="s">
        <v>213</v>
      </c>
      <c r="Z572" t="s">
        <v>213</v>
      </c>
      <c r="AG572" t="s">
        <v>213</v>
      </c>
      <c r="AK572" t="s">
        <v>213</v>
      </c>
      <c r="AM572" t="s">
        <v>213</v>
      </c>
      <c r="AN572" t="s">
        <v>213</v>
      </c>
      <c r="BA572" t="s">
        <v>4431</v>
      </c>
      <c r="BB572">
        <v>0</v>
      </c>
    </row>
    <row r="573" spans="1:54" x14ac:dyDescent="0.25">
      <c r="A573">
        <v>303042</v>
      </c>
      <c r="B573" t="s">
        <v>150</v>
      </c>
      <c r="F573" t="s">
        <v>213</v>
      </c>
      <c r="N573" t="s">
        <v>213</v>
      </c>
      <c r="AA573" t="s">
        <v>213</v>
      </c>
      <c r="AC573" t="s">
        <v>213</v>
      </c>
      <c r="AE573" t="s">
        <v>213</v>
      </c>
      <c r="AF573" t="s">
        <v>213</v>
      </c>
      <c r="AG573" t="s">
        <v>213</v>
      </c>
      <c r="AH573" t="s">
        <v>213</v>
      </c>
      <c r="AI573" t="s">
        <v>213</v>
      </c>
      <c r="AJ573" t="s">
        <v>213</v>
      </c>
      <c r="AK573" t="s">
        <v>213</v>
      </c>
      <c r="AL573" t="s">
        <v>213</v>
      </c>
      <c r="AM573" t="s">
        <v>213</v>
      </c>
      <c r="AN573" t="s">
        <v>213</v>
      </c>
      <c r="BA573" t="s">
        <v>4431</v>
      </c>
      <c r="BB573">
        <v>0</v>
      </c>
    </row>
    <row r="574" spans="1:54" x14ac:dyDescent="0.25">
      <c r="A574">
        <v>316774</v>
      </c>
      <c r="B574" t="s">
        <v>150</v>
      </c>
      <c r="N574" t="s">
        <v>213</v>
      </c>
      <c r="R574" t="s">
        <v>213</v>
      </c>
      <c r="S574" t="s">
        <v>213</v>
      </c>
      <c r="W574" t="s">
        <v>213</v>
      </c>
      <c r="Y574" t="s">
        <v>213</v>
      </c>
      <c r="AA574" t="s">
        <v>213</v>
      </c>
      <c r="AC574" t="s">
        <v>213</v>
      </c>
      <c r="AD574" t="s">
        <v>213</v>
      </c>
      <c r="AE574" t="s">
        <v>213</v>
      </c>
      <c r="AF574" t="s">
        <v>213</v>
      </c>
      <c r="AG574" t="s">
        <v>213</v>
      </c>
      <c r="AH574" t="s">
        <v>213</v>
      </c>
      <c r="AI574" t="s">
        <v>213</v>
      </c>
      <c r="AJ574" t="s">
        <v>213</v>
      </c>
      <c r="AK574" t="s">
        <v>213</v>
      </c>
      <c r="AL574" t="s">
        <v>213</v>
      </c>
      <c r="AM574" t="s">
        <v>213</v>
      </c>
      <c r="AN574" t="s">
        <v>213</v>
      </c>
      <c r="BA574" t="s">
        <v>4431</v>
      </c>
      <c r="BB574">
        <v>0</v>
      </c>
    </row>
    <row r="575" spans="1:54" x14ac:dyDescent="0.25">
      <c r="A575">
        <v>323595</v>
      </c>
      <c r="B575" t="s">
        <v>150</v>
      </c>
      <c r="I575" t="s">
        <v>213</v>
      </c>
      <c r="N575" t="s">
        <v>213</v>
      </c>
      <c r="V575" t="s">
        <v>213</v>
      </c>
      <c r="AA575" t="s">
        <v>213</v>
      </c>
      <c r="AC575" t="s">
        <v>213</v>
      </c>
      <c r="AD575" t="s">
        <v>213</v>
      </c>
      <c r="AE575" t="s">
        <v>213</v>
      </c>
      <c r="AG575" t="s">
        <v>213</v>
      </c>
      <c r="AH575" t="s">
        <v>213</v>
      </c>
      <c r="AI575" t="s">
        <v>213</v>
      </c>
      <c r="AJ575" t="s">
        <v>213</v>
      </c>
      <c r="AK575" t="s">
        <v>213</v>
      </c>
      <c r="AL575" t="s">
        <v>213</v>
      </c>
      <c r="AM575" t="s">
        <v>213</v>
      </c>
      <c r="AN575" t="s">
        <v>213</v>
      </c>
      <c r="BA575" t="s">
        <v>4431</v>
      </c>
      <c r="BB575">
        <v>0</v>
      </c>
    </row>
    <row r="576" spans="1:54" x14ac:dyDescent="0.25">
      <c r="A576">
        <v>324594</v>
      </c>
      <c r="B576" t="s">
        <v>150</v>
      </c>
      <c r="N576" t="s">
        <v>213</v>
      </c>
      <c r="R576" t="s">
        <v>213</v>
      </c>
      <c r="W576" t="s">
        <v>213</v>
      </c>
      <c r="Y576" t="s">
        <v>213</v>
      </c>
      <c r="Z576" t="s">
        <v>213</v>
      </c>
      <c r="AC576" t="s">
        <v>213</v>
      </c>
      <c r="AD576" t="s">
        <v>213</v>
      </c>
      <c r="AE576" t="s">
        <v>213</v>
      </c>
      <c r="AF576" t="s">
        <v>213</v>
      </c>
      <c r="AG576" t="s">
        <v>213</v>
      </c>
      <c r="AH576" t="s">
        <v>213</v>
      </c>
      <c r="AI576" t="s">
        <v>213</v>
      </c>
      <c r="AJ576" t="s">
        <v>213</v>
      </c>
      <c r="AK576" t="s">
        <v>213</v>
      </c>
      <c r="AL576" t="s">
        <v>213</v>
      </c>
      <c r="AM576" t="s">
        <v>213</v>
      </c>
      <c r="AN576" t="s">
        <v>213</v>
      </c>
      <c r="BA576" t="s">
        <v>4431</v>
      </c>
      <c r="BB576">
        <v>0</v>
      </c>
    </row>
    <row r="577" spans="1:54" x14ac:dyDescent="0.25">
      <c r="A577">
        <v>325370</v>
      </c>
      <c r="B577" t="s">
        <v>150</v>
      </c>
      <c r="AC577" t="s">
        <v>213</v>
      </c>
      <c r="AD577" t="s">
        <v>213</v>
      </c>
      <c r="AE577" t="s">
        <v>213</v>
      </c>
      <c r="AF577" t="s">
        <v>213</v>
      </c>
      <c r="AG577" t="s">
        <v>213</v>
      </c>
      <c r="AH577" t="s">
        <v>213</v>
      </c>
      <c r="AI577" t="s">
        <v>213</v>
      </c>
      <c r="AJ577" t="s">
        <v>213</v>
      </c>
      <c r="AK577" t="s">
        <v>213</v>
      </c>
      <c r="AL577" t="s">
        <v>213</v>
      </c>
      <c r="AM577" t="s">
        <v>213</v>
      </c>
      <c r="AN577" t="s">
        <v>213</v>
      </c>
      <c r="BA577" t="s">
        <v>4431</v>
      </c>
      <c r="BB577">
        <v>0</v>
      </c>
    </row>
    <row r="578" spans="1:54" x14ac:dyDescent="0.25">
      <c r="A578">
        <v>331815</v>
      </c>
      <c r="B578" t="s">
        <v>150</v>
      </c>
      <c r="V578" t="s">
        <v>213</v>
      </c>
      <c r="Z578" t="s">
        <v>213</v>
      </c>
      <c r="AA578" t="s">
        <v>213</v>
      </c>
      <c r="AC578" t="s">
        <v>213</v>
      </c>
      <c r="AD578" t="s">
        <v>213</v>
      </c>
      <c r="AE578" t="s">
        <v>213</v>
      </c>
      <c r="AF578" t="s">
        <v>213</v>
      </c>
      <c r="AG578" t="s">
        <v>213</v>
      </c>
      <c r="AH578" t="s">
        <v>213</v>
      </c>
      <c r="AI578" t="s">
        <v>213</v>
      </c>
      <c r="AJ578" t="s">
        <v>213</v>
      </c>
      <c r="AK578" t="s">
        <v>213</v>
      </c>
      <c r="AL578" t="s">
        <v>213</v>
      </c>
      <c r="AM578" t="s">
        <v>213</v>
      </c>
      <c r="AN578" t="s">
        <v>213</v>
      </c>
      <c r="BA578" t="s">
        <v>4431</v>
      </c>
      <c r="BB578">
        <v>0</v>
      </c>
    </row>
    <row r="579" spans="1:54" x14ac:dyDescent="0.25">
      <c r="A579">
        <v>300760</v>
      </c>
      <c r="B579" t="s">
        <v>150</v>
      </c>
      <c r="R579" t="s">
        <v>213</v>
      </c>
      <c r="T579" t="s">
        <v>213</v>
      </c>
      <c r="Y579" t="s">
        <v>213</v>
      </c>
      <c r="AH579" t="s">
        <v>213</v>
      </c>
      <c r="AI579" t="s">
        <v>213</v>
      </c>
      <c r="AN579" t="s">
        <v>213</v>
      </c>
      <c r="BA579" t="s">
        <v>4431</v>
      </c>
      <c r="BB579">
        <v>0</v>
      </c>
    </row>
    <row r="580" spans="1:54" x14ac:dyDescent="0.25">
      <c r="A580">
        <v>301490</v>
      </c>
      <c r="B580" t="s">
        <v>150</v>
      </c>
      <c r="AC580" t="s">
        <v>213</v>
      </c>
      <c r="AF580" t="s">
        <v>213</v>
      </c>
      <c r="AI580" t="s">
        <v>213</v>
      </c>
      <c r="AJ580" t="s">
        <v>213</v>
      </c>
      <c r="AK580" t="s">
        <v>213</v>
      </c>
      <c r="AM580" t="s">
        <v>213</v>
      </c>
      <c r="AN580" t="s">
        <v>213</v>
      </c>
      <c r="BA580" t="s">
        <v>4431</v>
      </c>
      <c r="BB580">
        <v>0</v>
      </c>
    </row>
    <row r="581" spans="1:54" x14ac:dyDescent="0.25">
      <c r="A581">
        <v>318459</v>
      </c>
      <c r="B581" t="s">
        <v>150</v>
      </c>
      <c r="M581" t="s">
        <v>213</v>
      </c>
      <c r="W581" t="s">
        <v>213</v>
      </c>
      <c r="AF581" t="s">
        <v>213</v>
      </c>
      <c r="AG581" t="s">
        <v>213</v>
      </c>
      <c r="AH581" t="s">
        <v>213</v>
      </c>
      <c r="AI581" t="s">
        <v>213</v>
      </c>
      <c r="AK581" t="s">
        <v>213</v>
      </c>
      <c r="AM581" t="s">
        <v>213</v>
      </c>
      <c r="AN581" t="s">
        <v>213</v>
      </c>
      <c r="BA581" t="s">
        <v>4431</v>
      </c>
      <c r="BB581">
        <v>0</v>
      </c>
    </row>
    <row r="582" spans="1:54" x14ac:dyDescent="0.25">
      <c r="A582">
        <v>307217</v>
      </c>
      <c r="B582" t="s">
        <v>150</v>
      </c>
      <c r="Z582" t="s">
        <v>213</v>
      </c>
      <c r="AG582" t="s">
        <v>213</v>
      </c>
      <c r="AH582" t="s">
        <v>213</v>
      </c>
      <c r="AJ582" t="s">
        <v>213</v>
      </c>
      <c r="AM582" t="s">
        <v>213</v>
      </c>
      <c r="AN582" t="s">
        <v>213</v>
      </c>
      <c r="BA582" t="s">
        <v>4431</v>
      </c>
      <c r="BB582">
        <v>0</v>
      </c>
    </row>
    <row r="583" spans="1:54" x14ac:dyDescent="0.25">
      <c r="A583">
        <v>319472</v>
      </c>
      <c r="B583" t="s">
        <v>150</v>
      </c>
      <c r="Z583" t="s">
        <v>213</v>
      </c>
      <c r="AD583" t="s">
        <v>213</v>
      </c>
      <c r="AE583" t="s">
        <v>213</v>
      </c>
      <c r="AG583" t="s">
        <v>213</v>
      </c>
      <c r="AH583" t="s">
        <v>213</v>
      </c>
      <c r="AI583" t="s">
        <v>213</v>
      </c>
      <c r="AJ583" t="s">
        <v>213</v>
      </c>
      <c r="AK583" t="s">
        <v>213</v>
      </c>
      <c r="AL583" t="s">
        <v>213</v>
      </c>
      <c r="AM583" t="s">
        <v>213</v>
      </c>
      <c r="AN583" t="s">
        <v>213</v>
      </c>
      <c r="BA583" t="s">
        <v>4431</v>
      </c>
      <c r="BB583">
        <v>0</v>
      </c>
    </row>
    <row r="584" spans="1:54" x14ac:dyDescent="0.25">
      <c r="A584">
        <v>320580</v>
      </c>
      <c r="B584" t="s">
        <v>150</v>
      </c>
      <c r="Z584" t="s">
        <v>213</v>
      </c>
      <c r="AC584" t="s">
        <v>213</v>
      </c>
      <c r="AE584" t="s">
        <v>213</v>
      </c>
      <c r="AF584" t="s">
        <v>213</v>
      </c>
      <c r="AG584" t="s">
        <v>213</v>
      </c>
      <c r="AH584" t="s">
        <v>213</v>
      </c>
      <c r="AI584" t="s">
        <v>213</v>
      </c>
      <c r="AJ584" t="s">
        <v>213</v>
      </c>
      <c r="AK584" t="s">
        <v>213</v>
      </c>
      <c r="AL584" t="s">
        <v>213</v>
      </c>
      <c r="AN584" t="s">
        <v>213</v>
      </c>
      <c r="BA584" t="s">
        <v>4431</v>
      </c>
      <c r="BB584">
        <v>0</v>
      </c>
    </row>
    <row r="585" spans="1:54" x14ac:dyDescent="0.25">
      <c r="A585">
        <v>332349</v>
      </c>
      <c r="B585" t="s">
        <v>150</v>
      </c>
      <c r="N585" t="s">
        <v>213</v>
      </c>
      <c r="V585" t="s">
        <v>213</v>
      </c>
      <c r="W585" t="s">
        <v>213</v>
      </c>
      <c r="AA585" t="s">
        <v>213</v>
      </c>
      <c r="AD585" t="s">
        <v>213</v>
      </c>
      <c r="AE585" t="s">
        <v>213</v>
      </c>
      <c r="AF585" t="s">
        <v>213</v>
      </c>
      <c r="AG585" t="s">
        <v>213</v>
      </c>
      <c r="AH585" t="s">
        <v>213</v>
      </c>
      <c r="AI585" t="s">
        <v>213</v>
      </c>
      <c r="AJ585" t="s">
        <v>213</v>
      </c>
      <c r="AK585" t="s">
        <v>213</v>
      </c>
      <c r="AM585" t="s">
        <v>213</v>
      </c>
      <c r="AN585" t="s">
        <v>213</v>
      </c>
      <c r="BA585" t="s">
        <v>4431</v>
      </c>
      <c r="BB585">
        <v>0</v>
      </c>
    </row>
    <row r="586" spans="1:54" x14ac:dyDescent="0.25">
      <c r="A586">
        <v>334832</v>
      </c>
      <c r="B586" t="s">
        <v>150</v>
      </c>
      <c r="Q586" t="s">
        <v>213</v>
      </c>
      <c r="R586" t="s">
        <v>213</v>
      </c>
      <c r="W586" t="s">
        <v>213</v>
      </c>
      <c r="AA586" t="s">
        <v>213</v>
      </c>
      <c r="AC586" t="s">
        <v>213</v>
      </c>
      <c r="AD586" t="s">
        <v>213</v>
      </c>
      <c r="AE586" t="s">
        <v>213</v>
      </c>
      <c r="AF586" t="s">
        <v>213</v>
      </c>
      <c r="AG586" t="s">
        <v>213</v>
      </c>
      <c r="AH586" t="s">
        <v>213</v>
      </c>
      <c r="AI586" t="s">
        <v>213</v>
      </c>
      <c r="AJ586" t="s">
        <v>213</v>
      </c>
      <c r="AK586" t="s">
        <v>213</v>
      </c>
      <c r="AL586" t="s">
        <v>213</v>
      </c>
      <c r="AM586" t="s">
        <v>213</v>
      </c>
      <c r="AN586" t="s">
        <v>213</v>
      </c>
      <c r="BA586" t="s">
        <v>4431</v>
      </c>
      <c r="BB586">
        <v>0</v>
      </c>
    </row>
    <row r="587" spans="1:54" x14ac:dyDescent="0.25">
      <c r="A587">
        <v>305218</v>
      </c>
      <c r="B587" t="s">
        <v>150</v>
      </c>
      <c r="U587" t="s">
        <v>213</v>
      </c>
      <c r="AA587" t="s">
        <v>213</v>
      </c>
      <c r="AC587" t="s">
        <v>213</v>
      </c>
      <c r="AD587" t="s">
        <v>213</v>
      </c>
      <c r="AE587" t="s">
        <v>213</v>
      </c>
      <c r="AF587" t="s">
        <v>213</v>
      </c>
      <c r="AI587" t="s">
        <v>213</v>
      </c>
      <c r="AJ587" t="s">
        <v>213</v>
      </c>
      <c r="AK587" t="s">
        <v>213</v>
      </c>
      <c r="AL587" t="s">
        <v>213</v>
      </c>
      <c r="AM587" t="s">
        <v>213</v>
      </c>
      <c r="AN587" t="s">
        <v>213</v>
      </c>
      <c r="BA587" t="s">
        <v>4431</v>
      </c>
      <c r="BB587">
        <v>0</v>
      </c>
    </row>
    <row r="588" spans="1:54" x14ac:dyDescent="0.25">
      <c r="A588">
        <v>315401</v>
      </c>
      <c r="B588" t="s">
        <v>150</v>
      </c>
      <c r="AB588" t="s">
        <v>213</v>
      </c>
      <c r="AC588" t="s">
        <v>213</v>
      </c>
      <c r="AE588" t="s">
        <v>213</v>
      </c>
      <c r="AG588" t="s">
        <v>213</v>
      </c>
      <c r="AI588" t="s">
        <v>213</v>
      </c>
      <c r="AJ588" t="s">
        <v>213</v>
      </c>
      <c r="AK588" t="s">
        <v>213</v>
      </c>
      <c r="BA588" t="s">
        <v>4431</v>
      </c>
      <c r="BB588">
        <v>0</v>
      </c>
    </row>
    <row r="589" spans="1:54" x14ac:dyDescent="0.25">
      <c r="A589">
        <v>326731</v>
      </c>
      <c r="B589" t="s">
        <v>150</v>
      </c>
      <c r="M589" t="s">
        <v>213</v>
      </c>
      <c r="X589" t="s">
        <v>213</v>
      </c>
      <c r="Y589" t="s">
        <v>213</v>
      </c>
      <c r="AB589" t="s">
        <v>213</v>
      </c>
      <c r="AC589" t="s">
        <v>213</v>
      </c>
      <c r="AG589" t="s">
        <v>213</v>
      </c>
      <c r="AI589" t="s">
        <v>213</v>
      </c>
      <c r="AK589" t="s">
        <v>213</v>
      </c>
      <c r="BA589" t="s">
        <v>4431</v>
      </c>
      <c r="BB589">
        <v>0</v>
      </c>
    </row>
    <row r="590" spans="1:54" x14ac:dyDescent="0.25">
      <c r="A590">
        <v>301643</v>
      </c>
      <c r="B590" t="s">
        <v>150</v>
      </c>
      <c r="P590" t="s">
        <v>213</v>
      </c>
      <c r="Y590" t="s">
        <v>213</v>
      </c>
      <c r="AD590" t="s">
        <v>213</v>
      </c>
      <c r="AF590" t="s">
        <v>213</v>
      </c>
      <c r="AG590" t="s">
        <v>213</v>
      </c>
      <c r="AI590" t="s">
        <v>213</v>
      </c>
      <c r="AJ590" t="s">
        <v>213</v>
      </c>
      <c r="AK590" t="s">
        <v>213</v>
      </c>
      <c r="AL590" t="s">
        <v>213</v>
      </c>
      <c r="AM590" t="s">
        <v>213</v>
      </c>
      <c r="BA590" t="s">
        <v>4431</v>
      </c>
      <c r="BB590">
        <v>0</v>
      </c>
    </row>
    <row r="591" spans="1:54" x14ac:dyDescent="0.25">
      <c r="A591">
        <v>307751</v>
      </c>
      <c r="B591" t="s">
        <v>150</v>
      </c>
      <c r="P591" t="s">
        <v>213</v>
      </c>
      <c r="Z591" t="s">
        <v>213</v>
      </c>
      <c r="AC591" t="s">
        <v>213</v>
      </c>
      <c r="AD591" t="s">
        <v>213</v>
      </c>
      <c r="AE591" t="s">
        <v>213</v>
      </c>
      <c r="AG591" t="s">
        <v>213</v>
      </c>
      <c r="AI591" t="s">
        <v>213</v>
      </c>
      <c r="AM591" t="s">
        <v>213</v>
      </c>
      <c r="BA591" t="s">
        <v>4431</v>
      </c>
      <c r="BB591">
        <v>0</v>
      </c>
    </row>
    <row r="592" spans="1:54" x14ac:dyDescent="0.25">
      <c r="A592">
        <v>322479</v>
      </c>
      <c r="B592" t="s">
        <v>150</v>
      </c>
      <c r="P592" t="s">
        <v>213</v>
      </c>
      <c r="W592" t="s">
        <v>213</v>
      </c>
      <c r="AD592" t="s">
        <v>213</v>
      </c>
      <c r="AE592" t="s">
        <v>213</v>
      </c>
      <c r="AG592" t="s">
        <v>213</v>
      </c>
      <c r="AH592" t="s">
        <v>213</v>
      </c>
      <c r="AI592" t="s">
        <v>213</v>
      </c>
      <c r="AJ592" t="s">
        <v>213</v>
      </c>
      <c r="AK592" t="s">
        <v>213</v>
      </c>
      <c r="BA592" t="s">
        <v>4431</v>
      </c>
      <c r="BB592">
        <v>0</v>
      </c>
    </row>
    <row r="593" spans="1:54" x14ac:dyDescent="0.25">
      <c r="A593">
        <v>329058</v>
      </c>
      <c r="B593" t="s">
        <v>150</v>
      </c>
      <c r="I593" t="s">
        <v>213</v>
      </c>
      <c r="P593" t="s">
        <v>213</v>
      </c>
      <c r="V593" t="s">
        <v>213</v>
      </c>
      <c r="W593" t="s">
        <v>213</v>
      </c>
      <c r="AF593" t="s">
        <v>213</v>
      </c>
      <c r="AG593" t="s">
        <v>213</v>
      </c>
      <c r="AI593" t="s">
        <v>213</v>
      </c>
      <c r="AJ593" t="s">
        <v>213</v>
      </c>
      <c r="AK593" t="s">
        <v>213</v>
      </c>
      <c r="AL593" t="s">
        <v>213</v>
      </c>
      <c r="AM593" t="s">
        <v>213</v>
      </c>
      <c r="BA593" t="s">
        <v>4431</v>
      </c>
      <c r="BB593">
        <v>0</v>
      </c>
    </row>
    <row r="594" spans="1:54" x14ac:dyDescent="0.25">
      <c r="A594">
        <v>329117</v>
      </c>
      <c r="B594" t="s">
        <v>150</v>
      </c>
      <c r="P594" t="s">
        <v>213</v>
      </c>
      <c r="AE594" t="s">
        <v>213</v>
      </c>
      <c r="AG594" t="s">
        <v>213</v>
      </c>
      <c r="AI594" t="s">
        <v>213</v>
      </c>
      <c r="AK594" t="s">
        <v>213</v>
      </c>
      <c r="AM594" t="s">
        <v>213</v>
      </c>
      <c r="BA594" t="s">
        <v>4431</v>
      </c>
      <c r="BB594">
        <v>0</v>
      </c>
    </row>
    <row r="595" spans="1:54" x14ac:dyDescent="0.25">
      <c r="A595">
        <v>321785</v>
      </c>
      <c r="B595" t="s">
        <v>150</v>
      </c>
      <c r="O595" t="s">
        <v>213</v>
      </c>
      <c r="W595" t="s">
        <v>213</v>
      </c>
      <c r="X595" t="s">
        <v>213</v>
      </c>
      <c r="Z595" t="s">
        <v>213</v>
      </c>
      <c r="AG595" t="s">
        <v>213</v>
      </c>
      <c r="AH595" t="s">
        <v>213</v>
      </c>
      <c r="AI595" t="s">
        <v>213</v>
      </c>
      <c r="AK595" t="s">
        <v>213</v>
      </c>
      <c r="AL595" t="s">
        <v>213</v>
      </c>
      <c r="AM595" t="s">
        <v>213</v>
      </c>
      <c r="BA595" t="s">
        <v>4431</v>
      </c>
      <c r="BB595">
        <v>0</v>
      </c>
    </row>
    <row r="596" spans="1:54" x14ac:dyDescent="0.25">
      <c r="A596">
        <v>322211</v>
      </c>
      <c r="B596" t="s">
        <v>150</v>
      </c>
      <c r="O596" t="s">
        <v>213</v>
      </c>
      <c r="W596" t="s">
        <v>213</v>
      </c>
      <c r="AE596" t="s">
        <v>213</v>
      </c>
      <c r="AF596" t="s">
        <v>213</v>
      </c>
      <c r="AG596" t="s">
        <v>213</v>
      </c>
      <c r="AH596" t="s">
        <v>213</v>
      </c>
      <c r="AI596" t="s">
        <v>213</v>
      </c>
      <c r="AJ596" t="s">
        <v>213</v>
      </c>
      <c r="BA596" t="s">
        <v>4431</v>
      </c>
      <c r="BB596">
        <v>0</v>
      </c>
    </row>
    <row r="597" spans="1:54" x14ac:dyDescent="0.25">
      <c r="A597">
        <v>325562</v>
      </c>
      <c r="B597" t="s">
        <v>150</v>
      </c>
      <c r="H597" t="s">
        <v>213</v>
      </c>
      <c r="O597" t="s">
        <v>213</v>
      </c>
      <c r="Z597" t="s">
        <v>213</v>
      </c>
      <c r="AC597" t="s">
        <v>213</v>
      </c>
      <c r="AD597" t="s">
        <v>213</v>
      </c>
      <c r="AE597" t="s">
        <v>213</v>
      </c>
      <c r="AF597" t="s">
        <v>213</v>
      </c>
      <c r="AG597" t="s">
        <v>213</v>
      </c>
      <c r="AI597" t="s">
        <v>213</v>
      </c>
      <c r="AJ597" t="s">
        <v>213</v>
      </c>
      <c r="AK597" t="s">
        <v>213</v>
      </c>
      <c r="BA597" t="s">
        <v>4431</v>
      </c>
      <c r="BB597">
        <v>0</v>
      </c>
    </row>
    <row r="598" spans="1:54" x14ac:dyDescent="0.25">
      <c r="A598">
        <v>305915</v>
      </c>
      <c r="B598" t="s">
        <v>150</v>
      </c>
      <c r="Z598" t="s">
        <v>213</v>
      </c>
      <c r="AA598" t="s">
        <v>213</v>
      </c>
      <c r="AC598" t="s">
        <v>213</v>
      </c>
      <c r="AD598" t="s">
        <v>213</v>
      </c>
      <c r="AE598" t="s">
        <v>213</v>
      </c>
      <c r="AF598" t="s">
        <v>213</v>
      </c>
      <c r="AG598" t="s">
        <v>213</v>
      </c>
      <c r="AH598" t="s">
        <v>213</v>
      </c>
      <c r="AI598" t="s">
        <v>213</v>
      </c>
      <c r="AJ598" t="s">
        <v>213</v>
      </c>
      <c r="AK598" t="s">
        <v>213</v>
      </c>
      <c r="AL598" t="s">
        <v>213</v>
      </c>
      <c r="AM598" t="s">
        <v>213</v>
      </c>
      <c r="BA598" t="s">
        <v>4431</v>
      </c>
      <c r="BB598">
        <v>0</v>
      </c>
    </row>
    <row r="599" spans="1:54" x14ac:dyDescent="0.25">
      <c r="A599">
        <v>307929</v>
      </c>
      <c r="B599" t="s">
        <v>150</v>
      </c>
      <c r="G599" t="s">
        <v>213</v>
      </c>
      <c r="H599" t="s">
        <v>213</v>
      </c>
      <c r="W599" t="s">
        <v>213</v>
      </c>
      <c r="AC599" t="s">
        <v>213</v>
      </c>
      <c r="AD599" t="s">
        <v>213</v>
      </c>
      <c r="AE599" t="s">
        <v>213</v>
      </c>
      <c r="AK599" t="s">
        <v>213</v>
      </c>
      <c r="BA599" t="s">
        <v>4431</v>
      </c>
      <c r="BB599">
        <v>0</v>
      </c>
    </row>
    <row r="600" spans="1:54" x14ac:dyDescent="0.25">
      <c r="A600">
        <v>309490</v>
      </c>
      <c r="B600" t="s">
        <v>150</v>
      </c>
      <c r="E600" t="s">
        <v>213</v>
      </c>
      <c r="G600" t="s">
        <v>213</v>
      </c>
      <c r="N600" t="s">
        <v>213</v>
      </c>
      <c r="W600" t="s">
        <v>213</v>
      </c>
      <c r="Z600" t="s">
        <v>213</v>
      </c>
      <c r="AA600" t="s">
        <v>213</v>
      </c>
      <c r="AC600" t="s">
        <v>213</v>
      </c>
      <c r="AG600" t="s">
        <v>213</v>
      </c>
      <c r="AI600" t="s">
        <v>213</v>
      </c>
      <c r="AJ600" t="s">
        <v>213</v>
      </c>
      <c r="AK600" t="s">
        <v>213</v>
      </c>
      <c r="AL600" t="s">
        <v>213</v>
      </c>
      <c r="AM600" t="s">
        <v>213</v>
      </c>
      <c r="BA600" t="s">
        <v>4431</v>
      </c>
      <c r="BB600">
        <v>0</v>
      </c>
    </row>
    <row r="601" spans="1:54" x14ac:dyDescent="0.25">
      <c r="A601">
        <v>310542</v>
      </c>
      <c r="B601" t="s">
        <v>150</v>
      </c>
      <c r="AA601" t="s">
        <v>213</v>
      </c>
      <c r="AC601" t="s">
        <v>213</v>
      </c>
      <c r="AG601" t="s">
        <v>213</v>
      </c>
      <c r="AJ601" t="s">
        <v>213</v>
      </c>
      <c r="AK601" t="s">
        <v>213</v>
      </c>
      <c r="AL601" t="s">
        <v>213</v>
      </c>
      <c r="BA601" t="s">
        <v>4431</v>
      </c>
      <c r="BB601">
        <v>0</v>
      </c>
    </row>
    <row r="602" spans="1:54" x14ac:dyDescent="0.25">
      <c r="A602">
        <v>311951</v>
      </c>
      <c r="B602" t="s">
        <v>150</v>
      </c>
      <c r="W602" t="s">
        <v>213</v>
      </c>
      <c r="Z602" t="s">
        <v>213</v>
      </c>
      <c r="AC602" t="s">
        <v>213</v>
      </c>
      <c r="AD602" t="s">
        <v>213</v>
      </c>
      <c r="AE602" t="s">
        <v>213</v>
      </c>
      <c r="AG602" t="s">
        <v>213</v>
      </c>
      <c r="AH602" t="s">
        <v>213</v>
      </c>
      <c r="AI602" t="s">
        <v>213</v>
      </c>
      <c r="AJ602" t="s">
        <v>213</v>
      </c>
      <c r="AK602" t="s">
        <v>213</v>
      </c>
      <c r="AM602" t="s">
        <v>213</v>
      </c>
      <c r="BA602" t="s">
        <v>4431</v>
      </c>
      <c r="BB602">
        <v>0</v>
      </c>
    </row>
    <row r="603" spans="1:54" x14ac:dyDescent="0.25">
      <c r="A603">
        <v>312222</v>
      </c>
      <c r="B603" t="s">
        <v>150</v>
      </c>
      <c r="Y603" t="s">
        <v>213</v>
      </c>
      <c r="Z603" t="s">
        <v>213</v>
      </c>
      <c r="AD603" t="s">
        <v>213</v>
      </c>
      <c r="AE603" t="s">
        <v>213</v>
      </c>
      <c r="AG603" t="s">
        <v>213</v>
      </c>
      <c r="AH603" t="s">
        <v>213</v>
      </c>
      <c r="AJ603" t="s">
        <v>213</v>
      </c>
      <c r="AK603" t="s">
        <v>213</v>
      </c>
      <c r="AM603" t="s">
        <v>213</v>
      </c>
      <c r="BA603" t="s">
        <v>4431</v>
      </c>
      <c r="BB603">
        <v>0</v>
      </c>
    </row>
    <row r="604" spans="1:54" x14ac:dyDescent="0.25">
      <c r="A604">
        <v>312720</v>
      </c>
      <c r="B604" t="s">
        <v>150</v>
      </c>
      <c r="AC604" t="s">
        <v>213</v>
      </c>
      <c r="AE604" t="s">
        <v>213</v>
      </c>
      <c r="AG604" t="s">
        <v>213</v>
      </c>
      <c r="AH604" t="s">
        <v>213</v>
      </c>
      <c r="AI604" t="s">
        <v>213</v>
      </c>
      <c r="AJ604" t="s">
        <v>213</v>
      </c>
      <c r="AK604" t="s">
        <v>213</v>
      </c>
      <c r="AL604" t="s">
        <v>213</v>
      </c>
      <c r="AM604" t="s">
        <v>213</v>
      </c>
      <c r="BA604" t="s">
        <v>4431</v>
      </c>
      <c r="BB604">
        <v>0</v>
      </c>
    </row>
    <row r="605" spans="1:54" x14ac:dyDescent="0.25">
      <c r="A605">
        <v>313126</v>
      </c>
      <c r="B605" t="s">
        <v>150</v>
      </c>
      <c r="W605" t="s">
        <v>213</v>
      </c>
      <c r="AE605" t="s">
        <v>213</v>
      </c>
      <c r="AG605" t="s">
        <v>213</v>
      </c>
      <c r="AH605" t="s">
        <v>213</v>
      </c>
      <c r="AK605" t="s">
        <v>213</v>
      </c>
      <c r="BA605" t="s">
        <v>4431</v>
      </c>
      <c r="BB605">
        <v>0</v>
      </c>
    </row>
    <row r="606" spans="1:54" x14ac:dyDescent="0.25">
      <c r="A606">
        <v>316130</v>
      </c>
      <c r="B606" t="s">
        <v>150</v>
      </c>
      <c r="Z606" t="s">
        <v>213</v>
      </c>
      <c r="AC606" t="s">
        <v>213</v>
      </c>
      <c r="AE606" t="s">
        <v>213</v>
      </c>
      <c r="AJ606" t="s">
        <v>213</v>
      </c>
      <c r="AM606" t="s">
        <v>213</v>
      </c>
      <c r="BA606" t="s">
        <v>4431</v>
      </c>
      <c r="BB606">
        <v>0</v>
      </c>
    </row>
    <row r="607" spans="1:54" x14ac:dyDescent="0.25">
      <c r="A607">
        <v>316493</v>
      </c>
      <c r="B607" t="s">
        <v>150</v>
      </c>
      <c r="AC607" t="s">
        <v>213</v>
      </c>
      <c r="AG607" t="s">
        <v>213</v>
      </c>
      <c r="AH607" t="s">
        <v>213</v>
      </c>
      <c r="AI607" t="s">
        <v>213</v>
      </c>
      <c r="AK607" t="s">
        <v>213</v>
      </c>
      <c r="AL607" t="s">
        <v>213</v>
      </c>
      <c r="BA607" t="s">
        <v>4431</v>
      </c>
      <c r="BB607">
        <v>0</v>
      </c>
    </row>
    <row r="608" spans="1:54" x14ac:dyDescent="0.25">
      <c r="A608">
        <v>317355</v>
      </c>
      <c r="B608" t="s">
        <v>150</v>
      </c>
      <c r="I608" t="s">
        <v>213</v>
      </c>
      <c r="N608" t="s">
        <v>213</v>
      </c>
      <c r="V608" t="s">
        <v>213</v>
      </c>
      <c r="AA608" t="s">
        <v>213</v>
      </c>
      <c r="AK608" t="s">
        <v>213</v>
      </c>
      <c r="AM608" t="s">
        <v>213</v>
      </c>
      <c r="BA608" t="s">
        <v>4431</v>
      </c>
      <c r="BB608">
        <v>0</v>
      </c>
    </row>
    <row r="609" spans="1:54" x14ac:dyDescent="0.25">
      <c r="A609">
        <v>318099</v>
      </c>
      <c r="B609" t="s">
        <v>150</v>
      </c>
      <c r="AD609" t="s">
        <v>213</v>
      </c>
      <c r="AH609" t="s">
        <v>213</v>
      </c>
      <c r="AI609" t="s">
        <v>213</v>
      </c>
      <c r="AJ609" t="s">
        <v>213</v>
      </c>
      <c r="AK609" t="s">
        <v>213</v>
      </c>
      <c r="AL609" t="s">
        <v>213</v>
      </c>
      <c r="BA609" t="s">
        <v>4431</v>
      </c>
      <c r="BB609">
        <v>0</v>
      </c>
    </row>
    <row r="610" spans="1:54" x14ac:dyDescent="0.25">
      <c r="A610">
        <v>318784</v>
      </c>
      <c r="B610" t="s">
        <v>150</v>
      </c>
      <c r="N610" t="s">
        <v>213</v>
      </c>
      <c r="V610" t="s">
        <v>213</v>
      </c>
      <c r="AA610" t="s">
        <v>213</v>
      </c>
      <c r="AF610" t="s">
        <v>213</v>
      </c>
      <c r="AG610" t="s">
        <v>213</v>
      </c>
      <c r="AI610" t="s">
        <v>213</v>
      </c>
      <c r="AJ610" t="s">
        <v>213</v>
      </c>
      <c r="AM610" t="s">
        <v>213</v>
      </c>
      <c r="BA610" t="s">
        <v>4431</v>
      </c>
      <c r="BB610">
        <v>0</v>
      </c>
    </row>
    <row r="611" spans="1:54" x14ac:dyDescent="0.25">
      <c r="A611">
        <v>319545</v>
      </c>
      <c r="B611" t="s">
        <v>150</v>
      </c>
      <c r="W611" t="s">
        <v>213</v>
      </c>
      <c r="AD611" t="s">
        <v>213</v>
      </c>
      <c r="AF611" t="s">
        <v>213</v>
      </c>
      <c r="AG611" t="s">
        <v>213</v>
      </c>
      <c r="AH611" t="s">
        <v>213</v>
      </c>
      <c r="AJ611" t="s">
        <v>213</v>
      </c>
      <c r="BA611" t="s">
        <v>4431</v>
      </c>
      <c r="BB611">
        <v>0</v>
      </c>
    </row>
    <row r="612" spans="1:54" x14ac:dyDescent="0.25">
      <c r="A612">
        <v>322106</v>
      </c>
      <c r="B612" t="s">
        <v>150</v>
      </c>
      <c r="N612" t="s">
        <v>213</v>
      </c>
      <c r="R612" t="s">
        <v>213</v>
      </c>
      <c r="Y612" t="s">
        <v>213</v>
      </c>
      <c r="AE612" t="s">
        <v>213</v>
      </c>
      <c r="AG612" t="s">
        <v>213</v>
      </c>
      <c r="AK612" t="s">
        <v>213</v>
      </c>
      <c r="AM612" t="s">
        <v>213</v>
      </c>
      <c r="BA612" t="s">
        <v>4431</v>
      </c>
      <c r="BB612">
        <v>0</v>
      </c>
    </row>
    <row r="613" spans="1:54" x14ac:dyDescent="0.25">
      <c r="A613">
        <v>322932</v>
      </c>
      <c r="B613" t="s">
        <v>150</v>
      </c>
      <c r="C613" t="s">
        <v>213</v>
      </c>
      <c r="W613" t="s">
        <v>213</v>
      </c>
      <c r="Z613" t="s">
        <v>213</v>
      </c>
      <c r="AF613" t="s">
        <v>213</v>
      </c>
      <c r="AI613" t="s">
        <v>213</v>
      </c>
      <c r="AJ613" t="s">
        <v>213</v>
      </c>
      <c r="AK613" t="s">
        <v>213</v>
      </c>
      <c r="BA613" t="s">
        <v>4431</v>
      </c>
      <c r="BB613">
        <v>0</v>
      </c>
    </row>
    <row r="614" spans="1:54" x14ac:dyDescent="0.25">
      <c r="A614">
        <v>324613</v>
      </c>
      <c r="B614" t="s">
        <v>150</v>
      </c>
      <c r="M614" t="s">
        <v>213</v>
      </c>
      <c r="N614" t="s">
        <v>213</v>
      </c>
      <c r="Y614" t="s">
        <v>213</v>
      </c>
      <c r="Z614" t="s">
        <v>213</v>
      </c>
      <c r="AD614" t="s">
        <v>213</v>
      </c>
      <c r="AG614" t="s">
        <v>213</v>
      </c>
      <c r="AH614" t="s">
        <v>213</v>
      </c>
      <c r="AJ614" t="s">
        <v>213</v>
      </c>
      <c r="AK614" t="s">
        <v>213</v>
      </c>
      <c r="AM614" t="s">
        <v>213</v>
      </c>
      <c r="BA614" t="s">
        <v>4431</v>
      </c>
      <c r="BB614">
        <v>0</v>
      </c>
    </row>
    <row r="615" spans="1:54" x14ac:dyDescent="0.25">
      <c r="A615">
        <v>325430</v>
      </c>
      <c r="B615" t="s">
        <v>150</v>
      </c>
      <c r="N615" t="s">
        <v>213</v>
      </c>
      <c r="W615" t="s">
        <v>213</v>
      </c>
      <c r="AA615" t="s">
        <v>213</v>
      </c>
      <c r="AC615" t="s">
        <v>213</v>
      </c>
      <c r="AH615" t="s">
        <v>213</v>
      </c>
      <c r="AI615" t="s">
        <v>213</v>
      </c>
      <c r="AJ615" t="s">
        <v>213</v>
      </c>
      <c r="AK615" t="s">
        <v>213</v>
      </c>
      <c r="AM615" t="s">
        <v>213</v>
      </c>
      <c r="BA615" t="s">
        <v>4431</v>
      </c>
      <c r="BB615">
        <v>0</v>
      </c>
    </row>
    <row r="616" spans="1:54" x14ac:dyDescent="0.25">
      <c r="A616">
        <v>325535</v>
      </c>
      <c r="B616" t="s">
        <v>150</v>
      </c>
      <c r="AC616" t="s">
        <v>213</v>
      </c>
      <c r="AE616" t="s">
        <v>213</v>
      </c>
      <c r="AG616" t="s">
        <v>213</v>
      </c>
      <c r="AI616" t="s">
        <v>213</v>
      </c>
      <c r="AM616" t="s">
        <v>213</v>
      </c>
      <c r="BA616" t="s">
        <v>4431</v>
      </c>
      <c r="BB616">
        <v>0</v>
      </c>
    </row>
    <row r="617" spans="1:54" x14ac:dyDescent="0.25">
      <c r="A617">
        <v>325540</v>
      </c>
      <c r="B617" t="s">
        <v>150</v>
      </c>
      <c r="H617" t="s">
        <v>213</v>
      </c>
      <c r="Q617" t="s">
        <v>213</v>
      </c>
      <c r="AC617" t="s">
        <v>213</v>
      </c>
      <c r="AG617" t="s">
        <v>213</v>
      </c>
      <c r="AK617" t="s">
        <v>213</v>
      </c>
      <c r="AM617" t="s">
        <v>213</v>
      </c>
      <c r="BA617" t="s">
        <v>4431</v>
      </c>
      <c r="BB617">
        <v>0</v>
      </c>
    </row>
    <row r="618" spans="1:54" x14ac:dyDescent="0.25">
      <c r="A618">
        <v>326631</v>
      </c>
      <c r="B618" t="s">
        <v>150</v>
      </c>
      <c r="H618" t="s">
        <v>213</v>
      </c>
      <c r="AC618" t="s">
        <v>213</v>
      </c>
      <c r="AD618" t="s">
        <v>213</v>
      </c>
      <c r="AG618" t="s">
        <v>213</v>
      </c>
      <c r="AH618" t="s">
        <v>213</v>
      </c>
      <c r="AJ618" t="s">
        <v>213</v>
      </c>
      <c r="AK618" t="s">
        <v>213</v>
      </c>
      <c r="AL618" t="s">
        <v>213</v>
      </c>
      <c r="BA618" t="s">
        <v>4431</v>
      </c>
      <c r="BB618">
        <v>0</v>
      </c>
    </row>
    <row r="619" spans="1:54" x14ac:dyDescent="0.25">
      <c r="A619">
        <v>326802</v>
      </c>
      <c r="B619" t="s">
        <v>150</v>
      </c>
      <c r="W619" t="s">
        <v>213</v>
      </c>
      <c r="Z619" t="s">
        <v>213</v>
      </c>
      <c r="AC619" t="s">
        <v>213</v>
      </c>
      <c r="AE619" t="s">
        <v>213</v>
      </c>
      <c r="AF619" t="s">
        <v>213</v>
      </c>
      <c r="AI619" t="s">
        <v>213</v>
      </c>
      <c r="AJ619" t="s">
        <v>213</v>
      </c>
      <c r="AK619" t="s">
        <v>213</v>
      </c>
      <c r="AL619" t="s">
        <v>213</v>
      </c>
      <c r="AM619" t="s">
        <v>213</v>
      </c>
      <c r="BA619" t="s">
        <v>4431</v>
      </c>
      <c r="BB619">
        <v>0</v>
      </c>
    </row>
    <row r="620" spans="1:54" x14ac:dyDescent="0.25">
      <c r="A620">
        <v>327065</v>
      </c>
      <c r="B620" t="s">
        <v>150</v>
      </c>
      <c r="W620" t="s">
        <v>213</v>
      </c>
      <c r="Z620" t="s">
        <v>213</v>
      </c>
      <c r="AG620" t="s">
        <v>213</v>
      </c>
      <c r="AJ620" t="s">
        <v>213</v>
      </c>
      <c r="AK620" t="s">
        <v>213</v>
      </c>
      <c r="AL620" t="s">
        <v>213</v>
      </c>
      <c r="AM620" t="s">
        <v>213</v>
      </c>
      <c r="BA620" t="s">
        <v>4431</v>
      </c>
      <c r="BB620">
        <v>0</v>
      </c>
    </row>
    <row r="621" spans="1:54" x14ac:dyDescent="0.25">
      <c r="A621">
        <v>328076</v>
      </c>
      <c r="B621" t="s">
        <v>150</v>
      </c>
      <c r="N621" t="s">
        <v>213</v>
      </c>
      <c r="AC621" t="s">
        <v>213</v>
      </c>
      <c r="AD621" t="s">
        <v>213</v>
      </c>
      <c r="AF621" t="s">
        <v>213</v>
      </c>
      <c r="AG621" t="s">
        <v>213</v>
      </c>
      <c r="AH621" t="s">
        <v>213</v>
      </c>
      <c r="AI621" t="s">
        <v>213</v>
      </c>
      <c r="AJ621" t="s">
        <v>213</v>
      </c>
      <c r="AK621" t="s">
        <v>213</v>
      </c>
      <c r="AM621" t="s">
        <v>213</v>
      </c>
      <c r="BA621" t="s">
        <v>4431</v>
      </c>
      <c r="BB621">
        <v>0</v>
      </c>
    </row>
    <row r="622" spans="1:54" x14ac:dyDescent="0.25">
      <c r="A622">
        <v>328227</v>
      </c>
      <c r="B622" t="s">
        <v>150</v>
      </c>
      <c r="W622" t="s">
        <v>213</v>
      </c>
      <c r="AC622" t="s">
        <v>213</v>
      </c>
      <c r="AD622" t="s">
        <v>213</v>
      </c>
      <c r="AE622" t="s">
        <v>213</v>
      </c>
      <c r="AF622" t="s">
        <v>213</v>
      </c>
      <c r="AG622" t="s">
        <v>213</v>
      </c>
      <c r="AI622" t="s">
        <v>213</v>
      </c>
      <c r="AJ622" t="s">
        <v>213</v>
      </c>
      <c r="BA622" t="s">
        <v>4431</v>
      </c>
      <c r="BB622">
        <v>0</v>
      </c>
    </row>
    <row r="623" spans="1:54" x14ac:dyDescent="0.25">
      <c r="A623">
        <v>328649</v>
      </c>
      <c r="B623" t="s">
        <v>150</v>
      </c>
      <c r="W623" t="s">
        <v>213</v>
      </c>
      <c r="Z623" t="s">
        <v>213</v>
      </c>
      <c r="AC623" t="s">
        <v>213</v>
      </c>
      <c r="AD623" t="s">
        <v>213</v>
      </c>
      <c r="AE623" t="s">
        <v>213</v>
      </c>
      <c r="AG623" t="s">
        <v>213</v>
      </c>
      <c r="AI623" t="s">
        <v>213</v>
      </c>
      <c r="AJ623" t="s">
        <v>213</v>
      </c>
      <c r="AK623" t="s">
        <v>213</v>
      </c>
      <c r="BA623" t="s">
        <v>4431</v>
      </c>
      <c r="BB623">
        <v>0</v>
      </c>
    </row>
    <row r="624" spans="1:54" x14ac:dyDescent="0.25">
      <c r="A624">
        <v>328683</v>
      </c>
      <c r="B624" t="s">
        <v>150</v>
      </c>
      <c r="W624" t="s">
        <v>213</v>
      </c>
      <c r="Z624" t="s">
        <v>213</v>
      </c>
      <c r="AC624" t="s">
        <v>213</v>
      </c>
      <c r="AE624" t="s">
        <v>213</v>
      </c>
      <c r="AG624" t="s">
        <v>213</v>
      </c>
      <c r="AH624" t="s">
        <v>213</v>
      </c>
      <c r="AJ624" t="s">
        <v>213</v>
      </c>
      <c r="AM624" t="s">
        <v>213</v>
      </c>
      <c r="BA624" t="s">
        <v>4431</v>
      </c>
      <c r="BB624">
        <v>0</v>
      </c>
    </row>
    <row r="625" spans="1:54" x14ac:dyDescent="0.25">
      <c r="A625">
        <v>329370</v>
      </c>
      <c r="B625" t="s">
        <v>150</v>
      </c>
      <c r="AE625" t="s">
        <v>213</v>
      </c>
      <c r="AF625" t="s">
        <v>213</v>
      </c>
      <c r="AG625" t="s">
        <v>213</v>
      </c>
      <c r="AH625" t="s">
        <v>213</v>
      </c>
      <c r="AI625" t="s">
        <v>213</v>
      </c>
      <c r="AJ625" t="s">
        <v>213</v>
      </c>
      <c r="AK625" t="s">
        <v>213</v>
      </c>
      <c r="AM625" t="s">
        <v>213</v>
      </c>
      <c r="BA625" t="s">
        <v>4431</v>
      </c>
      <c r="BB625">
        <v>0</v>
      </c>
    </row>
    <row r="626" spans="1:54" x14ac:dyDescent="0.25">
      <c r="A626">
        <v>329546</v>
      </c>
      <c r="B626" t="s">
        <v>150</v>
      </c>
      <c r="N626" t="s">
        <v>213</v>
      </c>
      <c r="W626" t="s">
        <v>213</v>
      </c>
      <c r="AG626" t="s">
        <v>213</v>
      </c>
      <c r="AJ626" t="s">
        <v>213</v>
      </c>
      <c r="AM626" t="s">
        <v>213</v>
      </c>
      <c r="BA626" t="s">
        <v>4431</v>
      </c>
      <c r="BB626">
        <v>0</v>
      </c>
    </row>
    <row r="627" spans="1:54" x14ac:dyDescent="0.25">
      <c r="A627">
        <v>329941</v>
      </c>
      <c r="B627" t="s">
        <v>150</v>
      </c>
      <c r="Z627" t="s">
        <v>213</v>
      </c>
      <c r="AE627" t="s">
        <v>213</v>
      </c>
      <c r="AG627" t="s">
        <v>213</v>
      </c>
      <c r="AI627" t="s">
        <v>213</v>
      </c>
      <c r="AJ627" t="s">
        <v>213</v>
      </c>
      <c r="AK627" t="s">
        <v>213</v>
      </c>
      <c r="BA627" t="s">
        <v>4431</v>
      </c>
      <c r="BB627">
        <v>0</v>
      </c>
    </row>
    <row r="628" spans="1:54" x14ac:dyDescent="0.25">
      <c r="A628">
        <v>330483</v>
      </c>
      <c r="B628" t="s">
        <v>150</v>
      </c>
      <c r="N628" t="s">
        <v>213</v>
      </c>
      <c r="V628" t="s">
        <v>213</v>
      </c>
      <c r="X628" t="s">
        <v>213</v>
      </c>
      <c r="AE628" t="s">
        <v>213</v>
      </c>
      <c r="AG628" t="s">
        <v>213</v>
      </c>
      <c r="AH628" t="s">
        <v>213</v>
      </c>
      <c r="AJ628" t="s">
        <v>213</v>
      </c>
      <c r="AK628" t="s">
        <v>213</v>
      </c>
      <c r="AL628" t="s">
        <v>213</v>
      </c>
      <c r="BA628" t="s">
        <v>4431</v>
      </c>
      <c r="BB628">
        <v>0</v>
      </c>
    </row>
    <row r="629" spans="1:54" x14ac:dyDescent="0.25">
      <c r="A629">
        <v>323372</v>
      </c>
      <c r="B629" t="s">
        <v>150</v>
      </c>
      <c r="W629" t="s">
        <v>213</v>
      </c>
      <c r="AD629" t="s">
        <v>213</v>
      </c>
      <c r="AE629" t="s">
        <v>213</v>
      </c>
      <c r="AF629" t="s">
        <v>213</v>
      </c>
      <c r="AG629" t="s">
        <v>213</v>
      </c>
      <c r="AH629" t="s">
        <v>213</v>
      </c>
      <c r="AI629" t="s">
        <v>213</v>
      </c>
      <c r="AJ629" t="s">
        <v>213</v>
      </c>
      <c r="AK629" t="s">
        <v>213</v>
      </c>
      <c r="AM629" t="s">
        <v>213</v>
      </c>
      <c r="BA629" t="s">
        <v>4431</v>
      </c>
      <c r="BB629">
        <v>0</v>
      </c>
    </row>
    <row r="630" spans="1:54" x14ac:dyDescent="0.25">
      <c r="A630">
        <v>331561</v>
      </c>
      <c r="B630" t="s">
        <v>150</v>
      </c>
      <c r="O630" t="s">
        <v>213</v>
      </c>
      <c r="P630" t="s">
        <v>213</v>
      </c>
      <c r="T630" t="s">
        <v>213</v>
      </c>
      <c r="W630" t="s">
        <v>213</v>
      </c>
      <c r="AB630" t="s">
        <v>213</v>
      </c>
      <c r="AC630" t="s">
        <v>213</v>
      </c>
      <c r="AD630" t="s">
        <v>213</v>
      </c>
      <c r="AE630" t="s">
        <v>213</v>
      </c>
      <c r="AF630" t="s">
        <v>213</v>
      </c>
      <c r="AG630" t="s">
        <v>213</v>
      </c>
      <c r="AH630" t="s">
        <v>213</v>
      </c>
      <c r="AI630" t="s">
        <v>213</v>
      </c>
      <c r="AJ630" t="s">
        <v>213</v>
      </c>
      <c r="AK630" t="s">
        <v>213</v>
      </c>
      <c r="AL630" t="s">
        <v>213</v>
      </c>
      <c r="AM630" t="s">
        <v>213</v>
      </c>
      <c r="AN630" t="s">
        <v>213</v>
      </c>
      <c r="BA630" t="s">
        <v>4432</v>
      </c>
      <c r="BB630">
        <v>0</v>
      </c>
    </row>
    <row r="631" spans="1:54" x14ac:dyDescent="0.25">
      <c r="A631">
        <v>336996</v>
      </c>
      <c r="B631" t="s">
        <v>150</v>
      </c>
      <c r="F631" t="s">
        <v>213</v>
      </c>
      <c r="O631" t="s">
        <v>213</v>
      </c>
      <c r="P631" t="s">
        <v>213</v>
      </c>
      <c r="Q631" t="s">
        <v>213</v>
      </c>
      <c r="W631" t="s">
        <v>213</v>
      </c>
      <c r="AB631" t="s">
        <v>213</v>
      </c>
      <c r="AE631" t="s">
        <v>213</v>
      </c>
      <c r="AF631" t="s">
        <v>213</v>
      </c>
      <c r="AG631" t="s">
        <v>213</v>
      </c>
      <c r="AH631" t="s">
        <v>213</v>
      </c>
      <c r="AI631" t="s">
        <v>213</v>
      </c>
      <c r="AJ631" t="s">
        <v>213</v>
      </c>
      <c r="AK631" t="s">
        <v>213</v>
      </c>
      <c r="AL631" t="s">
        <v>213</v>
      </c>
      <c r="AM631" t="s">
        <v>213</v>
      </c>
      <c r="AN631" t="s">
        <v>213</v>
      </c>
      <c r="BA631" t="s">
        <v>4432</v>
      </c>
      <c r="BB631">
        <v>0</v>
      </c>
    </row>
    <row r="632" spans="1:54" x14ac:dyDescent="0.25">
      <c r="A632">
        <v>330579</v>
      </c>
      <c r="B632" t="s">
        <v>150</v>
      </c>
      <c r="O632" t="s">
        <v>213</v>
      </c>
      <c r="P632" t="s">
        <v>213</v>
      </c>
      <c r="W632" t="s">
        <v>213</v>
      </c>
      <c r="X632" t="s">
        <v>213</v>
      </c>
      <c r="AB632" t="s">
        <v>213</v>
      </c>
      <c r="AC632" t="s">
        <v>213</v>
      </c>
      <c r="AE632" t="s">
        <v>213</v>
      </c>
      <c r="AF632" t="s">
        <v>213</v>
      </c>
      <c r="AG632" t="s">
        <v>213</v>
      </c>
      <c r="AH632" t="s">
        <v>213</v>
      </c>
      <c r="AI632" t="s">
        <v>213</v>
      </c>
      <c r="AJ632" t="s">
        <v>213</v>
      </c>
      <c r="AK632" t="s">
        <v>213</v>
      </c>
      <c r="AL632" t="s">
        <v>213</v>
      </c>
      <c r="AM632" t="s">
        <v>213</v>
      </c>
      <c r="AN632" t="s">
        <v>213</v>
      </c>
      <c r="BA632" t="s">
        <v>4432</v>
      </c>
      <c r="BB632">
        <v>0</v>
      </c>
    </row>
    <row r="633" spans="1:54" x14ac:dyDescent="0.25">
      <c r="A633">
        <v>328352</v>
      </c>
      <c r="B633" t="s">
        <v>150</v>
      </c>
      <c r="P633" t="s">
        <v>213</v>
      </c>
      <c r="Z633" t="s">
        <v>213</v>
      </c>
      <c r="AB633" t="s">
        <v>213</v>
      </c>
      <c r="AC633" t="s">
        <v>213</v>
      </c>
      <c r="AE633" t="s">
        <v>213</v>
      </c>
      <c r="AF633" t="s">
        <v>213</v>
      </c>
      <c r="AG633" t="s">
        <v>213</v>
      </c>
      <c r="AH633" t="s">
        <v>213</v>
      </c>
      <c r="AI633" t="s">
        <v>213</v>
      </c>
      <c r="AJ633" t="s">
        <v>213</v>
      </c>
      <c r="AK633" t="s">
        <v>213</v>
      </c>
      <c r="AL633" t="s">
        <v>213</v>
      </c>
      <c r="AM633" t="s">
        <v>213</v>
      </c>
      <c r="AN633" t="s">
        <v>213</v>
      </c>
      <c r="BA633" t="s">
        <v>4432</v>
      </c>
      <c r="BB633">
        <v>0</v>
      </c>
    </row>
    <row r="634" spans="1:54" x14ac:dyDescent="0.25">
      <c r="A634">
        <v>333210</v>
      </c>
      <c r="B634" t="s">
        <v>150</v>
      </c>
      <c r="H634" t="s">
        <v>213</v>
      </c>
      <c r="P634" t="s">
        <v>213</v>
      </c>
      <c r="Z634" t="s">
        <v>213</v>
      </c>
      <c r="AB634" t="s">
        <v>213</v>
      </c>
      <c r="AC634" t="s">
        <v>213</v>
      </c>
      <c r="AD634" t="s">
        <v>213</v>
      </c>
      <c r="AE634" t="s">
        <v>213</v>
      </c>
      <c r="AF634" t="s">
        <v>213</v>
      </c>
      <c r="AG634" t="s">
        <v>213</v>
      </c>
      <c r="AH634" t="s">
        <v>213</v>
      </c>
      <c r="AI634" t="s">
        <v>213</v>
      </c>
      <c r="AJ634" t="s">
        <v>213</v>
      </c>
      <c r="AK634" t="s">
        <v>213</v>
      </c>
      <c r="AL634" t="s">
        <v>213</v>
      </c>
      <c r="AM634" t="s">
        <v>213</v>
      </c>
      <c r="AN634" t="s">
        <v>213</v>
      </c>
      <c r="BA634" t="s">
        <v>4432</v>
      </c>
      <c r="BB634">
        <v>0</v>
      </c>
    </row>
    <row r="635" spans="1:54" x14ac:dyDescent="0.25">
      <c r="A635">
        <v>331290</v>
      </c>
      <c r="B635" t="s">
        <v>150</v>
      </c>
      <c r="D635" t="s">
        <v>213</v>
      </c>
      <c r="H635" t="s">
        <v>213</v>
      </c>
      <c r="P635" t="s">
        <v>213</v>
      </c>
      <c r="W635" t="s">
        <v>213</v>
      </c>
      <c r="Z635" t="s">
        <v>213</v>
      </c>
      <c r="AB635" t="s">
        <v>213</v>
      </c>
      <c r="AC635" t="s">
        <v>213</v>
      </c>
      <c r="AD635" t="s">
        <v>213</v>
      </c>
      <c r="AE635" t="s">
        <v>213</v>
      </c>
      <c r="AF635" t="s">
        <v>213</v>
      </c>
      <c r="AG635" t="s">
        <v>213</v>
      </c>
      <c r="AH635" t="s">
        <v>213</v>
      </c>
      <c r="AI635" t="s">
        <v>213</v>
      </c>
      <c r="AJ635" t="s">
        <v>213</v>
      </c>
      <c r="AK635" t="s">
        <v>213</v>
      </c>
      <c r="AL635" t="s">
        <v>213</v>
      </c>
      <c r="AM635" t="s">
        <v>213</v>
      </c>
      <c r="AN635" t="s">
        <v>213</v>
      </c>
      <c r="BA635" t="s">
        <v>4432</v>
      </c>
      <c r="BB635">
        <v>0</v>
      </c>
    </row>
    <row r="636" spans="1:54" x14ac:dyDescent="0.25">
      <c r="A636">
        <v>333944</v>
      </c>
      <c r="B636" t="s">
        <v>150</v>
      </c>
      <c r="P636" t="s">
        <v>213</v>
      </c>
      <c r="W636" t="s">
        <v>213</v>
      </c>
      <c r="Z636" t="s">
        <v>213</v>
      </c>
      <c r="AB636" t="s">
        <v>213</v>
      </c>
      <c r="AC636" t="s">
        <v>213</v>
      </c>
      <c r="AD636" t="s">
        <v>213</v>
      </c>
      <c r="AE636" t="s">
        <v>213</v>
      </c>
      <c r="AF636" t="s">
        <v>213</v>
      </c>
      <c r="AG636" t="s">
        <v>213</v>
      </c>
      <c r="AH636" t="s">
        <v>213</v>
      </c>
      <c r="AI636" t="s">
        <v>213</v>
      </c>
      <c r="AJ636" t="s">
        <v>213</v>
      </c>
      <c r="AK636" t="s">
        <v>213</v>
      </c>
      <c r="AL636" t="s">
        <v>213</v>
      </c>
      <c r="AM636" t="s">
        <v>213</v>
      </c>
      <c r="AN636" t="s">
        <v>213</v>
      </c>
      <c r="BA636" t="s">
        <v>4432</v>
      </c>
      <c r="BB636">
        <v>0</v>
      </c>
    </row>
    <row r="637" spans="1:54" x14ac:dyDescent="0.25">
      <c r="A637">
        <v>334168</v>
      </c>
      <c r="B637" t="s">
        <v>150</v>
      </c>
      <c r="K637" t="s">
        <v>213</v>
      </c>
      <c r="P637" t="s">
        <v>213</v>
      </c>
      <c r="S637" t="s">
        <v>213</v>
      </c>
      <c r="AB637" t="s">
        <v>213</v>
      </c>
      <c r="AC637" t="s">
        <v>213</v>
      </c>
      <c r="AD637" t="s">
        <v>213</v>
      </c>
      <c r="AE637" t="s">
        <v>213</v>
      </c>
      <c r="AF637" t="s">
        <v>213</v>
      </c>
      <c r="AG637" t="s">
        <v>213</v>
      </c>
      <c r="AH637" t="s">
        <v>213</v>
      </c>
      <c r="AI637" t="s">
        <v>213</v>
      </c>
      <c r="AJ637" t="s">
        <v>213</v>
      </c>
      <c r="AK637" t="s">
        <v>213</v>
      </c>
      <c r="AL637" t="s">
        <v>213</v>
      </c>
      <c r="AM637" t="s">
        <v>213</v>
      </c>
      <c r="AN637" t="s">
        <v>213</v>
      </c>
      <c r="BA637" t="s">
        <v>4432</v>
      </c>
      <c r="BB637">
        <v>0</v>
      </c>
    </row>
    <row r="638" spans="1:54" x14ac:dyDescent="0.25">
      <c r="A638">
        <v>336794</v>
      </c>
      <c r="B638" t="s">
        <v>150</v>
      </c>
      <c r="P638" t="s">
        <v>213</v>
      </c>
      <c r="W638" t="s">
        <v>213</v>
      </c>
      <c r="AB638" t="s">
        <v>213</v>
      </c>
      <c r="AC638" t="s">
        <v>213</v>
      </c>
      <c r="AD638" t="s">
        <v>213</v>
      </c>
      <c r="AE638" t="s">
        <v>213</v>
      </c>
      <c r="AF638" t="s">
        <v>213</v>
      </c>
      <c r="AG638" t="s">
        <v>213</v>
      </c>
      <c r="AH638" t="s">
        <v>213</v>
      </c>
      <c r="AI638" t="s">
        <v>213</v>
      </c>
      <c r="AJ638" t="s">
        <v>213</v>
      </c>
      <c r="AK638" t="s">
        <v>213</v>
      </c>
      <c r="AL638" t="s">
        <v>213</v>
      </c>
      <c r="AM638" t="s">
        <v>213</v>
      </c>
      <c r="AN638" t="s">
        <v>213</v>
      </c>
      <c r="BA638" t="s">
        <v>4432</v>
      </c>
      <c r="BB638">
        <v>0</v>
      </c>
    </row>
    <row r="639" spans="1:54" x14ac:dyDescent="0.25">
      <c r="A639">
        <v>327474</v>
      </c>
      <c r="B639" t="s">
        <v>150</v>
      </c>
      <c r="H639" t="s">
        <v>213</v>
      </c>
      <c r="P639" t="s">
        <v>213</v>
      </c>
      <c r="X639" t="s">
        <v>213</v>
      </c>
      <c r="AB639" t="s">
        <v>213</v>
      </c>
      <c r="AC639" t="s">
        <v>213</v>
      </c>
      <c r="AD639" t="s">
        <v>213</v>
      </c>
      <c r="AE639" t="s">
        <v>213</v>
      </c>
      <c r="AF639" t="s">
        <v>213</v>
      </c>
      <c r="AG639" t="s">
        <v>213</v>
      </c>
      <c r="AH639" t="s">
        <v>213</v>
      </c>
      <c r="AI639" t="s">
        <v>213</v>
      </c>
      <c r="AJ639" t="s">
        <v>213</v>
      </c>
      <c r="AK639" t="s">
        <v>213</v>
      </c>
      <c r="AL639" t="s">
        <v>213</v>
      </c>
      <c r="AM639" t="s">
        <v>213</v>
      </c>
      <c r="AN639" t="s">
        <v>213</v>
      </c>
      <c r="BA639" t="s">
        <v>4432</v>
      </c>
      <c r="BB639">
        <v>0</v>
      </c>
    </row>
    <row r="640" spans="1:54" x14ac:dyDescent="0.25">
      <c r="A640">
        <v>322826</v>
      </c>
      <c r="B640" t="s">
        <v>150</v>
      </c>
      <c r="P640" t="s">
        <v>213</v>
      </c>
      <c r="AB640" t="s">
        <v>213</v>
      </c>
      <c r="AG640" t="s">
        <v>213</v>
      </c>
      <c r="AI640" t="s">
        <v>213</v>
      </c>
      <c r="AJ640" t="s">
        <v>213</v>
      </c>
      <c r="AM640" t="s">
        <v>213</v>
      </c>
      <c r="AN640" t="s">
        <v>213</v>
      </c>
      <c r="BA640" t="s">
        <v>4432</v>
      </c>
      <c r="BB640">
        <v>0</v>
      </c>
    </row>
    <row r="641" spans="1:54" x14ac:dyDescent="0.25">
      <c r="A641">
        <v>333966</v>
      </c>
      <c r="B641" t="s">
        <v>150</v>
      </c>
      <c r="G641" t="s">
        <v>213</v>
      </c>
      <c r="P641" t="s">
        <v>213</v>
      </c>
      <c r="AB641" t="s">
        <v>213</v>
      </c>
      <c r="AC641" t="s">
        <v>213</v>
      </c>
      <c r="AE641" t="s">
        <v>213</v>
      </c>
      <c r="AF641" t="s">
        <v>213</v>
      </c>
      <c r="AG641" t="s">
        <v>213</v>
      </c>
      <c r="AH641" t="s">
        <v>213</v>
      </c>
      <c r="AI641" t="s">
        <v>213</v>
      </c>
      <c r="AJ641" t="s">
        <v>213</v>
      </c>
      <c r="AK641" t="s">
        <v>213</v>
      </c>
      <c r="AL641" t="s">
        <v>213</v>
      </c>
      <c r="AM641" t="s">
        <v>213</v>
      </c>
      <c r="AN641" t="s">
        <v>213</v>
      </c>
      <c r="BA641" t="s">
        <v>4432</v>
      </c>
      <c r="BB641">
        <v>0</v>
      </c>
    </row>
    <row r="642" spans="1:54" x14ac:dyDescent="0.25">
      <c r="A642">
        <v>320242</v>
      </c>
      <c r="B642" t="s">
        <v>150</v>
      </c>
      <c r="O642" t="s">
        <v>213</v>
      </c>
      <c r="Z642" t="s">
        <v>213</v>
      </c>
      <c r="AB642" t="s">
        <v>213</v>
      </c>
      <c r="AE642" t="s">
        <v>213</v>
      </c>
      <c r="AF642" t="s">
        <v>213</v>
      </c>
      <c r="AG642" t="s">
        <v>213</v>
      </c>
      <c r="AH642" t="s">
        <v>213</v>
      </c>
      <c r="AI642" t="s">
        <v>213</v>
      </c>
      <c r="AJ642" t="s">
        <v>213</v>
      </c>
      <c r="AK642" t="s">
        <v>213</v>
      </c>
      <c r="AL642" t="s">
        <v>213</v>
      </c>
      <c r="AM642" t="s">
        <v>213</v>
      </c>
      <c r="AN642" t="s">
        <v>213</v>
      </c>
      <c r="BA642" t="s">
        <v>4432</v>
      </c>
      <c r="BB642">
        <v>0</v>
      </c>
    </row>
    <row r="643" spans="1:54" x14ac:dyDescent="0.25">
      <c r="A643">
        <v>326710</v>
      </c>
      <c r="B643" t="s">
        <v>150</v>
      </c>
      <c r="O643" t="s">
        <v>213</v>
      </c>
      <c r="AB643" t="s">
        <v>213</v>
      </c>
      <c r="AG643" t="s">
        <v>213</v>
      </c>
      <c r="AH643" t="s">
        <v>213</v>
      </c>
      <c r="AN643" t="s">
        <v>213</v>
      </c>
      <c r="BA643" t="s">
        <v>4432</v>
      </c>
      <c r="BB643">
        <v>0</v>
      </c>
    </row>
    <row r="644" spans="1:54" x14ac:dyDescent="0.25">
      <c r="A644">
        <v>318871</v>
      </c>
      <c r="B644" t="s">
        <v>150</v>
      </c>
      <c r="AA644" t="s">
        <v>213</v>
      </c>
      <c r="AB644" t="s">
        <v>213</v>
      </c>
      <c r="AC644" t="s">
        <v>213</v>
      </c>
      <c r="AE644" t="s">
        <v>213</v>
      </c>
      <c r="AF644" t="s">
        <v>213</v>
      </c>
      <c r="AG644" t="s">
        <v>213</v>
      </c>
      <c r="AH644" t="s">
        <v>213</v>
      </c>
      <c r="AI644" t="s">
        <v>213</v>
      </c>
      <c r="AJ644" t="s">
        <v>213</v>
      </c>
      <c r="AK644" t="s">
        <v>213</v>
      </c>
      <c r="AL644" t="s">
        <v>213</v>
      </c>
      <c r="AM644" t="s">
        <v>213</v>
      </c>
      <c r="AN644" t="s">
        <v>213</v>
      </c>
      <c r="BA644" t="s">
        <v>4432</v>
      </c>
      <c r="BB644">
        <v>0</v>
      </c>
    </row>
    <row r="645" spans="1:54" x14ac:dyDescent="0.25">
      <c r="A645">
        <v>327421</v>
      </c>
      <c r="B645" t="s">
        <v>150</v>
      </c>
      <c r="R645" t="s">
        <v>213</v>
      </c>
      <c r="Z645" t="s">
        <v>213</v>
      </c>
      <c r="AB645" t="s">
        <v>213</v>
      </c>
      <c r="AC645" t="s">
        <v>213</v>
      </c>
      <c r="AD645" t="s">
        <v>213</v>
      </c>
      <c r="AE645" t="s">
        <v>213</v>
      </c>
      <c r="AF645" t="s">
        <v>213</v>
      </c>
      <c r="AG645" t="s">
        <v>213</v>
      </c>
      <c r="AI645" t="s">
        <v>213</v>
      </c>
      <c r="AJ645" t="s">
        <v>213</v>
      </c>
      <c r="AK645" t="s">
        <v>213</v>
      </c>
      <c r="AL645" t="s">
        <v>213</v>
      </c>
      <c r="AM645" t="s">
        <v>213</v>
      </c>
      <c r="AN645" t="s">
        <v>213</v>
      </c>
      <c r="BA645" t="s">
        <v>4432</v>
      </c>
      <c r="BB645">
        <v>0</v>
      </c>
    </row>
    <row r="646" spans="1:54" x14ac:dyDescent="0.25">
      <c r="A646">
        <v>330268</v>
      </c>
      <c r="B646" t="s">
        <v>150</v>
      </c>
      <c r="J646" t="s">
        <v>213</v>
      </c>
      <c r="Y646" t="s">
        <v>213</v>
      </c>
      <c r="Z646" t="s">
        <v>213</v>
      </c>
      <c r="AB646" t="s">
        <v>213</v>
      </c>
      <c r="AC646" t="s">
        <v>213</v>
      </c>
      <c r="AD646" t="s">
        <v>213</v>
      </c>
      <c r="AF646" t="s">
        <v>213</v>
      </c>
      <c r="AG646" t="s">
        <v>213</v>
      </c>
      <c r="AH646" t="s">
        <v>213</v>
      </c>
      <c r="AI646" t="s">
        <v>213</v>
      </c>
      <c r="AJ646" t="s">
        <v>213</v>
      </c>
      <c r="AK646" t="s">
        <v>213</v>
      </c>
      <c r="AL646" t="s">
        <v>213</v>
      </c>
      <c r="AM646" t="s">
        <v>213</v>
      </c>
      <c r="AN646" t="s">
        <v>213</v>
      </c>
      <c r="BA646" t="s">
        <v>4432</v>
      </c>
      <c r="BB646">
        <v>0</v>
      </c>
    </row>
    <row r="647" spans="1:54" x14ac:dyDescent="0.25">
      <c r="A647">
        <v>330299</v>
      </c>
      <c r="B647" t="s">
        <v>150</v>
      </c>
      <c r="AB647" t="s">
        <v>213</v>
      </c>
      <c r="AE647" t="s">
        <v>213</v>
      </c>
      <c r="AG647" t="s">
        <v>213</v>
      </c>
      <c r="AH647" t="s">
        <v>213</v>
      </c>
      <c r="AJ647" t="s">
        <v>213</v>
      </c>
      <c r="AM647" t="s">
        <v>213</v>
      </c>
      <c r="AN647" t="s">
        <v>213</v>
      </c>
      <c r="BA647" t="s">
        <v>4432</v>
      </c>
      <c r="BB647">
        <v>0</v>
      </c>
    </row>
    <row r="648" spans="1:54" x14ac:dyDescent="0.25">
      <c r="A648">
        <v>331732</v>
      </c>
      <c r="B648" t="s">
        <v>150</v>
      </c>
      <c r="AB648" t="s">
        <v>213</v>
      </c>
      <c r="AC648" t="s">
        <v>213</v>
      </c>
      <c r="AD648" t="s">
        <v>213</v>
      </c>
      <c r="AE648" t="s">
        <v>213</v>
      </c>
      <c r="AF648" t="s">
        <v>213</v>
      </c>
      <c r="AG648" t="s">
        <v>213</v>
      </c>
      <c r="AI648" t="s">
        <v>213</v>
      </c>
      <c r="AJ648" t="s">
        <v>213</v>
      </c>
      <c r="AK648" t="s">
        <v>213</v>
      </c>
      <c r="AL648" t="s">
        <v>213</v>
      </c>
      <c r="AM648" t="s">
        <v>213</v>
      </c>
      <c r="AN648" t="s">
        <v>213</v>
      </c>
      <c r="BA648" t="s">
        <v>4432</v>
      </c>
      <c r="BB648">
        <v>0</v>
      </c>
    </row>
    <row r="649" spans="1:54" x14ac:dyDescent="0.25">
      <c r="A649">
        <v>332282</v>
      </c>
      <c r="B649" t="s">
        <v>150</v>
      </c>
      <c r="W649" t="s">
        <v>213</v>
      </c>
      <c r="AB649" t="s">
        <v>213</v>
      </c>
      <c r="AC649" t="s">
        <v>213</v>
      </c>
      <c r="AD649" t="s">
        <v>213</v>
      </c>
      <c r="AE649" t="s">
        <v>213</v>
      </c>
      <c r="AF649" t="s">
        <v>213</v>
      </c>
      <c r="AG649" t="s">
        <v>213</v>
      </c>
      <c r="AH649" t="s">
        <v>213</v>
      </c>
      <c r="AI649" t="s">
        <v>213</v>
      </c>
      <c r="AJ649" t="s">
        <v>213</v>
      </c>
      <c r="AK649" t="s">
        <v>213</v>
      </c>
      <c r="AL649" t="s">
        <v>213</v>
      </c>
      <c r="AM649" t="s">
        <v>213</v>
      </c>
      <c r="AN649" t="s">
        <v>213</v>
      </c>
      <c r="BA649" t="s">
        <v>4432</v>
      </c>
      <c r="BB649">
        <v>0</v>
      </c>
    </row>
    <row r="650" spans="1:54" x14ac:dyDescent="0.25">
      <c r="A650">
        <v>333146</v>
      </c>
      <c r="B650" t="s">
        <v>150</v>
      </c>
      <c r="W650" t="s">
        <v>213</v>
      </c>
      <c r="Z650" t="s">
        <v>213</v>
      </c>
      <c r="AB650" t="s">
        <v>213</v>
      </c>
      <c r="AC650" t="s">
        <v>213</v>
      </c>
      <c r="AD650" t="s">
        <v>213</v>
      </c>
      <c r="AE650" t="s">
        <v>213</v>
      </c>
      <c r="AF650" t="s">
        <v>213</v>
      </c>
      <c r="AG650" t="s">
        <v>213</v>
      </c>
      <c r="AH650" t="s">
        <v>213</v>
      </c>
      <c r="AI650" t="s">
        <v>213</v>
      </c>
      <c r="AJ650" t="s">
        <v>213</v>
      </c>
      <c r="AK650" t="s">
        <v>213</v>
      </c>
      <c r="AL650" t="s">
        <v>213</v>
      </c>
      <c r="AM650" t="s">
        <v>213</v>
      </c>
      <c r="AN650" t="s">
        <v>213</v>
      </c>
      <c r="BA650" t="s">
        <v>4432</v>
      </c>
      <c r="BB650">
        <v>0</v>
      </c>
    </row>
    <row r="651" spans="1:54" x14ac:dyDescent="0.25">
      <c r="A651">
        <v>333300</v>
      </c>
      <c r="B651" t="s">
        <v>150</v>
      </c>
      <c r="Z651" t="s">
        <v>213</v>
      </c>
      <c r="AB651" t="s">
        <v>213</v>
      </c>
      <c r="AC651" t="s">
        <v>213</v>
      </c>
      <c r="AD651" t="s">
        <v>213</v>
      </c>
      <c r="AE651" t="s">
        <v>213</v>
      </c>
      <c r="AF651" t="s">
        <v>213</v>
      </c>
      <c r="AG651" t="s">
        <v>213</v>
      </c>
      <c r="AH651" t="s">
        <v>213</v>
      </c>
      <c r="AI651" t="s">
        <v>213</v>
      </c>
      <c r="AJ651" t="s">
        <v>213</v>
      </c>
      <c r="AK651" t="s">
        <v>213</v>
      </c>
      <c r="AL651" t="s">
        <v>213</v>
      </c>
      <c r="AM651" t="s">
        <v>213</v>
      </c>
      <c r="AN651" t="s">
        <v>213</v>
      </c>
      <c r="BA651" t="s">
        <v>4432</v>
      </c>
      <c r="BB651">
        <v>0</v>
      </c>
    </row>
    <row r="652" spans="1:54" x14ac:dyDescent="0.25">
      <c r="A652">
        <v>337119</v>
      </c>
      <c r="B652" t="s">
        <v>150</v>
      </c>
      <c r="F652" t="s">
        <v>213</v>
      </c>
      <c r="M652" t="s">
        <v>213</v>
      </c>
      <c r="W652" t="s">
        <v>213</v>
      </c>
      <c r="AB652" t="s">
        <v>213</v>
      </c>
      <c r="AC652" t="s">
        <v>213</v>
      </c>
      <c r="AD652" t="s">
        <v>213</v>
      </c>
      <c r="AE652" t="s">
        <v>213</v>
      </c>
      <c r="AF652" t="s">
        <v>213</v>
      </c>
      <c r="AG652" t="s">
        <v>213</v>
      </c>
      <c r="AH652" t="s">
        <v>213</v>
      </c>
      <c r="AI652" t="s">
        <v>213</v>
      </c>
      <c r="AJ652" t="s">
        <v>213</v>
      </c>
      <c r="AL652" t="s">
        <v>213</v>
      </c>
      <c r="AM652" t="s">
        <v>213</v>
      </c>
      <c r="AN652" t="s">
        <v>213</v>
      </c>
      <c r="BA652" t="s">
        <v>4432</v>
      </c>
      <c r="BB652">
        <v>0</v>
      </c>
    </row>
    <row r="653" spans="1:54" x14ac:dyDescent="0.25">
      <c r="A653">
        <v>312231</v>
      </c>
      <c r="B653" t="s">
        <v>150</v>
      </c>
      <c r="W653" t="s">
        <v>213</v>
      </c>
      <c r="Z653" t="s">
        <v>213</v>
      </c>
      <c r="AA653" t="s">
        <v>213</v>
      </c>
      <c r="AB653" t="s">
        <v>213</v>
      </c>
      <c r="AC653" t="s">
        <v>213</v>
      </c>
      <c r="AD653" t="s">
        <v>213</v>
      </c>
      <c r="AE653" t="s">
        <v>213</v>
      </c>
      <c r="AF653" t="s">
        <v>213</v>
      </c>
      <c r="AG653" t="s">
        <v>213</v>
      </c>
      <c r="AH653" t="s">
        <v>213</v>
      </c>
      <c r="AI653" t="s">
        <v>213</v>
      </c>
      <c r="AJ653" t="s">
        <v>213</v>
      </c>
      <c r="AK653" t="s">
        <v>213</v>
      </c>
      <c r="AL653" t="s">
        <v>213</v>
      </c>
      <c r="AM653" t="s">
        <v>213</v>
      </c>
      <c r="AN653" t="s">
        <v>213</v>
      </c>
      <c r="BA653" t="s">
        <v>4432</v>
      </c>
      <c r="BB653">
        <v>0</v>
      </c>
    </row>
    <row r="654" spans="1:54" x14ac:dyDescent="0.25">
      <c r="A654">
        <v>337293</v>
      </c>
      <c r="B654" t="s">
        <v>150</v>
      </c>
      <c r="G654" t="s">
        <v>213</v>
      </c>
      <c r="Q654" t="s">
        <v>213</v>
      </c>
      <c r="R654" t="s">
        <v>213</v>
      </c>
      <c r="W654" t="s">
        <v>213</v>
      </c>
      <c r="Y654" t="s">
        <v>213</v>
      </c>
      <c r="AB654" t="s">
        <v>213</v>
      </c>
      <c r="AC654" t="s">
        <v>213</v>
      </c>
      <c r="AD654" t="s">
        <v>213</v>
      </c>
      <c r="AE654" t="s">
        <v>213</v>
      </c>
      <c r="AF654" t="s">
        <v>213</v>
      </c>
      <c r="AG654" t="s">
        <v>213</v>
      </c>
      <c r="AH654" t="s">
        <v>213</v>
      </c>
      <c r="AI654" t="s">
        <v>213</v>
      </c>
      <c r="AJ654" t="s">
        <v>213</v>
      </c>
      <c r="AK654" t="s">
        <v>213</v>
      </c>
      <c r="AL654" t="s">
        <v>213</v>
      </c>
      <c r="AM654" t="s">
        <v>213</v>
      </c>
      <c r="AN654" t="s">
        <v>213</v>
      </c>
      <c r="BA654" t="s">
        <v>4432</v>
      </c>
      <c r="BB654">
        <v>0</v>
      </c>
    </row>
    <row r="655" spans="1:54" x14ac:dyDescent="0.25">
      <c r="A655">
        <v>320436</v>
      </c>
      <c r="B655" t="s">
        <v>150</v>
      </c>
      <c r="M655" t="s">
        <v>213</v>
      </c>
      <c r="Z655" t="s">
        <v>213</v>
      </c>
      <c r="AB655" t="s">
        <v>213</v>
      </c>
      <c r="AC655" t="s">
        <v>213</v>
      </c>
      <c r="AD655" t="s">
        <v>213</v>
      </c>
      <c r="AG655" t="s">
        <v>213</v>
      </c>
      <c r="AJ655" t="s">
        <v>213</v>
      </c>
      <c r="AL655" t="s">
        <v>213</v>
      </c>
      <c r="AM655" t="s">
        <v>213</v>
      </c>
      <c r="AN655" t="s">
        <v>213</v>
      </c>
      <c r="BA655" t="s">
        <v>4432</v>
      </c>
      <c r="BB655">
        <v>0</v>
      </c>
    </row>
    <row r="656" spans="1:54" x14ac:dyDescent="0.25">
      <c r="A656">
        <v>334252</v>
      </c>
      <c r="B656" t="s">
        <v>150</v>
      </c>
      <c r="H656" t="s">
        <v>213</v>
      </c>
      <c r="W656" t="s">
        <v>213</v>
      </c>
      <c r="Y656" t="s">
        <v>213</v>
      </c>
      <c r="AB656" t="s">
        <v>213</v>
      </c>
      <c r="AC656" t="s">
        <v>213</v>
      </c>
      <c r="AD656" t="s">
        <v>213</v>
      </c>
      <c r="AE656" t="s">
        <v>213</v>
      </c>
      <c r="AF656" t="s">
        <v>213</v>
      </c>
      <c r="AG656" t="s">
        <v>213</v>
      </c>
      <c r="AH656" t="s">
        <v>213</v>
      </c>
      <c r="AI656" t="s">
        <v>213</v>
      </c>
      <c r="AJ656" t="s">
        <v>213</v>
      </c>
      <c r="AK656" t="s">
        <v>213</v>
      </c>
      <c r="AL656" t="s">
        <v>213</v>
      </c>
      <c r="AM656" t="s">
        <v>213</v>
      </c>
      <c r="AN656" t="s">
        <v>213</v>
      </c>
      <c r="BA656" t="s">
        <v>4432</v>
      </c>
      <c r="BB656">
        <v>0</v>
      </c>
    </row>
    <row r="657" spans="1:54" x14ac:dyDescent="0.25">
      <c r="A657">
        <v>332776</v>
      </c>
      <c r="B657" t="s">
        <v>150</v>
      </c>
      <c r="O657" t="s">
        <v>213</v>
      </c>
      <c r="P657" t="s">
        <v>213</v>
      </c>
      <c r="AA657" t="s">
        <v>213</v>
      </c>
      <c r="AC657" t="s">
        <v>213</v>
      </c>
      <c r="AE657" t="s">
        <v>213</v>
      </c>
      <c r="AG657" t="s">
        <v>213</v>
      </c>
      <c r="AH657" t="s">
        <v>213</v>
      </c>
      <c r="AI657" t="s">
        <v>213</v>
      </c>
      <c r="AJ657" t="s">
        <v>213</v>
      </c>
      <c r="AK657" t="s">
        <v>213</v>
      </c>
      <c r="AL657" t="s">
        <v>213</v>
      </c>
      <c r="AM657" t="s">
        <v>213</v>
      </c>
      <c r="AN657" t="s">
        <v>213</v>
      </c>
      <c r="BA657" t="s">
        <v>4432</v>
      </c>
      <c r="BB657">
        <v>0</v>
      </c>
    </row>
    <row r="658" spans="1:54" x14ac:dyDescent="0.25">
      <c r="A658">
        <v>333833</v>
      </c>
      <c r="B658" t="s">
        <v>150</v>
      </c>
      <c r="J658" t="s">
        <v>213</v>
      </c>
      <c r="O658" t="s">
        <v>213</v>
      </c>
      <c r="P658" t="s">
        <v>213</v>
      </c>
      <c r="W658" t="s">
        <v>213</v>
      </c>
      <c r="AC658" t="s">
        <v>213</v>
      </c>
      <c r="AD658" t="s">
        <v>213</v>
      </c>
      <c r="AE658" t="s">
        <v>213</v>
      </c>
      <c r="AF658" t="s">
        <v>213</v>
      </c>
      <c r="AG658" t="s">
        <v>213</v>
      </c>
      <c r="AH658" t="s">
        <v>213</v>
      </c>
      <c r="AI658" t="s">
        <v>213</v>
      </c>
      <c r="AJ658" t="s">
        <v>213</v>
      </c>
      <c r="AK658" t="s">
        <v>213</v>
      </c>
      <c r="AL658" t="s">
        <v>213</v>
      </c>
      <c r="AM658" t="s">
        <v>213</v>
      </c>
      <c r="AN658" t="s">
        <v>213</v>
      </c>
      <c r="BA658" t="s">
        <v>4432</v>
      </c>
      <c r="BB658">
        <v>0</v>
      </c>
    </row>
    <row r="659" spans="1:54" x14ac:dyDescent="0.25">
      <c r="A659">
        <v>329832</v>
      </c>
      <c r="B659" t="s">
        <v>150</v>
      </c>
      <c r="O659" t="s">
        <v>213</v>
      </c>
      <c r="P659" t="s">
        <v>213</v>
      </c>
      <c r="W659" t="s">
        <v>213</v>
      </c>
      <c r="AA659" t="s">
        <v>213</v>
      </c>
      <c r="AC659" t="s">
        <v>213</v>
      </c>
      <c r="AD659" t="s">
        <v>213</v>
      </c>
      <c r="AE659" t="s">
        <v>213</v>
      </c>
      <c r="AF659" t="s">
        <v>213</v>
      </c>
      <c r="AG659" t="s">
        <v>213</v>
      </c>
      <c r="AH659" t="s">
        <v>213</v>
      </c>
      <c r="AI659" t="s">
        <v>213</v>
      </c>
      <c r="AJ659" t="s">
        <v>213</v>
      </c>
      <c r="AK659" t="s">
        <v>213</v>
      </c>
      <c r="AL659" t="s">
        <v>213</v>
      </c>
      <c r="AM659" t="s">
        <v>213</v>
      </c>
      <c r="AN659" t="s">
        <v>213</v>
      </c>
      <c r="BA659" t="s">
        <v>4432</v>
      </c>
      <c r="BB659">
        <v>0</v>
      </c>
    </row>
    <row r="660" spans="1:54" x14ac:dyDescent="0.25">
      <c r="A660">
        <v>332195</v>
      </c>
      <c r="B660" t="s">
        <v>150</v>
      </c>
      <c r="O660" t="s">
        <v>213</v>
      </c>
      <c r="P660" t="s">
        <v>213</v>
      </c>
      <c r="AC660" t="s">
        <v>213</v>
      </c>
      <c r="AE660" t="s">
        <v>213</v>
      </c>
      <c r="AG660" t="s">
        <v>213</v>
      </c>
      <c r="AH660" t="s">
        <v>213</v>
      </c>
      <c r="AI660" t="s">
        <v>213</v>
      </c>
      <c r="AJ660" t="s">
        <v>213</v>
      </c>
      <c r="AK660" t="s">
        <v>213</v>
      </c>
      <c r="AL660" t="s">
        <v>213</v>
      </c>
      <c r="AM660" t="s">
        <v>213</v>
      </c>
      <c r="AN660" t="s">
        <v>213</v>
      </c>
      <c r="BA660" t="s">
        <v>4432</v>
      </c>
      <c r="BB660">
        <v>0</v>
      </c>
    </row>
    <row r="661" spans="1:54" x14ac:dyDescent="0.25">
      <c r="A661">
        <v>332719</v>
      </c>
      <c r="B661" t="s">
        <v>150</v>
      </c>
      <c r="G661" t="s">
        <v>213</v>
      </c>
      <c r="M661" t="s">
        <v>213</v>
      </c>
      <c r="O661" t="s">
        <v>213</v>
      </c>
      <c r="P661" t="s">
        <v>213</v>
      </c>
      <c r="AA661" t="s">
        <v>213</v>
      </c>
      <c r="AC661" t="s">
        <v>213</v>
      </c>
      <c r="AD661" t="s">
        <v>213</v>
      </c>
      <c r="AE661" t="s">
        <v>213</v>
      </c>
      <c r="AF661" t="s">
        <v>213</v>
      </c>
      <c r="AG661" t="s">
        <v>213</v>
      </c>
      <c r="AH661" t="s">
        <v>213</v>
      </c>
      <c r="AI661" t="s">
        <v>213</v>
      </c>
      <c r="AJ661" t="s">
        <v>213</v>
      </c>
      <c r="AK661" t="s">
        <v>213</v>
      </c>
      <c r="AL661" t="s">
        <v>213</v>
      </c>
      <c r="AM661" t="s">
        <v>213</v>
      </c>
      <c r="AN661" t="s">
        <v>213</v>
      </c>
      <c r="BA661" t="s">
        <v>4432</v>
      </c>
      <c r="BB661">
        <v>0</v>
      </c>
    </row>
    <row r="662" spans="1:54" x14ac:dyDescent="0.25">
      <c r="A662">
        <v>312742</v>
      </c>
      <c r="B662" t="s">
        <v>150</v>
      </c>
      <c r="P662" t="s">
        <v>213</v>
      </c>
      <c r="W662" t="s">
        <v>213</v>
      </c>
      <c r="Z662" t="s">
        <v>213</v>
      </c>
      <c r="AC662" t="s">
        <v>213</v>
      </c>
      <c r="AD662" t="s">
        <v>213</v>
      </c>
      <c r="AF662" t="s">
        <v>213</v>
      </c>
      <c r="AG662" t="s">
        <v>213</v>
      </c>
      <c r="AI662" t="s">
        <v>213</v>
      </c>
      <c r="AJ662" t="s">
        <v>213</v>
      </c>
      <c r="AK662" t="s">
        <v>213</v>
      </c>
      <c r="AL662" t="s">
        <v>213</v>
      </c>
      <c r="AM662" t="s">
        <v>213</v>
      </c>
      <c r="AN662" t="s">
        <v>213</v>
      </c>
      <c r="BA662" t="s">
        <v>4432</v>
      </c>
      <c r="BB662">
        <v>0</v>
      </c>
    </row>
    <row r="663" spans="1:54" x14ac:dyDescent="0.25">
      <c r="A663">
        <v>317979</v>
      </c>
      <c r="B663" t="s">
        <v>150</v>
      </c>
      <c r="P663" t="s">
        <v>213</v>
      </c>
      <c r="X663" t="s">
        <v>213</v>
      </c>
      <c r="AA663" t="s">
        <v>213</v>
      </c>
      <c r="AD663" t="s">
        <v>213</v>
      </c>
      <c r="AE663" t="s">
        <v>213</v>
      </c>
      <c r="AF663" t="s">
        <v>213</v>
      </c>
      <c r="AG663" t="s">
        <v>213</v>
      </c>
      <c r="AH663" t="s">
        <v>213</v>
      </c>
      <c r="AI663" t="s">
        <v>213</v>
      </c>
      <c r="AJ663" t="s">
        <v>213</v>
      </c>
      <c r="AK663" t="s">
        <v>213</v>
      </c>
      <c r="AL663" t="s">
        <v>213</v>
      </c>
      <c r="AM663" t="s">
        <v>213</v>
      </c>
      <c r="AN663" t="s">
        <v>213</v>
      </c>
      <c r="BA663" t="s">
        <v>4432</v>
      </c>
      <c r="BB663">
        <v>0</v>
      </c>
    </row>
    <row r="664" spans="1:54" x14ac:dyDescent="0.25">
      <c r="A664">
        <v>323051</v>
      </c>
      <c r="B664" t="s">
        <v>150</v>
      </c>
      <c r="P664" t="s">
        <v>213</v>
      </c>
      <c r="W664" t="s">
        <v>213</v>
      </c>
      <c r="AC664" t="s">
        <v>213</v>
      </c>
      <c r="AD664" t="s">
        <v>213</v>
      </c>
      <c r="AE664" t="s">
        <v>213</v>
      </c>
      <c r="AF664" t="s">
        <v>213</v>
      </c>
      <c r="AG664" t="s">
        <v>213</v>
      </c>
      <c r="AH664" t="s">
        <v>213</v>
      </c>
      <c r="AI664" t="s">
        <v>213</v>
      </c>
      <c r="AJ664" t="s">
        <v>213</v>
      </c>
      <c r="AK664" t="s">
        <v>213</v>
      </c>
      <c r="AL664" t="s">
        <v>213</v>
      </c>
      <c r="AM664" t="s">
        <v>213</v>
      </c>
      <c r="AN664" t="s">
        <v>213</v>
      </c>
      <c r="BA664" t="s">
        <v>4432</v>
      </c>
      <c r="BB664">
        <v>0</v>
      </c>
    </row>
    <row r="665" spans="1:54" x14ac:dyDescent="0.25">
      <c r="A665">
        <v>324788</v>
      </c>
      <c r="B665" t="s">
        <v>150</v>
      </c>
      <c r="D665" t="s">
        <v>213</v>
      </c>
      <c r="P665" t="s">
        <v>213</v>
      </c>
      <c r="W665" t="s">
        <v>213</v>
      </c>
      <c r="Z665" t="s">
        <v>213</v>
      </c>
      <c r="AC665" t="s">
        <v>213</v>
      </c>
      <c r="AD665" t="s">
        <v>213</v>
      </c>
      <c r="AF665" t="s">
        <v>213</v>
      </c>
      <c r="AG665" t="s">
        <v>213</v>
      </c>
      <c r="AH665" t="s">
        <v>213</v>
      </c>
      <c r="AI665" t="s">
        <v>213</v>
      </c>
      <c r="AJ665" t="s">
        <v>213</v>
      </c>
      <c r="AK665" t="s">
        <v>213</v>
      </c>
      <c r="AM665" t="s">
        <v>213</v>
      </c>
      <c r="AN665" t="s">
        <v>213</v>
      </c>
      <c r="BA665" t="s">
        <v>4432</v>
      </c>
      <c r="BB665">
        <v>0</v>
      </c>
    </row>
    <row r="666" spans="1:54" x14ac:dyDescent="0.25">
      <c r="A666">
        <v>327336</v>
      </c>
      <c r="B666" t="s">
        <v>150</v>
      </c>
      <c r="P666" t="s">
        <v>213</v>
      </c>
      <c r="W666" t="s">
        <v>213</v>
      </c>
      <c r="Z666" t="s">
        <v>213</v>
      </c>
      <c r="AC666" t="s">
        <v>213</v>
      </c>
      <c r="AD666" t="s">
        <v>213</v>
      </c>
      <c r="AE666" t="s">
        <v>213</v>
      </c>
      <c r="AF666" t="s">
        <v>213</v>
      </c>
      <c r="AG666" t="s">
        <v>213</v>
      </c>
      <c r="AH666" t="s">
        <v>213</v>
      </c>
      <c r="AI666" t="s">
        <v>213</v>
      </c>
      <c r="AJ666" t="s">
        <v>213</v>
      </c>
      <c r="AK666" t="s">
        <v>213</v>
      </c>
      <c r="AL666" t="s">
        <v>213</v>
      </c>
      <c r="AM666" t="s">
        <v>213</v>
      </c>
      <c r="AN666" t="s">
        <v>213</v>
      </c>
      <c r="BA666" t="s">
        <v>4432</v>
      </c>
      <c r="BB666">
        <v>0</v>
      </c>
    </row>
    <row r="667" spans="1:54" x14ac:dyDescent="0.25">
      <c r="A667">
        <v>329055</v>
      </c>
      <c r="B667" t="s">
        <v>150</v>
      </c>
      <c r="P667" t="s">
        <v>213</v>
      </c>
      <c r="Q667" t="s">
        <v>213</v>
      </c>
      <c r="Z667" t="s">
        <v>213</v>
      </c>
      <c r="AF667" t="s">
        <v>213</v>
      </c>
      <c r="AG667" t="s">
        <v>213</v>
      </c>
      <c r="AH667" t="s">
        <v>213</v>
      </c>
      <c r="AI667" t="s">
        <v>213</v>
      </c>
      <c r="AJ667" t="s">
        <v>213</v>
      </c>
      <c r="AK667" t="s">
        <v>213</v>
      </c>
      <c r="AM667" t="s">
        <v>213</v>
      </c>
      <c r="AN667" t="s">
        <v>213</v>
      </c>
      <c r="BA667" t="s">
        <v>4432</v>
      </c>
      <c r="BB667">
        <v>0</v>
      </c>
    </row>
    <row r="668" spans="1:54" x14ac:dyDescent="0.25">
      <c r="A668">
        <v>333662</v>
      </c>
      <c r="B668" t="s">
        <v>150</v>
      </c>
      <c r="P668" t="s">
        <v>213</v>
      </c>
      <c r="R668" t="s">
        <v>213</v>
      </c>
      <c r="AE668" t="s">
        <v>213</v>
      </c>
      <c r="AG668" t="s">
        <v>213</v>
      </c>
      <c r="AL668" t="s">
        <v>213</v>
      </c>
      <c r="AM668" t="s">
        <v>213</v>
      </c>
      <c r="AN668" t="s">
        <v>213</v>
      </c>
      <c r="BA668" t="s">
        <v>4432</v>
      </c>
      <c r="BB668">
        <v>0</v>
      </c>
    </row>
    <row r="669" spans="1:54" x14ac:dyDescent="0.25">
      <c r="A669">
        <v>337077</v>
      </c>
      <c r="B669" t="s">
        <v>150</v>
      </c>
      <c r="M669" t="s">
        <v>213</v>
      </c>
      <c r="P669" t="s">
        <v>213</v>
      </c>
      <c r="W669" t="s">
        <v>213</v>
      </c>
      <c r="Z669" t="s">
        <v>213</v>
      </c>
      <c r="AC669" t="s">
        <v>213</v>
      </c>
      <c r="AD669" t="s">
        <v>213</v>
      </c>
      <c r="AE669" t="s">
        <v>213</v>
      </c>
      <c r="AF669" t="s">
        <v>213</v>
      </c>
      <c r="AG669" t="s">
        <v>213</v>
      </c>
      <c r="AI669" t="s">
        <v>213</v>
      </c>
      <c r="AJ669" t="s">
        <v>213</v>
      </c>
      <c r="AK669" t="s">
        <v>213</v>
      </c>
      <c r="AM669" t="s">
        <v>213</v>
      </c>
      <c r="AN669" t="s">
        <v>213</v>
      </c>
      <c r="BA669" t="s">
        <v>4432</v>
      </c>
      <c r="BB669">
        <v>0</v>
      </c>
    </row>
    <row r="670" spans="1:54" x14ac:dyDescent="0.25">
      <c r="A670">
        <v>330782</v>
      </c>
      <c r="B670" t="s">
        <v>150</v>
      </c>
      <c r="K670" t="s">
        <v>213</v>
      </c>
      <c r="P670" t="s">
        <v>213</v>
      </c>
      <c r="S670" t="s">
        <v>213</v>
      </c>
      <c r="W670" t="s">
        <v>213</v>
      </c>
      <c r="Z670" t="s">
        <v>213</v>
      </c>
      <c r="AA670" t="s">
        <v>213</v>
      </c>
      <c r="AC670" t="s">
        <v>213</v>
      </c>
      <c r="AD670" t="s">
        <v>213</v>
      </c>
      <c r="AE670" t="s">
        <v>213</v>
      </c>
      <c r="AF670" t="s">
        <v>213</v>
      </c>
      <c r="AG670" t="s">
        <v>213</v>
      </c>
      <c r="AH670" t="s">
        <v>213</v>
      </c>
      <c r="AI670" t="s">
        <v>213</v>
      </c>
      <c r="AJ670" t="s">
        <v>213</v>
      </c>
      <c r="AK670" t="s">
        <v>213</v>
      </c>
      <c r="AL670" t="s">
        <v>213</v>
      </c>
      <c r="AM670" t="s">
        <v>213</v>
      </c>
      <c r="AN670" t="s">
        <v>213</v>
      </c>
      <c r="BA670" t="s">
        <v>4432</v>
      </c>
      <c r="BB670">
        <v>0</v>
      </c>
    </row>
    <row r="671" spans="1:54" x14ac:dyDescent="0.25">
      <c r="A671">
        <v>331034</v>
      </c>
      <c r="B671" t="s">
        <v>150</v>
      </c>
      <c r="P671" t="s">
        <v>213</v>
      </c>
      <c r="V671" t="s">
        <v>213</v>
      </c>
      <c r="W671" t="s">
        <v>213</v>
      </c>
      <c r="Z671" t="s">
        <v>213</v>
      </c>
      <c r="AC671" t="s">
        <v>213</v>
      </c>
      <c r="AE671" t="s">
        <v>213</v>
      </c>
      <c r="AF671" t="s">
        <v>213</v>
      </c>
      <c r="AG671" t="s">
        <v>213</v>
      </c>
      <c r="AH671" t="s">
        <v>213</v>
      </c>
      <c r="AI671" t="s">
        <v>213</v>
      </c>
      <c r="AJ671" t="s">
        <v>213</v>
      </c>
      <c r="AK671" t="s">
        <v>213</v>
      </c>
      <c r="AL671" t="s">
        <v>213</v>
      </c>
      <c r="AM671" t="s">
        <v>213</v>
      </c>
      <c r="AN671" t="s">
        <v>213</v>
      </c>
      <c r="BA671" t="s">
        <v>4432</v>
      </c>
      <c r="BB671">
        <v>0</v>
      </c>
    </row>
    <row r="672" spans="1:54" x14ac:dyDescent="0.25">
      <c r="A672">
        <v>331657</v>
      </c>
      <c r="B672" t="s">
        <v>150</v>
      </c>
      <c r="H672" t="s">
        <v>213</v>
      </c>
      <c r="N672" t="s">
        <v>213</v>
      </c>
      <c r="P672" t="s">
        <v>213</v>
      </c>
      <c r="R672" t="s">
        <v>213</v>
      </c>
      <c r="V672" t="s">
        <v>213</v>
      </c>
      <c r="X672" t="s">
        <v>213</v>
      </c>
      <c r="AC672" t="s">
        <v>213</v>
      </c>
      <c r="AD672" t="s">
        <v>213</v>
      </c>
      <c r="AF672" t="s">
        <v>213</v>
      </c>
      <c r="AG672" t="s">
        <v>213</v>
      </c>
      <c r="AH672" t="s">
        <v>213</v>
      </c>
      <c r="AI672" t="s">
        <v>213</v>
      </c>
      <c r="AJ672" t="s">
        <v>213</v>
      </c>
      <c r="AK672" t="s">
        <v>213</v>
      </c>
      <c r="AL672" t="s">
        <v>213</v>
      </c>
      <c r="AM672" t="s">
        <v>213</v>
      </c>
      <c r="AN672" t="s">
        <v>213</v>
      </c>
      <c r="BA672" t="s">
        <v>4432</v>
      </c>
      <c r="BB672">
        <v>0</v>
      </c>
    </row>
    <row r="673" spans="1:54" x14ac:dyDescent="0.25">
      <c r="A673">
        <v>332027</v>
      </c>
      <c r="B673" t="s">
        <v>150</v>
      </c>
      <c r="F673" t="s">
        <v>213</v>
      </c>
      <c r="P673" t="s">
        <v>213</v>
      </c>
      <c r="W673" t="s">
        <v>213</v>
      </c>
      <c r="AC673" t="s">
        <v>213</v>
      </c>
      <c r="AE673" t="s">
        <v>213</v>
      </c>
      <c r="AG673" t="s">
        <v>213</v>
      </c>
      <c r="AI673" t="s">
        <v>213</v>
      </c>
      <c r="AJ673" t="s">
        <v>213</v>
      </c>
      <c r="AK673" t="s">
        <v>213</v>
      </c>
      <c r="AL673" t="s">
        <v>213</v>
      </c>
      <c r="AM673" t="s">
        <v>213</v>
      </c>
      <c r="AN673" t="s">
        <v>213</v>
      </c>
      <c r="BA673" t="s">
        <v>4432</v>
      </c>
      <c r="BB673">
        <v>0</v>
      </c>
    </row>
    <row r="674" spans="1:54" x14ac:dyDescent="0.25">
      <c r="A674">
        <v>332977</v>
      </c>
      <c r="B674" t="s">
        <v>150</v>
      </c>
      <c r="H674" t="s">
        <v>213</v>
      </c>
      <c r="P674" t="s">
        <v>213</v>
      </c>
      <c r="V674" t="s">
        <v>213</v>
      </c>
      <c r="W674" t="s">
        <v>213</v>
      </c>
      <c r="AA674" t="s">
        <v>213</v>
      </c>
      <c r="AC674" t="s">
        <v>213</v>
      </c>
      <c r="AD674" t="s">
        <v>213</v>
      </c>
      <c r="AE674" t="s">
        <v>213</v>
      </c>
      <c r="AF674" t="s">
        <v>213</v>
      </c>
      <c r="AG674" t="s">
        <v>213</v>
      </c>
      <c r="AH674" t="s">
        <v>213</v>
      </c>
      <c r="AI674" t="s">
        <v>213</v>
      </c>
      <c r="AJ674" t="s">
        <v>213</v>
      </c>
      <c r="AK674" t="s">
        <v>213</v>
      </c>
      <c r="AL674" t="s">
        <v>213</v>
      </c>
      <c r="AM674" t="s">
        <v>213</v>
      </c>
      <c r="AN674" t="s">
        <v>213</v>
      </c>
      <c r="BA674" t="s">
        <v>4432</v>
      </c>
      <c r="BB674">
        <v>0</v>
      </c>
    </row>
    <row r="675" spans="1:54" x14ac:dyDescent="0.25">
      <c r="A675">
        <v>333185</v>
      </c>
      <c r="B675" t="s">
        <v>150</v>
      </c>
      <c r="H675" t="s">
        <v>213</v>
      </c>
      <c r="I675" t="s">
        <v>213</v>
      </c>
      <c r="P675" t="s">
        <v>213</v>
      </c>
      <c r="W675" t="s">
        <v>213</v>
      </c>
      <c r="Z675" t="s">
        <v>213</v>
      </c>
      <c r="AA675" t="s">
        <v>213</v>
      </c>
      <c r="AC675" t="s">
        <v>213</v>
      </c>
      <c r="AD675" t="s">
        <v>213</v>
      </c>
      <c r="AE675" t="s">
        <v>213</v>
      </c>
      <c r="AF675" t="s">
        <v>213</v>
      </c>
      <c r="AG675" t="s">
        <v>213</v>
      </c>
      <c r="AH675" t="s">
        <v>213</v>
      </c>
      <c r="AI675" t="s">
        <v>213</v>
      </c>
      <c r="AJ675" t="s">
        <v>213</v>
      </c>
      <c r="AK675" t="s">
        <v>213</v>
      </c>
      <c r="AL675" t="s">
        <v>213</v>
      </c>
      <c r="AM675" t="s">
        <v>213</v>
      </c>
      <c r="AN675" t="s">
        <v>213</v>
      </c>
      <c r="BA675" t="s">
        <v>4432</v>
      </c>
      <c r="BB675">
        <v>0</v>
      </c>
    </row>
    <row r="676" spans="1:54" x14ac:dyDescent="0.25">
      <c r="A676">
        <v>334034</v>
      </c>
      <c r="B676" t="s">
        <v>150</v>
      </c>
      <c r="G676" t="s">
        <v>213</v>
      </c>
      <c r="P676" t="s">
        <v>213</v>
      </c>
      <c r="R676" t="s">
        <v>213</v>
      </c>
      <c r="W676" t="s">
        <v>213</v>
      </c>
      <c r="X676" t="s">
        <v>213</v>
      </c>
      <c r="AA676" t="s">
        <v>213</v>
      </c>
      <c r="AC676" t="s">
        <v>213</v>
      </c>
      <c r="AD676" t="s">
        <v>213</v>
      </c>
      <c r="AE676" t="s">
        <v>213</v>
      </c>
      <c r="AF676" t="s">
        <v>213</v>
      </c>
      <c r="AG676" t="s">
        <v>213</v>
      </c>
      <c r="AH676" t="s">
        <v>213</v>
      </c>
      <c r="AI676" t="s">
        <v>213</v>
      </c>
      <c r="AJ676" t="s">
        <v>213</v>
      </c>
      <c r="AK676" t="s">
        <v>213</v>
      </c>
      <c r="AL676" t="s">
        <v>213</v>
      </c>
      <c r="AM676" t="s">
        <v>213</v>
      </c>
      <c r="AN676" t="s">
        <v>213</v>
      </c>
      <c r="BA676" t="s">
        <v>4432</v>
      </c>
      <c r="BB676">
        <v>0</v>
      </c>
    </row>
    <row r="677" spans="1:54" x14ac:dyDescent="0.25">
      <c r="A677">
        <v>334152</v>
      </c>
      <c r="B677" t="s">
        <v>150</v>
      </c>
      <c r="I677" t="s">
        <v>213</v>
      </c>
      <c r="N677" t="s">
        <v>213</v>
      </c>
      <c r="P677" t="s">
        <v>213</v>
      </c>
      <c r="V677" t="s">
        <v>213</v>
      </c>
      <c r="W677" t="s">
        <v>213</v>
      </c>
      <c r="AA677" t="s">
        <v>213</v>
      </c>
      <c r="AC677" t="s">
        <v>213</v>
      </c>
      <c r="AD677" t="s">
        <v>213</v>
      </c>
      <c r="AF677" t="s">
        <v>213</v>
      </c>
      <c r="AG677" t="s">
        <v>213</v>
      </c>
      <c r="AH677" t="s">
        <v>213</v>
      </c>
      <c r="AI677" t="s">
        <v>213</v>
      </c>
      <c r="AJ677" t="s">
        <v>213</v>
      </c>
      <c r="AK677" t="s">
        <v>213</v>
      </c>
      <c r="AL677" t="s">
        <v>213</v>
      </c>
      <c r="AM677" t="s">
        <v>213</v>
      </c>
      <c r="AN677" t="s">
        <v>213</v>
      </c>
      <c r="BA677" t="s">
        <v>4432</v>
      </c>
      <c r="BB677">
        <v>0</v>
      </c>
    </row>
    <row r="678" spans="1:54" x14ac:dyDescent="0.25">
      <c r="A678">
        <v>334210</v>
      </c>
      <c r="B678" t="s">
        <v>150</v>
      </c>
      <c r="I678" t="s">
        <v>213</v>
      </c>
      <c r="P678" t="s">
        <v>213</v>
      </c>
      <c r="W678" t="s">
        <v>213</v>
      </c>
      <c r="Z678" t="s">
        <v>213</v>
      </c>
      <c r="AA678" t="s">
        <v>213</v>
      </c>
      <c r="AC678" t="s">
        <v>213</v>
      </c>
      <c r="AE678" t="s">
        <v>213</v>
      </c>
      <c r="AF678" t="s">
        <v>213</v>
      </c>
      <c r="AG678" t="s">
        <v>213</v>
      </c>
      <c r="AH678" t="s">
        <v>213</v>
      </c>
      <c r="AI678" t="s">
        <v>213</v>
      </c>
      <c r="AJ678" t="s">
        <v>213</v>
      </c>
      <c r="AK678" t="s">
        <v>213</v>
      </c>
      <c r="AL678" t="s">
        <v>213</v>
      </c>
      <c r="AM678" t="s">
        <v>213</v>
      </c>
      <c r="AN678" t="s">
        <v>213</v>
      </c>
      <c r="BA678" t="s">
        <v>4432</v>
      </c>
      <c r="BB678">
        <v>0</v>
      </c>
    </row>
    <row r="679" spans="1:54" x14ac:dyDescent="0.25">
      <c r="A679">
        <v>334337</v>
      </c>
      <c r="B679" t="s">
        <v>150</v>
      </c>
      <c r="P679" t="s">
        <v>213</v>
      </c>
      <c r="AA679" t="s">
        <v>213</v>
      </c>
      <c r="AC679" t="s">
        <v>213</v>
      </c>
      <c r="AD679" t="s">
        <v>213</v>
      </c>
      <c r="AG679" t="s">
        <v>213</v>
      </c>
      <c r="AH679" t="s">
        <v>213</v>
      </c>
      <c r="AI679" t="s">
        <v>213</v>
      </c>
      <c r="AJ679" t="s">
        <v>213</v>
      </c>
      <c r="AK679" t="s">
        <v>213</v>
      </c>
      <c r="AL679" t="s">
        <v>213</v>
      </c>
      <c r="AM679" t="s">
        <v>213</v>
      </c>
      <c r="AN679" t="s">
        <v>213</v>
      </c>
      <c r="BA679" t="s">
        <v>4432</v>
      </c>
      <c r="BB679">
        <v>0</v>
      </c>
    </row>
    <row r="680" spans="1:54" x14ac:dyDescent="0.25">
      <c r="A680">
        <v>336758</v>
      </c>
      <c r="B680" t="s">
        <v>150</v>
      </c>
      <c r="I680" t="s">
        <v>213</v>
      </c>
      <c r="N680" t="s">
        <v>213</v>
      </c>
      <c r="P680" t="s">
        <v>213</v>
      </c>
      <c r="V680" t="s">
        <v>213</v>
      </c>
      <c r="W680" t="s">
        <v>213</v>
      </c>
      <c r="AA680" t="s">
        <v>213</v>
      </c>
      <c r="AC680" t="s">
        <v>213</v>
      </c>
      <c r="AD680" t="s">
        <v>213</v>
      </c>
      <c r="AE680" t="s">
        <v>213</v>
      </c>
      <c r="AF680" t="s">
        <v>213</v>
      </c>
      <c r="AG680" t="s">
        <v>213</v>
      </c>
      <c r="AH680" t="s">
        <v>213</v>
      </c>
      <c r="AI680" t="s">
        <v>213</v>
      </c>
      <c r="AJ680" t="s">
        <v>213</v>
      </c>
      <c r="AK680" t="s">
        <v>213</v>
      </c>
      <c r="AM680" t="s">
        <v>213</v>
      </c>
      <c r="AN680" t="s">
        <v>213</v>
      </c>
      <c r="BA680" t="s">
        <v>4432</v>
      </c>
      <c r="BB680">
        <v>0</v>
      </c>
    </row>
    <row r="681" spans="1:54" x14ac:dyDescent="0.25">
      <c r="A681">
        <v>311291</v>
      </c>
      <c r="B681" t="s">
        <v>150</v>
      </c>
      <c r="H681" t="s">
        <v>213</v>
      </c>
      <c r="P681" t="s">
        <v>213</v>
      </c>
      <c r="W681" t="s">
        <v>213</v>
      </c>
      <c r="Z681" t="s">
        <v>213</v>
      </c>
      <c r="AC681" t="s">
        <v>213</v>
      </c>
      <c r="AF681" t="s">
        <v>213</v>
      </c>
      <c r="AG681" t="s">
        <v>213</v>
      </c>
      <c r="AJ681" t="s">
        <v>213</v>
      </c>
      <c r="AK681" t="s">
        <v>213</v>
      </c>
      <c r="AL681" t="s">
        <v>213</v>
      </c>
      <c r="AN681" t="s">
        <v>213</v>
      </c>
      <c r="BA681" t="s">
        <v>4432</v>
      </c>
      <c r="BB681">
        <v>0</v>
      </c>
    </row>
    <row r="682" spans="1:54" x14ac:dyDescent="0.25">
      <c r="A682">
        <v>331864</v>
      </c>
      <c r="B682" t="s">
        <v>150</v>
      </c>
      <c r="H682" t="s">
        <v>213</v>
      </c>
      <c r="P682" t="s">
        <v>213</v>
      </c>
      <c r="AC682" t="s">
        <v>213</v>
      </c>
      <c r="AD682" t="s">
        <v>213</v>
      </c>
      <c r="AE682" t="s">
        <v>213</v>
      </c>
      <c r="AF682" t="s">
        <v>213</v>
      </c>
      <c r="AG682" t="s">
        <v>213</v>
      </c>
      <c r="AH682" t="s">
        <v>213</v>
      </c>
      <c r="AI682" t="s">
        <v>213</v>
      </c>
      <c r="AJ682" t="s">
        <v>213</v>
      </c>
      <c r="AK682" t="s">
        <v>213</v>
      </c>
      <c r="AL682" t="s">
        <v>213</v>
      </c>
      <c r="AM682" t="s">
        <v>213</v>
      </c>
      <c r="AN682" t="s">
        <v>213</v>
      </c>
      <c r="BA682" t="s">
        <v>4432</v>
      </c>
      <c r="BB682">
        <v>0</v>
      </c>
    </row>
    <row r="683" spans="1:54" x14ac:dyDescent="0.25">
      <c r="A683">
        <v>326216</v>
      </c>
      <c r="B683" t="s">
        <v>150</v>
      </c>
      <c r="O683" t="s">
        <v>213</v>
      </c>
      <c r="W683" t="s">
        <v>213</v>
      </c>
      <c r="AC683" t="s">
        <v>213</v>
      </c>
      <c r="AG683" t="s">
        <v>213</v>
      </c>
      <c r="AI683" t="s">
        <v>213</v>
      </c>
      <c r="AJ683" t="s">
        <v>213</v>
      </c>
      <c r="AK683" t="s">
        <v>213</v>
      </c>
      <c r="AM683" t="s">
        <v>213</v>
      </c>
      <c r="AN683" t="s">
        <v>213</v>
      </c>
      <c r="BA683" t="s">
        <v>4432</v>
      </c>
      <c r="BB683">
        <v>0</v>
      </c>
    </row>
    <row r="684" spans="1:54" x14ac:dyDescent="0.25">
      <c r="A684">
        <v>328020</v>
      </c>
      <c r="B684" t="s">
        <v>150</v>
      </c>
      <c r="O684" t="s">
        <v>213</v>
      </c>
      <c r="Y684" t="s">
        <v>213</v>
      </c>
      <c r="Z684" t="s">
        <v>213</v>
      </c>
      <c r="AF684" t="s">
        <v>213</v>
      </c>
      <c r="AG684" t="s">
        <v>213</v>
      </c>
      <c r="AH684" t="s">
        <v>213</v>
      </c>
      <c r="AJ684" t="s">
        <v>213</v>
      </c>
      <c r="AK684" t="s">
        <v>213</v>
      </c>
      <c r="AL684" t="s">
        <v>213</v>
      </c>
      <c r="AM684" t="s">
        <v>213</v>
      </c>
      <c r="AN684" t="s">
        <v>213</v>
      </c>
      <c r="BA684" t="s">
        <v>4432</v>
      </c>
      <c r="BB684">
        <v>0</v>
      </c>
    </row>
    <row r="685" spans="1:54" x14ac:dyDescent="0.25">
      <c r="A685">
        <v>328790</v>
      </c>
      <c r="B685" t="s">
        <v>150</v>
      </c>
      <c r="N685" t="s">
        <v>213</v>
      </c>
      <c r="O685" t="s">
        <v>213</v>
      </c>
      <c r="AC685" t="s">
        <v>213</v>
      </c>
      <c r="AD685" t="s">
        <v>213</v>
      </c>
      <c r="AF685" t="s">
        <v>213</v>
      </c>
      <c r="AI685" t="s">
        <v>213</v>
      </c>
      <c r="AJ685" t="s">
        <v>213</v>
      </c>
      <c r="AK685" t="s">
        <v>213</v>
      </c>
      <c r="AN685" t="s">
        <v>213</v>
      </c>
      <c r="BA685" t="s">
        <v>4432</v>
      </c>
      <c r="BB685">
        <v>0</v>
      </c>
    </row>
    <row r="686" spans="1:54" x14ac:dyDescent="0.25">
      <c r="A686">
        <v>333392</v>
      </c>
      <c r="B686" t="s">
        <v>150</v>
      </c>
      <c r="O686" t="s">
        <v>213</v>
      </c>
      <c r="AA686" t="s">
        <v>213</v>
      </c>
      <c r="AF686" t="s">
        <v>213</v>
      </c>
      <c r="AG686" t="s">
        <v>213</v>
      </c>
      <c r="AI686" t="s">
        <v>213</v>
      </c>
      <c r="AJ686" t="s">
        <v>213</v>
      </c>
      <c r="AK686" t="s">
        <v>213</v>
      </c>
      <c r="AL686" t="s">
        <v>213</v>
      </c>
      <c r="AM686" t="s">
        <v>213</v>
      </c>
      <c r="AN686" t="s">
        <v>213</v>
      </c>
      <c r="BA686" t="s">
        <v>4432</v>
      </c>
      <c r="BB686">
        <v>0</v>
      </c>
    </row>
    <row r="687" spans="1:54" x14ac:dyDescent="0.25">
      <c r="A687">
        <v>326750</v>
      </c>
      <c r="B687" t="s">
        <v>150</v>
      </c>
      <c r="K687" t="s">
        <v>213</v>
      </c>
      <c r="O687" t="s">
        <v>213</v>
      </c>
      <c r="Q687" t="s">
        <v>213</v>
      </c>
      <c r="W687" t="s">
        <v>213</v>
      </c>
      <c r="AC687" t="s">
        <v>213</v>
      </c>
      <c r="AD687" t="s">
        <v>213</v>
      </c>
      <c r="AE687" t="s">
        <v>213</v>
      </c>
      <c r="AG687" t="s">
        <v>213</v>
      </c>
      <c r="AI687" t="s">
        <v>213</v>
      </c>
      <c r="AJ687" t="s">
        <v>213</v>
      </c>
      <c r="AK687" t="s">
        <v>213</v>
      </c>
      <c r="AL687" t="s">
        <v>213</v>
      </c>
      <c r="AM687" t="s">
        <v>213</v>
      </c>
      <c r="AN687" t="s">
        <v>213</v>
      </c>
      <c r="BA687" t="s">
        <v>4432</v>
      </c>
      <c r="BB687">
        <v>0</v>
      </c>
    </row>
    <row r="688" spans="1:54" x14ac:dyDescent="0.25">
      <c r="A688">
        <v>301841</v>
      </c>
      <c r="B688" t="s">
        <v>150</v>
      </c>
      <c r="M688" t="s">
        <v>213</v>
      </c>
      <c r="N688" t="s">
        <v>213</v>
      </c>
      <c r="AA688" t="s">
        <v>213</v>
      </c>
      <c r="AC688" t="s">
        <v>213</v>
      </c>
      <c r="AD688" t="s">
        <v>213</v>
      </c>
      <c r="AE688" t="s">
        <v>213</v>
      </c>
      <c r="AG688" t="s">
        <v>213</v>
      </c>
      <c r="AI688" t="s">
        <v>213</v>
      </c>
      <c r="AJ688" t="s">
        <v>213</v>
      </c>
      <c r="AK688" t="s">
        <v>213</v>
      </c>
      <c r="AL688" t="s">
        <v>213</v>
      </c>
      <c r="AM688" t="s">
        <v>213</v>
      </c>
      <c r="AN688" t="s">
        <v>213</v>
      </c>
      <c r="BA688" t="s">
        <v>4432</v>
      </c>
      <c r="BB688">
        <v>0</v>
      </c>
    </row>
    <row r="689" spans="1:54" x14ac:dyDescent="0.25">
      <c r="A689">
        <v>303970</v>
      </c>
      <c r="B689" t="s">
        <v>150</v>
      </c>
      <c r="N689" t="s">
        <v>213</v>
      </c>
      <c r="AG689" t="s">
        <v>213</v>
      </c>
      <c r="AH689" t="s">
        <v>213</v>
      </c>
      <c r="AI689" t="s">
        <v>213</v>
      </c>
      <c r="AJ689" t="s">
        <v>213</v>
      </c>
      <c r="AM689" t="s">
        <v>213</v>
      </c>
      <c r="AN689" t="s">
        <v>213</v>
      </c>
      <c r="BA689" t="s">
        <v>4432</v>
      </c>
      <c r="BB689">
        <v>0</v>
      </c>
    </row>
    <row r="690" spans="1:54" x14ac:dyDescent="0.25">
      <c r="A690">
        <v>317247</v>
      </c>
      <c r="B690" t="s">
        <v>150</v>
      </c>
      <c r="Q690" t="s">
        <v>213</v>
      </c>
      <c r="AC690" t="s">
        <v>213</v>
      </c>
      <c r="AE690" t="s">
        <v>213</v>
      </c>
      <c r="AF690" t="s">
        <v>213</v>
      </c>
      <c r="AG690" t="s">
        <v>213</v>
      </c>
      <c r="AH690" t="s">
        <v>213</v>
      </c>
      <c r="AI690" t="s">
        <v>213</v>
      </c>
      <c r="AJ690" t="s">
        <v>213</v>
      </c>
      <c r="AK690" t="s">
        <v>213</v>
      </c>
      <c r="AL690" t="s">
        <v>213</v>
      </c>
      <c r="AM690" t="s">
        <v>213</v>
      </c>
      <c r="AN690" t="s">
        <v>213</v>
      </c>
      <c r="BA690" t="s">
        <v>4432</v>
      </c>
      <c r="BB690">
        <v>0</v>
      </c>
    </row>
    <row r="691" spans="1:54" x14ac:dyDescent="0.25">
      <c r="A691">
        <v>319498</v>
      </c>
      <c r="B691" t="s">
        <v>150</v>
      </c>
      <c r="W691" t="s">
        <v>213</v>
      </c>
      <c r="AC691" t="s">
        <v>213</v>
      </c>
      <c r="AF691" t="s">
        <v>213</v>
      </c>
      <c r="AG691" t="s">
        <v>213</v>
      </c>
      <c r="AH691" t="s">
        <v>213</v>
      </c>
      <c r="AI691" t="s">
        <v>213</v>
      </c>
      <c r="AJ691" t="s">
        <v>213</v>
      </c>
      <c r="AM691" t="s">
        <v>213</v>
      </c>
      <c r="AN691" t="s">
        <v>213</v>
      </c>
      <c r="BA691" t="s">
        <v>4432</v>
      </c>
      <c r="BB691">
        <v>0</v>
      </c>
    </row>
    <row r="692" spans="1:54" x14ac:dyDescent="0.25">
      <c r="A692">
        <v>321922</v>
      </c>
      <c r="B692" t="s">
        <v>150</v>
      </c>
      <c r="W692" t="s">
        <v>213</v>
      </c>
      <c r="Z692" t="s">
        <v>213</v>
      </c>
      <c r="AC692" t="s">
        <v>213</v>
      </c>
      <c r="AE692" t="s">
        <v>213</v>
      </c>
      <c r="AF692" t="s">
        <v>213</v>
      </c>
      <c r="AG692" t="s">
        <v>213</v>
      </c>
      <c r="AH692" t="s">
        <v>213</v>
      </c>
      <c r="AI692" t="s">
        <v>213</v>
      </c>
      <c r="AJ692" t="s">
        <v>213</v>
      </c>
      <c r="AK692" t="s">
        <v>213</v>
      </c>
      <c r="AL692" t="s">
        <v>213</v>
      </c>
      <c r="AN692" t="s">
        <v>213</v>
      </c>
      <c r="BA692" t="s">
        <v>4432</v>
      </c>
      <c r="BB692">
        <v>0</v>
      </c>
    </row>
    <row r="693" spans="1:54" x14ac:dyDescent="0.25">
      <c r="A693">
        <v>327285</v>
      </c>
      <c r="B693" t="s">
        <v>150</v>
      </c>
      <c r="Z693" t="s">
        <v>213</v>
      </c>
      <c r="AC693" t="s">
        <v>213</v>
      </c>
      <c r="AD693" t="s">
        <v>213</v>
      </c>
      <c r="AE693" t="s">
        <v>213</v>
      </c>
      <c r="AF693" t="s">
        <v>213</v>
      </c>
      <c r="AG693" t="s">
        <v>213</v>
      </c>
      <c r="AI693" t="s">
        <v>213</v>
      </c>
      <c r="AJ693" t="s">
        <v>213</v>
      </c>
      <c r="AK693" t="s">
        <v>213</v>
      </c>
      <c r="AL693" t="s">
        <v>213</v>
      </c>
      <c r="AM693" t="s">
        <v>213</v>
      </c>
      <c r="AN693" t="s">
        <v>213</v>
      </c>
      <c r="BA693" t="s">
        <v>4432</v>
      </c>
      <c r="BB693">
        <v>0</v>
      </c>
    </row>
    <row r="694" spans="1:54" x14ac:dyDescent="0.25">
      <c r="A694">
        <v>327449</v>
      </c>
      <c r="B694" t="s">
        <v>150</v>
      </c>
      <c r="N694" t="s">
        <v>213</v>
      </c>
      <c r="Z694" t="s">
        <v>213</v>
      </c>
      <c r="AC694" t="s">
        <v>213</v>
      </c>
      <c r="AD694" t="s">
        <v>213</v>
      </c>
      <c r="AF694" t="s">
        <v>213</v>
      </c>
      <c r="AG694" t="s">
        <v>213</v>
      </c>
      <c r="AH694" t="s">
        <v>213</v>
      </c>
      <c r="AI694" t="s">
        <v>213</v>
      </c>
      <c r="AJ694" t="s">
        <v>213</v>
      </c>
      <c r="AK694" t="s">
        <v>213</v>
      </c>
      <c r="AM694" t="s">
        <v>213</v>
      </c>
      <c r="AN694" t="s">
        <v>213</v>
      </c>
      <c r="BA694" t="s">
        <v>4432</v>
      </c>
      <c r="BB694">
        <v>0</v>
      </c>
    </row>
    <row r="695" spans="1:54" x14ac:dyDescent="0.25">
      <c r="A695">
        <v>327684</v>
      </c>
      <c r="B695" t="s">
        <v>150</v>
      </c>
      <c r="AA695" t="s">
        <v>213</v>
      </c>
      <c r="AG695" t="s">
        <v>213</v>
      </c>
      <c r="AI695" t="s">
        <v>213</v>
      </c>
      <c r="AJ695" t="s">
        <v>213</v>
      </c>
      <c r="AK695" t="s">
        <v>213</v>
      </c>
      <c r="AM695" t="s">
        <v>213</v>
      </c>
      <c r="AN695" t="s">
        <v>213</v>
      </c>
      <c r="BA695" t="s">
        <v>4432</v>
      </c>
      <c r="BB695">
        <v>0</v>
      </c>
    </row>
    <row r="696" spans="1:54" x14ac:dyDescent="0.25">
      <c r="A696">
        <v>328740</v>
      </c>
      <c r="B696" t="s">
        <v>150</v>
      </c>
      <c r="H696" t="s">
        <v>213</v>
      </c>
      <c r="W696" t="s">
        <v>213</v>
      </c>
      <c r="X696" t="s">
        <v>213</v>
      </c>
      <c r="Y696" t="s">
        <v>213</v>
      </c>
      <c r="AE696" t="s">
        <v>213</v>
      </c>
      <c r="AG696" t="s">
        <v>213</v>
      </c>
      <c r="AH696" t="s">
        <v>213</v>
      </c>
      <c r="AI696" t="s">
        <v>213</v>
      </c>
      <c r="AJ696" t="s">
        <v>213</v>
      </c>
      <c r="AK696" t="s">
        <v>213</v>
      </c>
      <c r="AN696" t="s">
        <v>213</v>
      </c>
      <c r="BA696" t="s">
        <v>4432</v>
      </c>
      <c r="BB696">
        <v>0</v>
      </c>
    </row>
    <row r="697" spans="1:54" x14ac:dyDescent="0.25">
      <c r="A697">
        <v>330265</v>
      </c>
      <c r="B697" t="s">
        <v>150</v>
      </c>
      <c r="X697" t="s">
        <v>213</v>
      </c>
      <c r="Y697" t="s">
        <v>213</v>
      </c>
      <c r="Z697" t="s">
        <v>213</v>
      </c>
      <c r="AC697" t="s">
        <v>213</v>
      </c>
      <c r="AD697" t="s">
        <v>213</v>
      </c>
      <c r="AE697" t="s">
        <v>213</v>
      </c>
      <c r="AF697" t="s">
        <v>213</v>
      </c>
      <c r="AG697" t="s">
        <v>213</v>
      </c>
      <c r="AH697" t="s">
        <v>213</v>
      </c>
      <c r="AI697" t="s">
        <v>213</v>
      </c>
      <c r="AJ697" t="s">
        <v>213</v>
      </c>
      <c r="AK697" t="s">
        <v>213</v>
      </c>
      <c r="AM697" t="s">
        <v>213</v>
      </c>
      <c r="AN697" t="s">
        <v>213</v>
      </c>
      <c r="BA697" t="s">
        <v>4432</v>
      </c>
      <c r="BB697">
        <v>0</v>
      </c>
    </row>
    <row r="698" spans="1:54" x14ac:dyDescent="0.25">
      <c r="A698">
        <v>331295</v>
      </c>
      <c r="B698" t="s">
        <v>150</v>
      </c>
      <c r="Z698" t="s">
        <v>213</v>
      </c>
      <c r="AD698" t="s">
        <v>213</v>
      </c>
      <c r="AF698" t="s">
        <v>213</v>
      </c>
      <c r="AG698" t="s">
        <v>213</v>
      </c>
      <c r="AH698" t="s">
        <v>213</v>
      </c>
      <c r="AI698" t="s">
        <v>213</v>
      </c>
      <c r="AJ698" t="s">
        <v>213</v>
      </c>
      <c r="AL698" t="s">
        <v>213</v>
      </c>
      <c r="AM698" t="s">
        <v>213</v>
      </c>
      <c r="AN698" t="s">
        <v>213</v>
      </c>
      <c r="BA698" t="s">
        <v>4432</v>
      </c>
      <c r="BB698">
        <v>0</v>
      </c>
    </row>
    <row r="699" spans="1:54" x14ac:dyDescent="0.25">
      <c r="A699">
        <v>331525</v>
      </c>
      <c r="B699" t="s">
        <v>150</v>
      </c>
      <c r="Q699" t="s">
        <v>213</v>
      </c>
      <c r="R699" t="s">
        <v>213</v>
      </c>
      <c r="Z699" t="s">
        <v>213</v>
      </c>
      <c r="AC699" t="s">
        <v>213</v>
      </c>
      <c r="AD699" t="s">
        <v>213</v>
      </c>
      <c r="AE699" t="s">
        <v>213</v>
      </c>
      <c r="AF699" t="s">
        <v>213</v>
      </c>
      <c r="AG699" t="s">
        <v>213</v>
      </c>
      <c r="AH699" t="s">
        <v>213</v>
      </c>
      <c r="AI699" t="s">
        <v>213</v>
      </c>
      <c r="AJ699" t="s">
        <v>213</v>
      </c>
      <c r="AK699" t="s">
        <v>213</v>
      </c>
      <c r="AL699" t="s">
        <v>213</v>
      </c>
      <c r="AM699" t="s">
        <v>213</v>
      </c>
      <c r="AN699" t="s">
        <v>213</v>
      </c>
      <c r="BA699" t="s">
        <v>4432</v>
      </c>
      <c r="BB699">
        <v>0</v>
      </c>
    </row>
    <row r="700" spans="1:54" x14ac:dyDescent="0.25">
      <c r="A700">
        <v>331917</v>
      </c>
      <c r="B700" t="s">
        <v>150</v>
      </c>
      <c r="Z700" t="s">
        <v>213</v>
      </c>
      <c r="AA700" t="s">
        <v>213</v>
      </c>
      <c r="AC700" t="s">
        <v>213</v>
      </c>
      <c r="AE700" t="s">
        <v>213</v>
      </c>
      <c r="AF700" t="s">
        <v>213</v>
      </c>
      <c r="AG700" t="s">
        <v>213</v>
      </c>
      <c r="AI700" t="s">
        <v>213</v>
      </c>
      <c r="AJ700" t="s">
        <v>213</v>
      </c>
      <c r="AK700" t="s">
        <v>213</v>
      </c>
      <c r="AL700" t="s">
        <v>213</v>
      </c>
      <c r="AM700" t="s">
        <v>213</v>
      </c>
      <c r="AN700" t="s">
        <v>213</v>
      </c>
      <c r="BA700" t="s">
        <v>4432</v>
      </c>
      <c r="BB700">
        <v>0</v>
      </c>
    </row>
    <row r="701" spans="1:54" x14ac:dyDescent="0.25">
      <c r="A701">
        <v>333648</v>
      </c>
      <c r="B701" t="s">
        <v>150</v>
      </c>
      <c r="AF701" t="s">
        <v>213</v>
      </c>
      <c r="AG701" t="s">
        <v>213</v>
      </c>
      <c r="AI701" t="s">
        <v>213</v>
      </c>
      <c r="AJ701" t="s">
        <v>213</v>
      </c>
      <c r="AK701" t="s">
        <v>213</v>
      </c>
      <c r="AL701" t="s">
        <v>213</v>
      </c>
      <c r="AM701" t="s">
        <v>213</v>
      </c>
      <c r="AN701" t="s">
        <v>213</v>
      </c>
      <c r="BA701" t="s">
        <v>4432</v>
      </c>
      <c r="BB701">
        <v>0</v>
      </c>
    </row>
    <row r="702" spans="1:54" x14ac:dyDescent="0.25">
      <c r="A702">
        <v>333710</v>
      </c>
      <c r="B702" t="s">
        <v>150</v>
      </c>
      <c r="H702" t="s">
        <v>213</v>
      </c>
      <c r="AD702" t="s">
        <v>213</v>
      </c>
      <c r="AI702" t="s">
        <v>213</v>
      </c>
      <c r="AJ702" t="s">
        <v>213</v>
      </c>
      <c r="AK702" t="s">
        <v>213</v>
      </c>
      <c r="AL702" t="s">
        <v>213</v>
      </c>
      <c r="AM702" t="s">
        <v>213</v>
      </c>
      <c r="AN702" t="s">
        <v>213</v>
      </c>
      <c r="BA702" t="s">
        <v>4432</v>
      </c>
      <c r="BB702">
        <v>0</v>
      </c>
    </row>
    <row r="703" spans="1:54" x14ac:dyDescent="0.25">
      <c r="A703">
        <v>337076</v>
      </c>
      <c r="B703" t="s">
        <v>150</v>
      </c>
      <c r="W703" t="s">
        <v>213</v>
      </c>
      <c r="AE703" t="s">
        <v>213</v>
      </c>
      <c r="AF703" t="s">
        <v>213</v>
      </c>
      <c r="AG703" t="s">
        <v>213</v>
      </c>
      <c r="AH703" t="s">
        <v>213</v>
      </c>
      <c r="AI703" t="s">
        <v>213</v>
      </c>
      <c r="AJ703" t="s">
        <v>213</v>
      </c>
      <c r="AN703" t="s">
        <v>213</v>
      </c>
      <c r="BA703" t="s">
        <v>4432</v>
      </c>
      <c r="BB703">
        <v>0</v>
      </c>
    </row>
    <row r="704" spans="1:54" x14ac:dyDescent="0.25">
      <c r="A704">
        <v>337117</v>
      </c>
      <c r="B704" t="s">
        <v>150</v>
      </c>
      <c r="Q704" t="s">
        <v>213</v>
      </c>
      <c r="AA704" t="s">
        <v>213</v>
      </c>
      <c r="AC704" t="s">
        <v>213</v>
      </c>
      <c r="AD704" t="s">
        <v>213</v>
      </c>
      <c r="AG704" t="s">
        <v>213</v>
      </c>
      <c r="AI704" t="s">
        <v>213</v>
      </c>
      <c r="AN704" t="s">
        <v>213</v>
      </c>
      <c r="BA704" t="s">
        <v>4432</v>
      </c>
      <c r="BB704">
        <v>0</v>
      </c>
    </row>
    <row r="705" spans="1:54" x14ac:dyDescent="0.25">
      <c r="A705">
        <v>303320</v>
      </c>
      <c r="B705" t="s">
        <v>150</v>
      </c>
      <c r="AC705" t="s">
        <v>213</v>
      </c>
      <c r="AD705" t="s">
        <v>213</v>
      </c>
      <c r="AF705" t="s">
        <v>213</v>
      </c>
      <c r="AG705" t="s">
        <v>213</v>
      </c>
      <c r="AH705" t="s">
        <v>213</v>
      </c>
      <c r="AI705" t="s">
        <v>213</v>
      </c>
      <c r="AJ705" t="s">
        <v>213</v>
      </c>
      <c r="AK705" t="s">
        <v>213</v>
      </c>
      <c r="AL705" t="s">
        <v>213</v>
      </c>
      <c r="AM705" t="s">
        <v>213</v>
      </c>
      <c r="AN705" t="s">
        <v>213</v>
      </c>
      <c r="BA705" t="s">
        <v>4432</v>
      </c>
      <c r="BB705">
        <v>0</v>
      </c>
    </row>
    <row r="706" spans="1:54" x14ac:dyDescent="0.25">
      <c r="A706">
        <v>327283</v>
      </c>
      <c r="B706" t="s">
        <v>150</v>
      </c>
      <c r="M706" t="s">
        <v>213</v>
      </c>
      <c r="V706" t="s">
        <v>213</v>
      </c>
      <c r="Z706" t="s">
        <v>213</v>
      </c>
      <c r="AC706" t="s">
        <v>213</v>
      </c>
      <c r="AG706" t="s">
        <v>213</v>
      </c>
      <c r="AI706" t="s">
        <v>213</v>
      </c>
      <c r="AJ706" t="s">
        <v>213</v>
      </c>
      <c r="AK706" t="s">
        <v>213</v>
      </c>
      <c r="AL706" t="s">
        <v>213</v>
      </c>
      <c r="AM706" t="s">
        <v>213</v>
      </c>
      <c r="AN706" t="s">
        <v>213</v>
      </c>
      <c r="BA706" t="s">
        <v>4432</v>
      </c>
      <c r="BB706">
        <v>0</v>
      </c>
    </row>
    <row r="707" spans="1:54" x14ac:dyDescent="0.25">
      <c r="A707">
        <v>330389</v>
      </c>
      <c r="B707" t="s">
        <v>150</v>
      </c>
      <c r="I707" t="s">
        <v>213</v>
      </c>
      <c r="R707" t="s">
        <v>213</v>
      </c>
      <c r="W707" t="s">
        <v>213</v>
      </c>
      <c r="Z707" t="s">
        <v>213</v>
      </c>
      <c r="AA707" t="s">
        <v>213</v>
      </c>
      <c r="AC707" t="s">
        <v>213</v>
      </c>
      <c r="AD707" t="s">
        <v>213</v>
      </c>
      <c r="AE707" t="s">
        <v>213</v>
      </c>
      <c r="AF707" t="s">
        <v>213</v>
      </c>
      <c r="AG707" t="s">
        <v>213</v>
      </c>
      <c r="AH707" t="s">
        <v>213</v>
      </c>
      <c r="AI707" t="s">
        <v>213</v>
      </c>
      <c r="AJ707" t="s">
        <v>213</v>
      </c>
      <c r="AK707" t="s">
        <v>213</v>
      </c>
      <c r="AL707" t="s">
        <v>213</v>
      </c>
      <c r="AM707" t="s">
        <v>213</v>
      </c>
      <c r="AN707" t="s">
        <v>213</v>
      </c>
      <c r="BA707" t="s">
        <v>4432</v>
      </c>
      <c r="BB707">
        <v>0</v>
      </c>
    </row>
    <row r="708" spans="1:54" x14ac:dyDescent="0.25">
      <c r="A708">
        <v>330958</v>
      </c>
      <c r="B708" t="s">
        <v>150</v>
      </c>
      <c r="AA708" t="s">
        <v>213</v>
      </c>
      <c r="AC708" t="s">
        <v>213</v>
      </c>
      <c r="AD708" t="s">
        <v>213</v>
      </c>
      <c r="AE708" t="s">
        <v>213</v>
      </c>
      <c r="AF708" t="s">
        <v>213</v>
      </c>
      <c r="AG708" t="s">
        <v>213</v>
      </c>
      <c r="AH708" t="s">
        <v>213</v>
      </c>
      <c r="AI708" t="s">
        <v>213</v>
      </c>
      <c r="AJ708" t="s">
        <v>213</v>
      </c>
      <c r="AK708" t="s">
        <v>213</v>
      </c>
      <c r="AL708" t="s">
        <v>213</v>
      </c>
      <c r="AM708" t="s">
        <v>213</v>
      </c>
      <c r="AN708" t="s">
        <v>213</v>
      </c>
      <c r="BA708" t="s">
        <v>4432</v>
      </c>
      <c r="BB708">
        <v>0</v>
      </c>
    </row>
    <row r="709" spans="1:54" x14ac:dyDescent="0.25">
      <c r="A709">
        <v>331288</v>
      </c>
      <c r="B709" t="s">
        <v>150</v>
      </c>
      <c r="V709" t="s">
        <v>213</v>
      </c>
      <c r="AC709" t="s">
        <v>213</v>
      </c>
      <c r="AD709" t="s">
        <v>213</v>
      </c>
      <c r="AE709" t="s">
        <v>213</v>
      </c>
      <c r="AF709" t="s">
        <v>213</v>
      </c>
      <c r="AG709" t="s">
        <v>213</v>
      </c>
      <c r="AH709" t="s">
        <v>213</v>
      </c>
      <c r="AI709" t="s">
        <v>213</v>
      </c>
      <c r="AJ709" t="s">
        <v>213</v>
      </c>
      <c r="AK709" t="s">
        <v>213</v>
      </c>
      <c r="AL709" t="s">
        <v>213</v>
      </c>
      <c r="AM709" t="s">
        <v>213</v>
      </c>
      <c r="AN709" t="s">
        <v>213</v>
      </c>
      <c r="BA709" t="s">
        <v>4432</v>
      </c>
      <c r="BB709">
        <v>0</v>
      </c>
    </row>
    <row r="710" spans="1:54" x14ac:dyDescent="0.25">
      <c r="A710">
        <v>336863</v>
      </c>
      <c r="B710" t="s">
        <v>150</v>
      </c>
      <c r="N710" t="s">
        <v>213</v>
      </c>
      <c r="V710" t="s">
        <v>213</v>
      </c>
      <c r="AA710" t="s">
        <v>213</v>
      </c>
      <c r="AC710" t="s">
        <v>213</v>
      </c>
      <c r="AD710" t="s">
        <v>213</v>
      </c>
      <c r="AG710" t="s">
        <v>213</v>
      </c>
      <c r="AI710" t="s">
        <v>213</v>
      </c>
      <c r="AJ710" t="s">
        <v>213</v>
      </c>
      <c r="AK710" t="s">
        <v>213</v>
      </c>
      <c r="AM710" t="s">
        <v>213</v>
      </c>
      <c r="AN710" t="s">
        <v>213</v>
      </c>
      <c r="BA710" t="s">
        <v>4432</v>
      </c>
      <c r="BB710">
        <v>0</v>
      </c>
    </row>
    <row r="711" spans="1:54" x14ac:dyDescent="0.25">
      <c r="A711">
        <v>325912</v>
      </c>
      <c r="B711" t="s">
        <v>150</v>
      </c>
      <c r="N711" t="s">
        <v>213</v>
      </c>
      <c r="AA711" t="s">
        <v>213</v>
      </c>
      <c r="AC711" t="s">
        <v>213</v>
      </c>
      <c r="AF711" t="s">
        <v>213</v>
      </c>
      <c r="AG711" t="s">
        <v>213</v>
      </c>
      <c r="AH711" t="s">
        <v>213</v>
      </c>
      <c r="AI711" t="s">
        <v>213</v>
      </c>
      <c r="AJ711" t="s">
        <v>213</v>
      </c>
      <c r="AK711" t="s">
        <v>213</v>
      </c>
      <c r="AL711" t="s">
        <v>213</v>
      </c>
      <c r="AM711" t="s">
        <v>213</v>
      </c>
      <c r="AN711" t="s">
        <v>213</v>
      </c>
      <c r="BA711" t="s">
        <v>4432</v>
      </c>
      <c r="BB711">
        <v>0</v>
      </c>
    </row>
    <row r="712" spans="1:54" x14ac:dyDescent="0.25">
      <c r="A712">
        <v>326838</v>
      </c>
      <c r="B712" t="s">
        <v>150</v>
      </c>
      <c r="O712" t="s">
        <v>213</v>
      </c>
      <c r="Q712" t="s">
        <v>213</v>
      </c>
      <c r="AB712" t="s">
        <v>213</v>
      </c>
      <c r="AC712" t="s">
        <v>213</v>
      </c>
      <c r="AF712" t="s">
        <v>213</v>
      </c>
      <c r="AG712" t="s">
        <v>213</v>
      </c>
      <c r="AI712" t="s">
        <v>213</v>
      </c>
      <c r="AJ712" t="s">
        <v>213</v>
      </c>
      <c r="AK712" t="s">
        <v>213</v>
      </c>
      <c r="AM712" t="s">
        <v>213</v>
      </c>
      <c r="BA712" t="s">
        <v>4432</v>
      </c>
      <c r="BB712">
        <v>0</v>
      </c>
    </row>
    <row r="713" spans="1:54" x14ac:dyDescent="0.25">
      <c r="A713">
        <v>309164</v>
      </c>
      <c r="B713" t="s">
        <v>150</v>
      </c>
      <c r="M713" t="s">
        <v>213</v>
      </c>
      <c r="W713" t="s">
        <v>213</v>
      </c>
      <c r="AB713" t="s">
        <v>213</v>
      </c>
      <c r="AC713" t="s">
        <v>213</v>
      </c>
      <c r="AD713" t="s">
        <v>213</v>
      </c>
      <c r="AE713" t="s">
        <v>213</v>
      </c>
      <c r="AF713" t="s">
        <v>213</v>
      </c>
      <c r="AG713" t="s">
        <v>213</v>
      </c>
      <c r="AH713" t="s">
        <v>213</v>
      </c>
      <c r="AI713" t="s">
        <v>213</v>
      </c>
      <c r="AJ713" t="s">
        <v>213</v>
      </c>
      <c r="AK713" t="s">
        <v>213</v>
      </c>
      <c r="AL713" t="s">
        <v>213</v>
      </c>
      <c r="BA713" t="s">
        <v>4432</v>
      </c>
      <c r="BB713">
        <v>0</v>
      </c>
    </row>
    <row r="714" spans="1:54" x14ac:dyDescent="0.25">
      <c r="A714">
        <v>330892</v>
      </c>
      <c r="B714" t="s">
        <v>150</v>
      </c>
      <c r="AB714" t="s">
        <v>213</v>
      </c>
      <c r="AF714" t="s">
        <v>213</v>
      </c>
      <c r="AG714" t="s">
        <v>213</v>
      </c>
      <c r="AI714" t="s">
        <v>213</v>
      </c>
      <c r="AJ714" t="s">
        <v>213</v>
      </c>
      <c r="AK714" t="s">
        <v>213</v>
      </c>
      <c r="AL714" t="s">
        <v>213</v>
      </c>
      <c r="AM714" t="s">
        <v>213</v>
      </c>
      <c r="BA714" t="s">
        <v>4432</v>
      </c>
      <c r="BB714">
        <v>0</v>
      </c>
    </row>
    <row r="715" spans="1:54" x14ac:dyDescent="0.25">
      <c r="A715">
        <v>337059</v>
      </c>
      <c r="B715" t="s">
        <v>150</v>
      </c>
      <c r="W715" t="s">
        <v>213</v>
      </c>
      <c r="AB715" t="s">
        <v>213</v>
      </c>
      <c r="AC715" t="s">
        <v>213</v>
      </c>
      <c r="AD715" t="s">
        <v>213</v>
      </c>
      <c r="AH715" t="s">
        <v>213</v>
      </c>
      <c r="AI715" t="s">
        <v>213</v>
      </c>
      <c r="AJ715" t="s">
        <v>213</v>
      </c>
      <c r="AK715" t="s">
        <v>213</v>
      </c>
      <c r="BA715" t="s">
        <v>4432</v>
      </c>
      <c r="BB715">
        <v>0</v>
      </c>
    </row>
    <row r="716" spans="1:54" x14ac:dyDescent="0.25">
      <c r="A716">
        <v>327560</v>
      </c>
      <c r="B716" t="s">
        <v>150</v>
      </c>
      <c r="P716" t="s">
        <v>213</v>
      </c>
      <c r="W716" t="s">
        <v>213</v>
      </c>
      <c r="AC716" t="s">
        <v>213</v>
      </c>
      <c r="AD716" t="s">
        <v>213</v>
      </c>
      <c r="AE716" t="s">
        <v>213</v>
      </c>
      <c r="AG716" t="s">
        <v>213</v>
      </c>
      <c r="AH716" t="s">
        <v>213</v>
      </c>
      <c r="AI716" t="s">
        <v>213</v>
      </c>
      <c r="AK716" t="s">
        <v>213</v>
      </c>
      <c r="AL716" t="s">
        <v>213</v>
      </c>
      <c r="BA716" t="s">
        <v>4432</v>
      </c>
      <c r="BB716">
        <v>0</v>
      </c>
    </row>
    <row r="717" spans="1:54" x14ac:dyDescent="0.25">
      <c r="A717">
        <v>329090</v>
      </c>
      <c r="B717" t="s">
        <v>150</v>
      </c>
      <c r="P717" t="s">
        <v>213</v>
      </c>
      <c r="AC717" t="s">
        <v>213</v>
      </c>
      <c r="AE717" t="s">
        <v>213</v>
      </c>
      <c r="AF717" t="s">
        <v>213</v>
      </c>
      <c r="AG717" t="s">
        <v>213</v>
      </c>
      <c r="AI717" t="s">
        <v>213</v>
      </c>
      <c r="AJ717" t="s">
        <v>213</v>
      </c>
      <c r="AK717" t="s">
        <v>213</v>
      </c>
      <c r="BA717" t="s">
        <v>4432</v>
      </c>
      <c r="BB717">
        <v>0</v>
      </c>
    </row>
    <row r="718" spans="1:54" x14ac:dyDescent="0.25">
      <c r="A718">
        <v>333531</v>
      </c>
      <c r="B718" t="s">
        <v>150</v>
      </c>
      <c r="P718" t="s">
        <v>213</v>
      </c>
      <c r="W718" t="s">
        <v>213</v>
      </c>
      <c r="Z718" t="s">
        <v>213</v>
      </c>
      <c r="AG718" t="s">
        <v>213</v>
      </c>
      <c r="AI718" t="s">
        <v>213</v>
      </c>
      <c r="AJ718" t="s">
        <v>213</v>
      </c>
      <c r="AK718" t="s">
        <v>213</v>
      </c>
      <c r="AM718" t="s">
        <v>213</v>
      </c>
      <c r="BA718" t="s">
        <v>4432</v>
      </c>
      <c r="BB718">
        <v>0</v>
      </c>
    </row>
    <row r="719" spans="1:54" x14ac:dyDescent="0.25">
      <c r="A719">
        <v>306910</v>
      </c>
      <c r="B719" t="s">
        <v>150</v>
      </c>
      <c r="N719" t="s">
        <v>213</v>
      </c>
      <c r="W719" t="s">
        <v>213</v>
      </c>
      <c r="AF719" t="s">
        <v>213</v>
      </c>
      <c r="AG719" t="s">
        <v>213</v>
      </c>
      <c r="AK719" t="s">
        <v>213</v>
      </c>
      <c r="AL719" t="s">
        <v>213</v>
      </c>
      <c r="AM719" t="s">
        <v>213</v>
      </c>
      <c r="BA719" t="s">
        <v>4432</v>
      </c>
      <c r="BB719">
        <v>0</v>
      </c>
    </row>
    <row r="720" spans="1:54" x14ac:dyDescent="0.25">
      <c r="A720">
        <v>323178</v>
      </c>
      <c r="B720" t="s">
        <v>150</v>
      </c>
      <c r="Q720" t="s">
        <v>213</v>
      </c>
      <c r="Z720" t="s">
        <v>213</v>
      </c>
      <c r="AF720" t="s">
        <v>213</v>
      </c>
      <c r="AG720" t="s">
        <v>213</v>
      </c>
      <c r="AI720" t="s">
        <v>213</v>
      </c>
      <c r="AJ720" t="s">
        <v>213</v>
      </c>
      <c r="BA720" t="s">
        <v>4432</v>
      </c>
      <c r="BB720">
        <v>0</v>
      </c>
    </row>
    <row r="721" spans="1:54" x14ac:dyDescent="0.25">
      <c r="A721">
        <v>324339</v>
      </c>
      <c r="B721" t="s">
        <v>150</v>
      </c>
      <c r="N721" t="s">
        <v>213</v>
      </c>
      <c r="AF721" t="s">
        <v>213</v>
      </c>
      <c r="AG721" t="s">
        <v>213</v>
      </c>
      <c r="AI721" t="s">
        <v>213</v>
      </c>
      <c r="AJ721" t="s">
        <v>213</v>
      </c>
      <c r="BA721" t="s">
        <v>4432</v>
      </c>
      <c r="BB721">
        <v>0</v>
      </c>
    </row>
    <row r="722" spans="1:54" x14ac:dyDescent="0.25">
      <c r="A722">
        <v>324857</v>
      </c>
      <c r="B722" t="s">
        <v>150</v>
      </c>
      <c r="Z722" t="s">
        <v>213</v>
      </c>
      <c r="AF722" t="s">
        <v>213</v>
      </c>
      <c r="AG722" t="s">
        <v>213</v>
      </c>
      <c r="AJ722" t="s">
        <v>213</v>
      </c>
      <c r="AL722" t="s">
        <v>213</v>
      </c>
      <c r="BA722" t="s">
        <v>4432</v>
      </c>
      <c r="BB722">
        <v>0</v>
      </c>
    </row>
    <row r="723" spans="1:54" x14ac:dyDescent="0.25">
      <c r="A723">
        <v>326374</v>
      </c>
      <c r="B723" t="s">
        <v>150</v>
      </c>
      <c r="W723" t="s">
        <v>213</v>
      </c>
      <c r="Z723" t="s">
        <v>213</v>
      </c>
      <c r="AE723" t="s">
        <v>213</v>
      </c>
      <c r="AG723" t="s">
        <v>213</v>
      </c>
      <c r="AH723" t="s">
        <v>213</v>
      </c>
      <c r="AI723" t="s">
        <v>213</v>
      </c>
      <c r="AJ723" t="s">
        <v>213</v>
      </c>
      <c r="AK723" t="s">
        <v>213</v>
      </c>
      <c r="BA723" t="s">
        <v>4432</v>
      </c>
      <c r="BB723">
        <v>0</v>
      </c>
    </row>
    <row r="724" spans="1:54" x14ac:dyDescent="0.25">
      <c r="A724">
        <v>329705</v>
      </c>
      <c r="B724" t="s">
        <v>150</v>
      </c>
      <c r="Z724" t="s">
        <v>213</v>
      </c>
      <c r="AC724" t="s">
        <v>213</v>
      </c>
      <c r="AG724" t="s">
        <v>213</v>
      </c>
      <c r="AJ724" t="s">
        <v>213</v>
      </c>
      <c r="AM724" t="s">
        <v>213</v>
      </c>
      <c r="BA724" t="s">
        <v>4432</v>
      </c>
      <c r="BB724">
        <v>0</v>
      </c>
    </row>
    <row r="725" spans="1:54" x14ac:dyDescent="0.25">
      <c r="A725">
        <v>330172</v>
      </c>
      <c r="B725" t="s">
        <v>150</v>
      </c>
      <c r="H725" t="s">
        <v>213</v>
      </c>
      <c r="W725" t="s">
        <v>213</v>
      </c>
      <c r="Z725" t="s">
        <v>213</v>
      </c>
      <c r="AC725" t="s">
        <v>213</v>
      </c>
      <c r="AF725" t="s">
        <v>213</v>
      </c>
      <c r="AG725" t="s">
        <v>213</v>
      </c>
      <c r="AI725" t="s">
        <v>213</v>
      </c>
      <c r="AJ725" t="s">
        <v>213</v>
      </c>
      <c r="AK725" t="s">
        <v>213</v>
      </c>
      <c r="AM725" t="s">
        <v>213</v>
      </c>
      <c r="BA725" t="s">
        <v>4432</v>
      </c>
      <c r="BB725">
        <v>0</v>
      </c>
    </row>
    <row r="726" spans="1:54" x14ac:dyDescent="0.25">
      <c r="A726">
        <v>330206</v>
      </c>
      <c r="B726" t="s">
        <v>150</v>
      </c>
      <c r="M726" t="s">
        <v>213</v>
      </c>
      <c r="AC726" t="s">
        <v>213</v>
      </c>
      <c r="AG726" t="s">
        <v>213</v>
      </c>
      <c r="AI726" t="s">
        <v>213</v>
      </c>
      <c r="AJ726" t="s">
        <v>213</v>
      </c>
      <c r="AK726" t="s">
        <v>213</v>
      </c>
      <c r="AM726" t="s">
        <v>213</v>
      </c>
      <c r="BA726" t="s">
        <v>4432</v>
      </c>
      <c r="BB726">
        <v>0</v>
      </c>
    </row>
    <row r="727" spans="1:54" x14ac:dyDescent="0.25">
      <c r="A727">
        <v>332474</v>
      </c>
      <c r="B727" t="s">
        <v>150</v>
      </c>
      <c r="AF727" t="s">
        <v>213</v>
      </c>
      <c r="AG727" t="s">
        <v>213</v>
      </c>
      <c r="AI727" t="s">
        <v>213</v>
      </c>
      <c r="AJ727" t="s">
        <v>213</v>
      </c>
      <c r="AK727" t="s">
        <v>213</v>
      </c>
      <c r="BA727" t="s">
        <v>4432</v>
      </c>
      <c r="BB727">
        <v>0</v>
      </c>
    </row>
    <row r="728" spans="1:54" x14ac:dyDescent="0.25">
      <c r="A728">
        <v>332565</v>
      </c>
      <c r="B728" t="s">
        <v>150</v>
      </c>
      <c r="AG728" t="s">
        <v>213</v>
      </c>
      <c r="AH728" t="s">
        <v>213</v>
      </c>
      <c r="AI728" t="s">
        <v>213</v>
      </c>
      <c r="AJ728" t="s">
        <v>213</v>
      </c>
      <c r="AK728" t="s">
        <v>213</v>
      </c>
      <c r="AM728" t="s">
        <v>213</v>
      </c>
      <c r="BA728" t="s">
        <v>4432</v>
      </c>
      <c r="BB728">
        <v>0</v>
      </c>
    </row>
    <row r="729" spans="1:54" x14ac:dyDescent="0.25">
      <c r="A729">
        <v>333596</v>
      </c>
      <c r="B729" t="s">
        <v>150</v>
      </c>
      <c r="Z729" t="s">
        <v>213</v>
      </c>
      <c r="AD729" t="s">
        <v>213</v>
      </c>
      <c r="AE729" t="s">
        <v>213</v>
      </c>
      <c r="AG729" t="s">
        <v>213</v>
      </c>
      <c r="AH729" t="s">
        <v>213</v>
      </c>
      <c r="AM729" t="s">
        <v>213</v>
      </c>
      <c r="BA729" t="s">
        <v>4432</v>
      </c>
      <c r="BB729">
        <v>0</v>
      </c>
    </row>
    <row r="730" spans="1:54" x14ac:dyDescent="0.25">
      <c r="A730">
        <v>337051</v>
      </c>
      <c r="B730" t="s">
        <v>150</v>
      </c>
      <c r="W730" t="s">
        <v>213</v>
      </c>
      <c r="AC730" t="s">
        <v>213</v>
      </c>
      <c r="AD730" t="s">
        <v>213</v>
      </c>
      <c r="AE730" t="s">
        <v>213</v>
      </c>
      <c r="AF730" t="s">
        <v>213</v>
      </c>
      <c r="AG730" t="s">
        <v>213</v>
      </c>
      <c r="AI730" t="s">
        <v>213</v>
      </c>
      <c r="AJ730" t="s">
        <v>213</v>
      </c>
      <c r="AK730" t="s">
        <v>213</v>
      </c>
      <c r="AM730" t="s">
        <v>213</v>
      </c>
      <c r="BA730" t="s">
        <v>4432</v>
      </c>
      <c r="BB730">
        <v>0</v>
      </c>
    </row>
    <row r="731" spans="1:54" x14ac:dyDescent="0.25">
      <c r="A731">
        <v>333342</v>
      </c>
      <c r="B731" t="s">
        <v>150</v>
      </c>
      <c r="W731" t="s">
        <v>213</v>
      </c>
      <c r="Y731" t="s">
        <v>213</v>
      </c>
      <c r="Z731" t="s">
        <v>213</v>
      </c>
      <c r="AC731" t="s">
        <v>213</v>
      </c>
      <c r="AD731" t="s">
        <v>213</v>
      </c>
      <c r="AG731" t="s">
        <v>213</v>
      </c>
      <c r="AL731" t="s">
        <v>213</v>
      </c>
      <c r="BA731" t="s">
        <v>4432</v>
      </c>
      <c r="BB731">
        <v>0</v>
      </c>
    </row>
    <row r="732" spans="1:54" x14ac:dyDescent="0.25">
      <c r="A732">
        <v>333577</v>
      </c>
      <c r="B732" t="s">
        <v>150</v>
      </c>
      <c r="P732" t="s">
        <v>213</v>
      </c>
      <c r="Z732" t="s">
        <v>213</v>
      </c>
      <c r="AE732" t="s">
        <v>213</v>
      </c>
      <c r="AG732" t="s">
        <v>213</v>
      </c>
      <c r="AI732" t="s">
        <v>213</v>
      </c>
      <c r="AJ732" t="s">
        <v>213</v>
      </c>
      <c r="BA732" t="s">
        <v>4436</v>
      </c>
      <c r="BB732">
        <v>0</v>
      </c>
    </row>
    <row r="733" spans="1:54" x14ac:dyDescent="0.25">
      <c r="A733">
        <v>309663</v>
      </c>
      <c r="B733" t="s">
        <v>150</v>
      </c>
      <c r="J733" t="s">
        <v>213</v>
      </c>
      <c r="O733" t="s">
        <v>213</v>
      </c>
      <c r="P733" t="s">
        <v>213</v>
      </c>
      <c r="W733" t="s">
        <v>213</v>
      </c>
      <c r="Z733" t="s">
        <v>213</v>
      </c>
      <c r="AB733" t="s">
        <v>213</v>
      </c>
      <c r="AC733" t="s">
        <v>213</v>
      </c>
      <c r="AD733" t="s">
        <v>213</v>
      </c>
      <c r="AE733" t="s">
        <v>213</v>
      </c>
      <c r="AF733" t="s">
        <v>213</v>
      </c>
      <c r="AG733" t="s">
        <v>213</v>
      </c>
      <c r="AH733" t="s">
        <v>213</v>
      </c>
      <c r="AI733" t="s">
        <v>213</v>
      </c>
      <c r="AJ733" t="s">
        <v>213</v>
      </c>
      <c r="AK733" t="s">
        <v>213</v>
      </c>
      <c r="AL733" t="s">
        <v>213</v>
      </c>
      <c r="AM733" t="s">
        <v>213</v>
      </c>
      <c r="AN733" t="s">
        <v>213</v>
      </c>
      <c r="BA733" t="s">
        <v>4430</v>
      </c>
      <c r="BB733">
        <v>0</v>
      </c>
    </row>
    <row r="734" spans="1:54" x14ac:dyDescent="0.25">
      <c r="A734">
        <v>333557</v>
      </c>
      <c r="B734" t="s">
        <v>150</v>
      </c>
      <c r="O734" t="s">
        <v>213</v>
      </c>
      <c r="P734" t="s">
        <v>213</v>
      </c>
      <c r="W734" t="s">
        <v>213</v>
      </c>
      <c r="Z734" t="s">
        <v>213</v>
      </c>
      <c r="AB734" t="s">
        <v>213</v>
      </c>
      <c r="AC734" t="s">
        <v>213</v>
      </c>
      <c r="AD734" t="s">
        <v>213</v>
      </c>
      <c r="AE734" t="s">
        <v>213</v>
      </c>
      <c r="AF734" t="s">
        <v>213</v>
      </c>
      <c r="AG734" t="s">
        <v>213</v>
      </c>
      <c r="AH734" t="s">
        <v>213</v>
      </c>
      <c r="AI734" t="s">
        <v>213</v>
      </c>
      <c r="AJ734" t="s">
        <v>213</v>
      </c>
      <c r="AK734" t="s">
        <v>213</v>
      </c>
      <c r="AL734" t="s">
        <v>213</v>
      </c>
      <c r="AM734" t="s">
        <v>213</v>
      </c>
      <c r="AN734" t="s">
        <v>213</v>
      </c>
      <c r="BA734" t="s">
        <v>4430</v>
      </c>
      <c r="BB734">
        <v>0</v>
      </c>
    </row>
    <row r="735" spans="1:54" x14ac:dyDescent="0.25">
      <c r="A735">
        <v>328438</v>
      </c>
      <c r="B735" t="s">
        <v>150</v>
      </c>
      <c r="O735" t="s">
        <v>213</v>
      </c>
      <c r="P735" t="s">
        <v>213</v>
      </c>
      <c r="Y735" t="s">
        <v>213</v>
      </c>
      <c r="AB735" t="s">
        <v>213</v>
      </c>
      <c r="AC735" t="s">
        <v>213</v>
      </c>
      <c r="AE735" t="s">
        <v>213</v>
      </c>
      <c r="AG735" t="s">
        <v>213</v>
      </c>
      <c r="AH735" t="s">
        <v>213</v>
      </c>
      <c r="AI735" t="s">
        <v>213</v>
      </c>
      <c r="AJ735" t="s">
        <v>213</v>
      </c>
      <c r="AK735" t="s">
        <v>213</v>
      </c>
      <c r="AL735" t="s">
        <v>213</v>
      </c>
      <c r="AM735" t="s">
        <v>213</v>
      </c>
      <c r="AN735" t="s">
        <v>213</v>
      </c>
      <c r="BA735" t="s">
        <v>4430</v>
      </c>
      <c r="BB735">
        <v>0</v>
      </c>
    </row>
    <row r="736" spans="1:54" x14ac:dyDescent="0.25">
      <c r="A736">
        <v>327443</v>
      </c>
      <c r="B736" t="s">
        <v>150</v>
      </c>
      <c r="O736" t="s">
        <v>213</v>
      </c>
      <c r="P736" t="s">
        <v>213</v>
      </c>
      <c r="AB736" t="s">
        <v>213</v>
      </c>
      <c r="AC736" t="s">
        <v>213</v>
      </c>
      <c r="AF736" t="s">
        <v>213</v>
      </c>
      <c r="AG736" t="s">
        <v>213</v>
      </c>
      <c r="AH736" t="s">
        <v>213</v>
      </c>
      <c r="AI736" t="s">
        <v>213</v>
      </c>
      <c r="AJ736" t="s">
        <v>213</v>
      </c>
      <c r="AK736" t="s">
        <v>213</v>
      </c>
      <c r="AL736" t="s">
        <v>213</v>
      </c>
      <c r="AM736" t="s">
        <v>213</v>
      </c>
      <c r="AN736" t="s">
        <v>213</v>
      </c>
      <c r="BA736" t="s">
        <v>4430</v>
      </c>
      <c r="BB736">
        <v>0</v>
      </c>
    </row>
    <row r="737" spans="1:54" x14ac:dyDescent="0.25">
      <c r="A737">
        <v>329160</v>
      </c>
      <c r="B737" t="s">
        <v>150</v>
      </c>
      <c r="N737" t="s">
        <v>213</v>
      </c>
      <c r="P737" t="s">
        <v>213</v>
      </c>
      <c r="AA737" t="s">
        <v>213</v>
      </c>
      <c r="AB737" t="s">
        <v>213</v>
      </c>
      <c r="AC737" t="s">
        <v>213</v>
      </c>
      <c r="AD737" t="s">
        <v>213</v>
      </c>
      <c r="AE737" t="s">
        <v>213</v>
      </c>
      <c r="AF737" t="s">
        <v>213</v>
      </c>
      <c r="AG737" t="s">
        <v>213</v>
      </c>
      <c r="AH737" t="s">
        <v>213</v>
      </c>
      <c r="AI737" t="s">
        <v>213</v>
      </c>
      <c r="AJ737" t="s">
        <v>213</v>
      </c>
      <c r="AK737" t="s">
        <v>213</v>
      </c>
      <c r="AL737" t="s">
        <v>213</v>
      </c>
      <c r="AM737" t="s">
        <v>213</v>
      </c>
      <c r="AN737" t="s">
        <v>213</v>
      </c>
      <c r="BA737" t="s">
        <v>4430</v>
      </c>
      <c r="BB737">
        <v>0</v>
      </c>
    </row>
    <row r="738" spans="1:54" x14ac:dyDescent="0.25">
      <c r="A738">
        <v>333416</v>
      </c>
      <c r="B738" t="s">
        <v>150</v>
      </c>
      <c r="P738" t="s">
        <v>213</v>
      </c>
      <c r="Z738" t="s">
        <v>213</v>
      </c>
      <c r="AB738" t="s">
        <v>213</v>
      </c>
      <c r="AC738" t="s">
        <v>213</v>
      </c>
      <c r="AF738" t="s">
        <v>213</v>
      </c>
      <c r="AG738" t="s">
        <v>213</v>
      </c>
      <c r="AI738" t="s">
        <v>213</v>
      </c>
      <c r="AJ738" t="s">
        <v>213</v>
      </c>
      <c r="AK738" t="s">
        <v>213</v>
      </c>
      <c r="AL738" t="s">
        <v>213</v>
      </c>
      <c r="AM738" t="s">
        <v>213</v>
      </c>
      <c r="AN738" t="s">
        <v>213</v>
      </c>
      <c r="BA738" t="s">
        <v>4430</v>
      </c>
      <c r="BB738">
        <v>0</v>
      </c>
    </row>
    <row r="739" spans="1:54" x14ac:dyDescent="0.25">
      <c r="A739">
        <v>326131</v>
      </c>
      <c r="B739" t="s">
        <v>150</v>
      </c>
      <c r="G739" t="s">
        <v>213</v>
      </c>
      <c r="H739" t="s">
        <v>213</v>
      </c>
      <c r="P739" t="s">
        <v>213</v>
      </c>
      <c r="Z739" t="s">
        <v>213</v>
      </c>
      <c r="AB739" t="s">
        <v>213</v>
      </c>
      <c r="AC739" t="s">
        <v>213</v>
      </c>
      <c r="AD739" t="s">
        <v>213</v>
      </c>
      <c r="AE739" t="s">
        <v>213</v>
      </c>
      <c r="AF739" t="s">
        <v>213</v>
      </c>
      <c r="AG739" t="s">
        <v>213</v>
      </c>
      <c r="AH739" t="s">
        <v>213</v>
      </c>
      <c r="AI739" t="s">
        <v>213</v>
      </c>
      <c r="AJ739" t="s">
        <v>213</v>
      </c>
      <c r="AK739" t="s">
        <v>213</v>
      </c>
      <c r="AL739" t="s">
        <v>213</v>
      </c>
      <c r="AM739" t="s">
        <v>213</v>
      </c>
      <c r="AN739" t="s">
        <v>213</v>
      </c>
      <c r="BA739" t="s">
        <v>4430</v>
      </c>
      <c r="BB739">
        <v>0</v>
      </c>
    </row>
    <row r="740" spans="1:54" x14ac:dyDescent="0.25">
      <c r="A740">
        <v>326142</v>
      </c>
      <c r="B740" t="s">
        <v>150</v>
      </c>
      <c r="P740" t="s">
        <v>213</v>
      </c>
      <c r="V740" t="s">
        <v>213</v>
      </c>
      <c r="W740" t="s">
        <v>213</v>
      </c>
      <c r="AA740" t="s">
        <v>213</v>
      </c>
      <c r="AB740" t="s">
        <v>213</v>
      </c>
      <c r="AC740" t="s">
        <v>213</v>
      </c>
      <c r="AD740" t="s">
        <v>213</v>
      </c>
      <c r="AE740" t="s">
        <v>213</v>
      </c>
      <c r="AF740" t="s">
        <v>213</v>
      </c>
      <c r="AG740" t="s">
        <v>213</v>
      </c>
      <c r="AH740" t="s">
        <v>213</v>
      </c>
      <c r="AI740" t="s">
        <v>213</v>
      </c>
      <c r="AJ740" t="s">
        <v>213</v>
      </c>
      <c r="AK740" t="s">
        <v>213</v>
      </c>
      <c r="AL740" t="s">
        <v>213</v>
      </c>
      <c r="AM740" t="s">
        <v>213</v>
      </c>
      <c r="AN740" t="s">
        <v>213</v>
      </c>
      <c r="BA740" t="s">
        <v>4430</v>
      </c>
      <c r="BB740">
        <v>0</v>
      </c>
    </row>
    <row r="741" spans="1:54" x14ac:dyDescent="0.25">
      <c r="A741">
        <v>327946</v>
      </c>
      <c r="B741" t="s">
        <v>150</v>
      </c>
      <c r="P741" t="s">
        <v>213</v>
      </c>
      <c r="W741" t="s">
        <v>213</v>
      </c>
      <c r="Y741" t="s">
        <v>213</v>
      </c>
      <c r="Z741" t="s">
        <v>213</v>
      </c>
      <c r="AB741" t="s">
        <v>213</v>
      </c>
      <c r="AC741" t="s">
        <v>213</v>
      </c>
      <c r="AD741" t="s">
        <v>213</v>
      </c>
      <c r="AE741" t="s">
        <v>213</v>
      </c>
      <c r="AF741" t="s">
        <v>213</v>
      </c>
      <c r="AG741" t="s">
        <v>213</v>
      </c>
      <c r="AH741" t="s">
        <v>213</v>
      </c>
      <c r="AI741" t="s">
        <v>213</v>
      </c>
      <c r="AJ741" t="s">
        <v>213</v>
      </c>
      <c r="AK741" t="s">
        <v>213</v>
      </c>
      <c r="AL741" t="s">
        <v>213</v>
      </c>
      <c r="AM741" t="s">
        <v>213</v>
      </c>
      <c r="AN741" t="s">
        <v>213</v>
      </c>
      <c r="BA741" t="s">
        <v>4430</v>
      </c>
      <c r="BB741">
        <v>0</v>
      </c>
    </row>
    <row r="742" spans="1:54" x14ac:dyDescent="0.25">
      <c r="A742">
        <v>331227</v>
      </c>
      <c r="B742" t="s">
        <v>150</v>
      </c>
      <c r="P742" t="s">
        <v>213</v>
      </c>
      <c r="W742" t="s">
        <v>213</v>
      </c>
      <c r="Z742" t="s">
        <v>213</v>
      </c>
      <c r="AB742" t="s">
        <v>213</v>
      </c>
      <c r="AC742" t="s">
        <v>213</v>
      </c>
      <c r="AD742" t="s">
        <v>213</v>
      </c>
      <c r="AE742" t="s">
        <v>213</v>
      </c>
      <c r="AF742" t="s">
        <v>213</v>
      </c>
      <c r="AG742" t="s">
        <v>213</v>
      </c>
      <c r="AH742" t="s">
        <v>213</v>
      </c>
      <c r="AI742" t="s">
        <v>213</v>
      </c>
      <c r="AJ742" t="s">
        <v>213</v>
      </c>
      <c r="AK742" t="s">
        <v>213</v>
      </c>
      <c r="AL742" t="s">
        <v>213</v>
      </c>
      <c r="AM742" t="s">
        <v>213</v>
      </c>
      <c r="AN742" t="s">
        <v>213</v>
      </c>
      <c r="BA742" t="s">
        <v>4430</v>
      </c>
      <c r="BB742">
        <v>0</v>
      </c>
    </row>
    <row r="743" spans="1:54" x14ac:dyDescent="0.25">
      <c r="A743">
        <v>333261</v>
      </c>
      <c r="B743" t="s">
        <v>150</v>
      </c>
      <c r="F743" t="s">
        <v>213</v>
      </c>
      <c r="P743" t="s">
        <v>213</v>
      </c>
      <c r="W743" t="s">
        <v>213</v>
      </c>
      <c r="Y743" t="s">
        <v>213</v>
      </c>
      <c r="Z743" t="s">
        <v>213</v>
      </c>
      <c r="AB743" t="s">
        <v>213</v>
      </c>
      <c r="AC743" t="s">
        <v>213</v>
      </c>
      <c r="AD743" t="s">
        <v>213</v>
      </c>
      <c r="AE743" t="s">
        <v>213</v>
      </c>
      <c r="AF743" t="s">
        <v>213</v>
      </c>
      <c r="AG743" t="s">
        <v>213</v>
      </c>
      <c r="AH743" t="s">
        <v>213</v>
      </c>
      <c r="AI743" t="s">
        <v>213</v>
      </c>
      <c r="AJ743" t="s">
        <v>213</v>
      </c>
      <c r="AK743" t="s">
        <v>213</v>
      </c>
      <c r="AL743" t="s">
        <v>213</v>
      </c>
      <c r="AM743" t="s">
        <v>213</v>
      </c>
      <c r="AN743" t="s">
        <v>213</v>
      </c>
      <c r="BA743" t="s">
        <v>4430</v>
      </c>
      <c r="BB743">
        <v>0</v>
      </c>
    </row>
    <row r="744" spans="1:54" x14ac:dyDescent="0.25">
      <c r="A744">
        <v>330935</v>
      </c>
      <c r="B744" t="s">
        <v>150</v>
      </c>
      <c r="I744" t="s">
        <v>213</v>
      </c>
      <c r="P744" t="s">
        <v>213</v>
      </c>
      <c r="W744" t="s">
        <v>213</v>
      </c>
      <c r="AB744" t="s">
        <v>213</v>
      </c>
      <c r="AC744" t="s">
        <v>213</v>
      </c>
      <c r="AD744" t="s">
        <v>213</v>
      </c>
      <c r="AE744" t="s">
        <v>213</v>
      </c>
      <c r="AF744" t="s">
        <v>213</v>
      </c>
      <c r="AG744" t="s">
        <v>213</v>
      </c>
      <c r="AH744" t="s">
        <v>213</v>
      </c>
      <c r="AI744" t="s">
        <v>213</v>
      </c>
      <c r="AJ744" t="s">
        <v>213</v>
      </c>
      <c r="AK744" t="s">
        <v>213</v>
      </c>
      <c r="AL744" t="s">
        <v>213</v>
      </c>
      <c r="AM744" t="s">
        <v>213</v>
      </c>
      <c r="AN744" t="s">
        <v>213</v>
      </c>
      <c r="BA744" t="s">
        <v>4430</v>
      </c>
      <c r="BB744">
        <v>0</v>
      </c>
    </row>
    <row r="745" spans="1:54" x14ac:dyDescent="0.25">
      <c r="A745">
        <v>331085</v>
      </c>
      <c r="B745" t="s">
        <v>150</v>
      </c>
      <c r="G745" t="s">
        <v>213</v>
      </c>
      <c r="P745" t="s">
        <v>213</v>
      </c>
      <c r="AB745" t="s">
        <v>213</v>
      </c>
      <c r="AC745" t="s">
        <v>213</v>
      </c>
      <c r="AD745" t="s">
        <v>213</v>
      </c>
      <c r="AE745" t="s">
        <v>213</v>
      </c>
      <c r="AF745" t="s">
        <v>213</v>
      </c>
      <c r="AG745" t="s">
        <v>213</v>
      </c>
      <c r="AH745" t="s">
        <v>213</v>
      </c>
      <c r="AI745" t="s">
        <v>213</v>
      </c>
      <c r="AJ745" t="s">
        <v>213</v>
      </c>
      <c r="AK745" t="s">
        <v>213</v>
      </c>
      <c r="AL745" t="s">
        <v>213</v>
      </c>
      <c r="AM745" t="s">
        <v>213</v>
      </c>
      <c r="AN745" t="s">
        <v>213</v>
      </c>
      <c r="BA745" t="s">
        <v>4430</v>
      </c>
      <c r="BB745">
        <v>0</v>
      </c>
    </row>
    <row r="746" spans="1:54" x14ac:dyDescent="0.25">
      <c r="A746">
        <v>321277</v>
      </c>
      <c r="B746" t="s">
        <v>150</v>
      </c>
      <c r="M746" t="s">
        <v>213</v>
      </c>
      <c r="P746" t="s">
        <v>213</v>
      </c>
      <c r="W746" t="s">
        <v>213</v>
      </c>
      <c r="AB746" t="s">
        <v>213</v>
      </c>
      <c r="AC746" t="s">
        <v>213</v>
      </c>
      <c r="AE746" t="s">
        <v>213</v>
      </c>
      <c r="AG746" t="s">
        <v>213</v>
      </c>
      <c r="AH746" t="s">
        <v>213</v>
      </c>
      <c r="AI746" t="s">
        <v>213</v>
      </c>
      <c r="AJ746" t="s">
        <v>213</v>
      </c>
      <c r="AK746" t="s">
        <v>213</v>
      </c>
      <c r="AL746" t="s">
        <v>213</v>
      </c>
      <c r="AM746" t="s">
        <v>213</v>
      </c>
      <c r="AN746" t="s">
        <v>213</v>
      </c>
      <c r="BA746" t="s">
        <v>4430</v>
      </c>
      <c r="BB746">
        <v>0</v>
      </c>
    </row>
    <row r="747" spans="1:54" x14ac:dyDescent="0.25">
      <c r="A747">
        <v>324906</v>
      </c>
      <c r="B747" t="s">
        <v>150</v>
      </c>
      <c r="L747" t="s">
        <v>213</v>
      </c>
      <c r="N747" t="s">
        <v>213</v>
      </c>
      <c r="P747" t="s">
        <v>213</v>
      </c>
      <c r="W747" t="s">
        <v>213</v>
      </c>
      <c r="Z747" t="s">
        <v>213</v>
      </c>
      <c r="AB747" t="s">
        <v>213</v>
      </c>
      <c r="AC747" t="s">
        <v>213</v>
      </c>
      <c r="AE747" t="s">
        <v>213</v>
      </c>
      <c r="AF747" t="s">
        <v>213</v>
      </c>
      <c r="AG747" t="s">
        <v>213</v>
      </c>
      <c r="AH747" t="s">
        <v>213</v>
      </c>
      <c r="AI747" t="s">
        <v>213</v>
      </c>
      <c r="AJ747" t="s">
        <v>213</v>
      </c>
      <c r="AK747" t="s">
        <v>213</v>
      </c>
      <c r="AL747" t="s">
        <v>213</v>
      </c>
      <c r="AM747" t="s">
        <v>213</v>
      </c>
      <c r="AN747" t="s">
        <v>213</v>
      </c>
      <c r="BA747" t="s">
        <v>4430</v>
      </c>
      <c r="BB747">
        <v>0</v>
      </c>
    </row>
    <row r="748" spans="1:54" x14ac:dyDescent="0.25">
      <c r="A748">
        <v>332685</v>
      </c>
      <c r="B748" t="s">
        <v>150</v>
      </c>
      <c r="P748" t="s">
        <v>213</v>
      </c>
      <c r="X748" t="s">
        <v>213</v>
      </c>
      <c r="Z748" t="s">
        <v>213</v>
      </c>
      <c r="AB748" t="s">
        <v>213</v>
      </c>
      <c r="AC748" t="s">
        <v>213</v>
      </c>
      <c r="AD748" t="s">
        <v>213</v>
      </c>
      <c r="AE748" t="s">
        <v>213</v>
      </c>
      <c r="AF748" t="s">
        <v>213</v>
      </c>
      <c r="AG748" t="s">
        <v>213</v>
      </c>
      <c r="AH748" t="s">
        <v>213</v>
      </c>
      <c r="AI748" t="s">
        <v>213</v>
      </c>
      <c r="AJ748" t="s">
        <v>213</v>
      </c>
      <c r="AK748" t="s">
        <v>213</v>
      </c>
      <c r="AL748" t="s">
        <v>213</v>
      </c>
      <c r="AM748" t="s">
        <v>213</v>
      </c>
      <c r="AN748" t="s">
        <v>213</v>
      </c>
      <c r="BA748" t="s">
        <v>4430</v>
      </c>
      <c r="BB748">
        <v>0</v>
      </c>
    </row>
    <row r="749" spans="1:54" x14ac:dyDescent="0.25">
      <c r="A749">
        <v>333235</v>
      </c>
      <c r="B749" t="s">
        <v>150</v>
      </c>
      <c r="N749" t="s">
        <v>213</v>
      </c>
      <c r="P749" t="s">
        <v>213</v>
      </c>
      <c r="W749" t="s">
        <v>213</v>
      </c>
      <c r="AA749" t="s">
        <v>213</v>
      </c>
      <c r="AB749" t="s">
        <v>213</v>
      </c>
      <c r="AC749" t="s">
        <v>213</v>
      </c>
      <c r="AE749" t="s">
        <v>213</v>
      </c>
      <c r="AF749" t="s">
        <v>213</v>
      </c>
      <c r="AG749" t="s">
        <v>213</v>
      </c>
      <c r="AH749" t="s">
        <v>213</v>
      </c>
      <c r="AI749" t="s">
        <v>213</v>
      </c>
      <c r="AJ749" t="s">
        <v>213</v>
      </c>
      <c r="AK749" t="s">
        <v>213</v>
      </c>
      <c r="AL749" t="s">
        <v>213</v>
      </c>
      <c r="AM749" t="s">
        <v>213</v>
      </c>
      <c r="AN749" t="s">
        <v>213</v>
      </c>
      <c r="BA749" t="s">
        <v>4430</v>
      </c>
      <c r="BB749">
        <v>0</v>
      </c>
    </row>
    <row r="750" spans="1:54" x14ac:dyDescent="0.25">
      <c r="A750">
        <v>304101</v>
      </c>
      <c r="B750" t="s">
        <v>150</v>
      </c>
      <c r="P750" t="s">
        <v>213</v>
      </c>
      <c r="W750" t="s">
        <v>213</v>
      </c>
      <c r="AB750" t="s">
        <v>213</v>
      </c>
      <c r="AC750" t="s">
        <v>213</v>
      </c>
      <c r="AD750" t="s">
        <v>213</v>
      </c>
      <c r="AE750" t="s">
        <v>213</v>
      </c>
      <c r="AF750" t="s">
        <v>213</v>
      </c>
      <c r="AG750" t="s">
        <v>213</v>
      </c>
      <c r="AI750" t="s">
        <v>213</v>
      </c>
      <c r="AJ750" t="s">
        <v>213</v>
      </c>
      <c r="AK750" t="s">
        <v>213</v>
      </c>
      <c r="AM750" t="s">
        <v>213</v>
      </c>
      <c r="AN750" t="s">
        <v>213</v>
      </c>
      <c r="BA750" t="s">
        <v>4430</v>
      </c>
      <c r="BB750">
        <v>0</v>
      </c>
    </row>
    <row r="751" spans="1:54" x14ac:dyDescent="0.25">
      <c r="A751">
        <v>323350</v>
      </c>
      <c r="B751" t="s">
        <v>150</v>
      </c>
      <c r="E751" t="s">
        <v>213</v>
      </c>
      <c r="O751" t="s">
        <v>213</v>
      </c>
      <c r="W751" t="s">
        <v>213</v>
      </c>
      <c r="Z751" t="s">
        <v>213</v>
      </c>
      <c r="AA751" t="s">
        <v>213</v>
      </c>
      <c r="AB751" t="s">
        <v>213</v>
      </c>
      <c r="AC751" t="s">
        <v>213</v>
      </c>
      <c r="AD751" t="s">
        <v>213</v>
      </c>
      <c r="AE751" t="s">
        <v>213</v>
      </c>
      <c r="AF751" t="s">
        <v>213</v>
      </c>
      <c r="AG751" t="s">
        <v>213</v>
      </c>
      <c r="AH751" t="s">
        <v>213</v>
      </c>
      <c r="AI751" t="s">
        <v>213</v>
      </c>
      <c r="AJ751" t="s">
        <v>213</v>
      </c>
      <c r="AK751" t="s">
        <v>213</v>
      </c>
      <c r="AL751" t="s">
        <v>213</v>
      </c>
      <c r="AM751" t="s">
        <v>213</v>
      </c>
      <c r="AN751" t="s">
        <v>213</v>
      </c>
      <c r="BA751" t="s">
        <v>4430</v>
      </c>
      <c r="BB751">
        <v>0</v>
      </c>
    </row>
    <row r="752" spans="1:54" x14ac:dyDescent="0.25">
      <c r="A752">
        <v>329227</v>
      </c>
      <c r="B752" t="s">
        <v>150</v>
      </c>
      <c r="O752" t="s">
        <v>213</v>
      </c>
      <c r="AB752" t="s">
        <v>213</v>
      </c>
      <c r="AG752" t="s">
        <v>213</v>
      </c>
      <c r="AH752" t="s">
        <v>213</v>
      </c>
      <c r="AK752" t="s">
        <v>213</v>
      </c>
      <c r="AM752" t="s">
        <v>213</v>
      </c>
      <c r="AN752" t="s">
        <v>213</v>
      </c>
      <c r="BA752" t="s">
        <v>4430</v>
      </c>
      <c r="BB752">
        <v>0</v>
      </c>
    </row>
    <row r="753" spans="1:54" x14ac:dyDescent="0.25">
      <c r="A753">
        <v>319501</v>
      </c>
      <c r="B753" t="s">
        <v>150</v>
      </c>
      <c r="W753" t="s">
        <v>213</v>
      </c>
      <c r="Y753" t="s">
        <v>213</v>
      </c>
      <c r="Z753" t="s">
        <v>213</v>
      </c>
      <c r="AB753" t="s">
        <v>213</v>
      </c>
      <c r="AC753" t="s">
        <v>213</v>
      </c>
      <c r="AD753" t="s">
        <v>213</v>
      </c>
      <c r="AE753" t="s">
        <v>213</v>
      </c>
      <c r="AG753" t="s">
        <v>213</v>
      </c>
      <c r="AI753" t="s">
        <v>213</v>
      </c>
      <c r="AJ753" t="s">
        <v>213</v>
      </c>
      <c r="AL753" t="s">
        <v>213</v>
      </c>
      <c r="AM753" t="s">
        <v>213</v>
      </c>
      <c r="AN753" t="s">
        <v>213</v>
      </c>
      <c r="BA753" t="s">
        <v>4430</v>
      </c>
      <c r="BB753">
        <v>0</v>
      </c>
    </row>
    <row r="754" spans="1:54" x14ac:dyDescent="0.25">
      <c r="A754">
        <v>321632</v>
      </c>
      <c r="B754" t="s">
        <v>150</v>
      </c>
      <c r="I754" t="s">
        <v>213</v>
      </c>
      <c r="J754" t="s">
        <v>213</v>
      </c>
      <c r="Y754" t="s">
        <v>213</v>
      </c>
      <c r="Z754" t="s">
        <v>213</v>
      </c>
      <c r="AB754" t="s">
        <v>213</v>
      </c>
      <c r="AC754" t="s">
        <v>213</v>
      </c>
      <c r="AD754" t="s">
        <v>213</v>
      </c>
      <c r="AE754" t="s">
        <v>213</v>
      </c>
      <c r="AF754" t="s">
        <v>213</v>
      </c>
      <c r="AG754" t="s">
        <v>213</v>
      </c>
      <c r="AH754" t="s">
        <v>213</v>
      </c>
      <c r="AI754" t="s">
        <v>213</v>
      </c>
      <c r="AJ754" t="s">
        <v>213</v>
      </c>
      <c r="AM754" t="s">
        <v>213</v>
      </c>
      <c r="AN754" t="s">
        <v>213</v>
      </c>
      <c r="BA754" t="s">
        <v>4430</v>
      </c>
      <c r="BB754">
        <v>0</v>
      </c>
    </row>
    <row r="755" spans="1:54" x14ac:dyDescent="0.25">
      <c r="A755">
        <v>316866</v>
      </c>
      <c r="B755" t="s">
        <v>150</v>
      </c>
      <c r="H755" t="s">
        <v>213</v>
      </c>
      <c r="M755" t="s">
        <v>213</v>
      </c>
      <c r="R755" t="s">
        <v>213</v>
      </c>
      <c r="W755" t="s">
        <v>213</v>
      </c>
      <c r="Z755" t="s">
        <v>213</v>
      </c>
      <c r="AB755" t="s">
        <v>213</v>
      </c>
      <c r="AC755" t="s">
        <v>213</v>
      </c>
      <c r="AD755" t="s">
        <v>213</v>
      </c>
      <c r="AE755" t="s">
        <v>213</v>
      </c>
      <c r="AF755" t="s">
        <v>213</v>
      </c>
      <c r="AG755" t="s">
        <v>213</v>
      </c>
      <c r="AH755" t="s">
        <v>213</v>
      </c>
      <c r="AI755" t="s">
        <v>213</v>
      </c>
      <c r="AJ755" t="s">
        <v>213</v>
      </c>
      <c r="AK755" t="s">
        <v>213</v>
      </c>
      <c r="AL755" t="s">
        <v>213</v>
      </c>
      <c r="AM755" t="s">
        <v>213</v>
      </c>
      <c r="AN755" t="s">
        <v>213</v>
      </c>
      <c r="BA755" t="s">
        <v>4430</v>
      </c>
      <c r="BB755">
        <v>0</v>
      </c>
    </row>
    <row r="756" spans="1:54" x14ac:dyDescent="0.25">
      <c r="A756">
        <v>323090</v>
      </c>
      <c r="B756" t="s">
        <v>150</v>
      </c>
      <c r="I756" t="s">
        <v>213</v>
      </c>
      <c r="V756" t="s">
        <v>213</v>
      </c>
      <c r="W756" t="s">
        <v>213</v>
      </c>
      <c r="Z756" t="s">
        <v>213</v>
      </c>
      <c r="AA756" t="s">
        <v>213</v>
      </c>
      <c r="AB756" t="s">
        <v>213</v>
      </c>
      <c r="AC756" t="s">
        <v>213</v>
      </c>
      <c r="AD756" t="s">
        <v>213</v>
      </c>
      <c r="AE756" t="s">
        <v>213</v>
      </c>
      <c r="AF756" t="s">
        <v>213</v>
      </c>
      <c r="AG756" t="s">
        <v>213</v>
      </c>
      <c r="AH756" t="s">
        <v>213</v>
      </c>
      <c r="AI756" t="s">
        <v>213</v>
      </c>
      <c r="AJ756" t="s">
        <v>213</v>
      </c>
      <c r="AK756" t="s">
        <v>213</v>
      </c>
      <c r="AL756" t="s">
        <v>213</v>
      </c>
      <c r="AM756" t="s">
        <v>213</v>
      </c>
      <c r="AN756" t="s">
        <v>213</v>
      </c>
      <c r="BA756" t="s">
        <v>4430</v>
      </c>
      <c r="BB756">
        <v>0</v>
      </c>
    </row>
    <row r="757" spans="1:54" x14ac:dyDescent="0.25">
      <c r="A757">
        <v>323578</v>
      </c>
      <c r="B757" t="s">
        <v>150</v>
      </c>
      <c r="T757" t="s">
        <v>213</v>
      </c>
      <c r="W757" t="s">
        <v>213</v>
      </c>
      <c r="X757" t="s">
        <v>213</v>
      </c>
      <c r="AB757" t="s">
        <v>213</v>
      </c>
      <c r="AC757" t="s">
        <v>213</v>
      </c>
      <c r="AD757" t="s">
        <v>213</v>
      </c>
      <c r="AE757" t="s">
        <v>213</v>
      </c>
      <c r="AF757" t="s">
        <v>213</v>
      </c>
      <c r="AG757" t="s">
        <v>213</v>
      </c>
      <c r="AH757" t="s">
        <v>213</v>
      </c>
      <c r="AI757" t="s">
        <v>213</v>
      </c>
      <c r="AJ757" t="s">
        <v>213</v>
      </c>
      <c r="AK757" t="s">
        <v>213</v>
      </c>
      <c r="AL757" t="s">
        <v>213</v>
      </c>
      <c r="AM757" t="s">
        <v>213</v>
      </c>
      <c r="AN757" t="s">
        <v>213</v>
      </c>
      <c r="BA757" t="s">
        <v>4430</v>
      </c>
      <c r="BB757">
        <v>0</v>
      </c>
    </row>
    <row r="758" spans="1:54" x14ac:dyDescent="0.25">
      <c r="A758">
        <v>328402</v>
      </c>
      <c r="B758" t="s">
        <v>150</v>
      </c>
      <c r="I758" t="s">
        <v>213</v>
      </c>
      <c r="N758" t="s">
        <v>213</v>
      </c>
      <c r="W758" t="s">
        <v>213</v>
      </c>
      <c r="AB758" t="s">
        <v>213</v>
      </c>
      <c r="AC758" t="s">
        <v>213</v>
      </c>
      <c r="AE758" t="s">
        <v>213</v>
      </c>
      <c r="AF758" t="s">
        <v>213</v>
      </c>
      <c r="AG758" t="s">
        <v>213</v>
      </c>
      <c r="AH758" t="s">
        <v>213</v>
      </c>
      <c r="AI758" t="s">
        <v>213</v>
      </c>
      <c r="AJ758" t="s">
        <v>213</v>
      </c>
      <c r="AK758" t="s">
        <v>213</v>
      </c>
      <c r="AL758" t="s">
        <v>213</v>
      </c>
      <c r="AM758" t="s">
        <v>213</v>
      </c>
      <c r="AN758" t="s">
        <v>213</v>
      </c>
      <c r="BA758" t="s">
        <v>4430</v>
      </c>
      <c r="BB758">
        <v>0</v>
      </c>
    </row>
    <row r="759" spans="1:54" x14ac:dyDescent="0.25">
      <c r="A759">
        <v>327823</v>
      </c>
      <c r="B759" t="s">
        <v>150</v>
      </c>
      <c r="H759" t="s">
        <v>213</v>
      </c>
      <c r="Q759" t="s">
        <v>213</v>
      </c>
      <c r="W759" t="s">
        <v>213</v>
      </c>
      <c r="Z759" t="s">
        <v>213</v>
      </c>
      <c r="AB759" t="s">
        <v>213</v>
      </c>
      <c r="AC759" t="s">
        <v>213</v>
      </c>
      <c r="AD759" t="s">
        <v>213</v>
      </c>
      <c r="AE759" t="s">
        <v>213</v>
      </c>
      <c r="AF759" t="s">
        <v>213</v>
      </c>
      <c r="AG759" t="s">
        <v>213</v>
      </c>
      <c r="AH759" t="s">
        <v>213</v>
      </c>
      <c r="AI759" t="s">
        <v>213</v>
      </c>
      <c r="AJ759" t="s">
        <v>213</v>
      </c>
      <c r="AK759" t="s">
        <v>213</v>
      </c>
      <c r="AL759" t="s">
        <v>213</v>
      </c>
      <c r="AM759" t="s">
        <v>213</v>
      </c>
      <c r="AN759" t="s">
        <v>213</v>
      </c>
      <c r="BA759" t="s">
        <v>4430</v>
      </c>
      <c r="BB759">
        <v>0</v>
      </c>
    </row>
    <row r="760" spans="1:54" x14ac:dyDescent="0.25">
      <c r="A760">
        <v>316630</v>
      </c>
      <c r="B760" t="s">
        <v>150</v>
      </c>
      <c r="W760" t="s">
        <v>213</v>
      </c>
      <c r="AB760" t="s">
        <v>213</v>
      </c>
      <c r="AC760" t="s">
        <v>213</v>
      </c>
      <c r="AG760" t="s">
        <v>213</v>
      </c>
      <c r="AH760" t="s">
        <v>213</v>
      </c>
      <c r="AI760" t="s">
        <v>213</v>
      </c>
      <c r="AJ760" t="s">
        <v>213</v>
      </c>
      <c r="AK760" t="s">
        <v>213</v>
      </c>
      <c r="AL760" t="s">
        <v>213</v>
      </c>
      <c r="AN760" t="s">
        <v>213</v>
      </c>
      <c r="BA760" t="s">
        <v>4430</v>
      </c>
      <c r="BB760">
        <v>0</v>
      </c>
    </row>
    <row r="761" spans="1:54" x14ac:dyDescent="0.25">
      <c r="A761">
        <v>328014</v>
      </c>
      <c r="B761" t="s">
        <v>150</v>
      </c>
      <c r="AB761" t="s">
        <v>213</v>
      </c>
      <c r="AF761" t="s">
        <v>213</v>
      </c>
      <c r="AG761" t="s">
        <v>213</v>
      </c>
      <c r="AH761" t="s">
        <v>213</v>
      </c>
      <c r="AJ761" t="s">
        <v>213</v>
      </c>
      <c r="AK761" t="s">
        <v>213</v>
      </c>
      <c r="AM761" t="s">
        <v>213</v>
      </c>
      <c r="AN761" t="s">
        <v>213</v>
      </c>
      <c r="BA761" t="s">
        <v>4430</v>
      </c>
      <c r="BB761">
        <v>0</v>
      </c>
    </row>
    <row r="762" spans="1:54" x14ac:dyDescent="0.25">
      <c r="A762">
        <v>322871</v>
      </c>
      <c r="B762" t="s">
        <v>150</v>
      </c>
      <c r="O762" t="s">
        <v>213</v>
      </c>
      <c r="P762" t="s">
        <v>213</v>
      </c>
      <c r="AC762" t="s">
        <v>213</v>
      </c>
      <c r="AG762" t="s">
        <v>213</v>
      </c>
      <c r="AJ762" t="s">
        <v>213</v>
      </c>
      <c r="AL762" t="s">
        <v>213</v>
      </c>
      <c r="AM762" t="s">
        <v>213</v>
      </c>
      <c r="AN762" t="s">
        <v>213</v>
      </c>
      <c r="BA762" t="s">
        <v>4430</v>
      </c>
      <c r="BB762">
        <v>0</v>
      </c>
    </row>
    <row r="763" spans="1:54" x14ac:dyDescent="0.25">
      <c r="A763">
        <v>328315</v>
      </c>
      <c r="B763" t="s">
        <v>150</v>
      </c>
      <c r="H763" t="s">
        <v>213</v>
      </c>
      <c r="O763" t="s">
        <v>213</v>
      </c>
      <c r="P763" t="s">
        <v>213</v>
      </c>
      <c r="AC763" t="s">
        <v>213</v>
      </c>
      <c r="AD763" t="s">
        <v>213</v>
      </c>
      <c r="AE763" t="s">
        <v>213</v>
      </c>
      <c r="AF763" t="s">
        <v>213</v>
      </c>
      <c r="AG763" t="s">
        <v>213</v>
      </c>
      <c r="AH763" t="s">
        <v>213</v>
      </c>
      <c r="AI763" t="s">
        <v>213</v>
      </c>
      <c r="AJ763" t="s">
        <v>213</v>
      </c>
      <c r="AK763" t="s">
        <v>213</v>
      </c>
      <c r="AL763" t="s">
        <v>213</v>
      </c>
      <c r="AM763" t="s">
        <v>213</v>
      </c>
      <c r="AN763" t="s">
        <v>213</v>
      </c>
      <c r="BA763" t="s">
        <v>4430</v>
      </c>
      <c r="BB763">
        <v>0</v>
      </c>
    </row>
    <row r="764" spans="1:54" x14ac:dyDescent="0.25">
      <c r="A764">
        <v>318168</v>
      </c>
      <c r="B764" t="s">
        <v>150</v>
      </c>
      <c r="N764" t="s">
        <v>213</v>
      </c>
      <c r="O764" t="s">
        <v>213</v>
      </c>
      <c r="P764" t="s">
        <v>213</v>
      </c>
      <c r="Y764" t="s">
        <v>213</v>
      </c>
      <c r="AC764" t="s">
        <v>213</v>
      </c>
      <c r="AD764" t="s">
        <v>213</v>
      </c>
      <c r="AE764" t="s">
        <v>213</v>
      </c>
      <c r="AF764" t="s">
        <v>213</v>
      </c>
      <c r="AG764" t="s">
        <v>213</v>
      </c>
      <c r="AH764" t="s">
        <v>213</v>
      </c>
      <c r="AI764" t="s">
        <v>213</v>
      </c>
      <c r="AJ764" t="s">
        <v>213</v>
      </c>
      <c r="AK764" t="s">
        <v>213</v>
      </c>
      <c r="AL764" t="s">
        <v>213</v>
      </c>
      <c r="AM764" t="s">
        <v>213</v>
      </c>
      <c r="AN764" t="s">
        <v>213</v>
      </c>
      <c r="BA764" t="s">
        <v>4430</v>
      </c>
      <c r="BB764">
        <v>0</v>
      </c>
    </row>
    <row r="765" spans="1:54" x14ac:dyDescent="0.25">
      <c r="A765">
        <v>333371</v>
      </c>
      <c r="B765" t="s">
        <v>150</v>
      </c>
      <c r="H765" t="s">
        <v>213</v>
      </c>
      <c r="M765" t="s">
        <v>213</v>
      </c>
      <c r="N765" t="s">
        <v>213</v>
      </c>
      <c r="O765" t="s">
        <v>213</v>
      </c>
      <c r="P765" t="s">
        <v>213</v>
      </c>
      <c r="Z765" t="s">
        <v>213</v>
      </c>
      <c r="AC765" t="s">
        <v>213</v>
      </c>
      <c r="AD765" t="s">
        <v>213</v>
      </c>
      <c r="AE765" t="s">
        <v>213</v>
      </c>
      <c r="AF765" t="s">
        <v>213</v>
      </c>
      <c r="AG765" t="s">
        <v>213</v>
      </c>
      <c r="AH765" t="s">
        <v>213</v>
      </c>
      <c r="AI765" t="s">
        <v>213</v>
      </c>
      <c r="AJ765" t="s">
        <v>213</v>
      </c>
      <c r="AK765" t="s">
        <v>213</v>
      </c>
      <c r="AL765" t="s">
        <v>213</v>
      </c>
      <c r="AM765" t="s">
        <v>213</v>
      </c>
      <c r="AN765" t="s">
        <v>213</v>
      </c>
      <c r="BA765" t="s">
        <v>4430</v>
      </c>
      <c r="BB765">
        <v>0</v>
      </c>
    </row>
    <row r="766" spans="1:54" x14ac:dyDescent="0.25">
      <c r="A766">
        <v>328568</v>
      </c>
      <c r="B766" t="s">
        <v>150</v>
      </c>
      <c r="O766" t="s">
        <v>213</v>
      </c>
      <c r="P766" t="s">
        <v>213</v>
      </c>
      <c r="W766" t="s">
        <v>213</v>
      </c>
      <c r="AA766" t="s">
        <v>213</v>
      </c>
      <c r="AC766" t="s">
        <v>213</v>
      </c>
      <c r="AE766" t="s">
        <v>213</v>
      </c>
      <c r="AF766" t="s">
        <v>213</v>
      </c>
      <c r="AG766" t="s">
        <v>213</v>
      </c>
      <c r="AH766" t="s">
        <v>213</v>
      </c>
      <c r="AI766" t="s">
        <v>213</v>
      </c>
      <c r="AJ766" t="s">
        <v>213</v>
      </c>
      <c r="AK766" t="s">
        <v>213</v>
      </c>
      <c r="AM766" t="s">
        <v>213</v>
      </c>
      <c r="AN766" t="s">
        <v>213</v>
      </c>
      <c r="BA766" t="s">
        <v>4430</v>
      </c>
      <c r="BB766">
        <v>0</v>
      </c>
    </row>
    <row r="767" spans="1:54" x14ac:dyDescent="0.25">
      <c r="A767">
        <v>305725</v>
      </c>
      <c r="B767" t="s">
        <v>150</v>
      </c>
      <c r="N767" t="s">
        <v>213</v>
      </c>
      <c r="P767" t="s">
        <v>213</v>
      </c>
      <c r="U767" t="s">
        <v>213</v>
      </c>
      <c r="AA767" t="s">
        <v>213</v>
      </c>
      <c r="AD767" t="s">
        <v>213</v>
      </c>
      <c r="AE767" t="s">
        <v>213</v>
      </c>
      <c r="AG767" t="s">
        <v>213</v>
      </c>
      <c r="AH767" t="s">
        <v>213</v>
      </c>
      <c r="AI767" t="s">
        <v>213</v>
      </c>
      <c r="AJ767" t="s">
        <v>213</v>
      </c>
      <c r="AK767" t="s">
        <v>213</v>
      </c>
      <c r="AL767" t="s">
        <v>213</v>
      </c>
      <c r="AM767" t="s">
        <v>213</v>
      </c>
      <c r="AN767" t="s">
        <v>213</v>
      </c>
      <c r="BA767" t="s">
        <v>4430</v>
      </c>
      <c r="BB767">
        <v>0</v>
      </c>
    </row>
    <row r="768" spans="1:54" x14ac:dyDescent="0.25">
      <c r="A768">
        <v>324151</v>
      </c>
      <c r="B768" t="s">
        <v>150</v>
      </c>
      <c r="P768" t="s">
        <v>213</v>
      </c>
      <c r="AC768" t="s">
        <v>213</v>
      </c>
      <c r="AD768" t="s">
        <v>213</v>
      </c>
      <c r="AE768" t="s">
        <v>213</v>
      </c>
      <c r="AF768" t="s">
        <v>213</v>
      </c>
      <c r="AG768" t="s">
        <v>213</v>
      </c>
      <c r="AH768" t="s">
        <v>213</v>
      </c>
      <c r="AI768" t="s">
        <v>213</v>
      </c>
      <c r="AJ768" t="s">
        <v>213</v>
      </c>
      <c r="AK768" t="s">
        <v>213</v>
      </c>
      <c r="AL768" t="s">
        <v>213</v>
      </c>
      <c r="AM768" t="s">
        <v>213</v>
      </c>
      <c r="AN768" t="s">
        <v>213</v>
      </c>
      <c r="BA768" t="s">
        <v>4430</v>
      </c>
      <c r="BB768">
        <v>0</v>
      </c>
    </row>
    <row r="769" spans="1:54" x14ac:dyDescent="0.25">
      <c r="A769">
        <v>326136</v>
      </c>
      <c r="B769" t="s">
        <v>150</v>
      </c>
      <c r="M769" t="s">
        <v>213</v>
      </c>
      <c r="P769" t="s">
        <v>213</v>
      </c>
      <c r="W769" t="s">
        <v>213</v>
      </c>
      <c r="Z769" t="s">
        <v>213</v>
      </c>
      <c r="AC769" t="s">
        <v>213</v>
      </c>
      <c r="AD769" t="s">
        <v>213</v>
      </c>
      <c r="AE769" t="s">
        <v>213</v>
      </c>
      <c r="AF769" t="s">
        <v>213</v>
      </c>
      <c r="AG769" t="s">
        <v>213</v>
      </c>
      <c r="AH769" t="s">
        <v>213</v>
      </c>
      <c r="AI769" t="s">
        <v>213</v>
      </c>
      <c r="AJ769" t="s">
        <v>213</v>
      </c>
      <c r="AK769" t="s">
        <v>213</v>
      </c>
      <c r="AL769" t="s">
        <v>213</v>
      </c>
      <c r="AM769" t="s">
        <v>213</v>
      </c>
      <c r="AN769" t="s">
        <v>213</v>
      </c>
      <c r="BA769" t="s">
        <v>4430</v>
      </c>
      <c r="BB769">
        <v>0</v>
      </c>
    </row>
    <row r="770" spans="1:54" x14ac:dyDescent="0.25">
      <c r="A770">
        <v>327236</v>
      </c>
      <c r="B770" t="s">
        <v>150</v>
      </c>
      <c r="I770" t="s">
        <v>213</v>
      </c>
      <c r="N770" t="s">
        <v>213</v>
      </c>
      <c r="P770" t="s">
        <v>213</v>
      </c>
      <c r="AC770" t="s">
        <v>213</v>
      </c>
      <c r="AF770" t="s">
        <v>213</v>
      </c>
      <c r="AG770" t="s">
        <v>213</v>
      </c>
      <c r="AH770" t="s">
        <v>213</v>
      </c>
      <c r="AK770" t="s">
        <v>213</v>
      </c>
      <c r="AL770" t="s">
        <v>213</v>
      </c>
      <c r="AM770" t="s">
        <v>213</v>
      </c>
      <c r="AN770" t="s">
        <v>213</v>
      </c>
      <c r="BA770" t="s">
        <v>4430</v>
      </c>
      <c r="BB770">
        <v>0</v>
      </c>
    </row>
    <row r="771" spans="1:54" x14ac:dyDescent="0.25">
      <c r="A771">
        <v>327250</v>
      </c>
      <c r="B771" t="s">
        <v>150</v>
      </c>
      <c r="N771" t="s">
        <v>213</v>
      </c>
      <c r="P771" t="s">
        <v>213</v>
      </c>
      <c r="AA771" t="s">
        <v>213</v>
      </c>
      <c r="AD771" t="s">
        <v>213</v>
      </c>
      <c r="AG771" t="s">
        <v>213</v>
      </c>
      <c r="AI771" t="s">
        <v>213</v>
      </c>
      <c r="AK771" t="s">
        <v>213</v>
      </c>
      <c r="AM771" t="s">
        <v>213</v>
      </c>
      <c r="AN771" t="s">
        <v>213</v>
      </c>
      <c r="BA771" t="s">
        <v>4430</v>
      </c>
      <c r="BB771">
        <v>0</v>
      </c>
    </row>
    <row r="772" spans="1:54" x14ac:dyDescent="0.25">
      <c r="A772">
        <v>327384</v>
      </c>
      <c r="B772" t="s">
        <v>150</v>
      </c>
      <c r="P772" t="s">
        <v>213</v>
      </c>
      <c r="W772" t="s">
        <v>213</v>
      </c>
      <c r="Z772" t="s">
        <v>213</v>
      </c>
      <c r="AA772" t="s">
        <v>213</v>
      </c>
      <c r="AC772" t="s">
        <v>213</v>
      </c>
      <c r="AD772" t="s">
        <v>213</v>
      </c>
      <c r="AE772" t="s">
        <v>213</v>
      </c>
      <c r="AF772" t="s">
        <v>213</v>
      </c>
      <c r="AG772" t="s">
        <v>213</v>
      </c>
      <c r="AH772" t="s">
        <v>213</v>
      </c>
      <c r="AI772" t="s">
        <v>213</v>
      </c>
      <c r="AJ772" t="s">
        <v>213</v>
      </c>
      <c r="AK772" t="s">
        <v>213</v>
      </c>
      <c r="AL772" t="s">
        <v>213</v>
      </c>
      <c r="AM772" t="s">
        <v>213</v>
      </c>
      <c r="AN772" t="s">
        <v>213</v>
      </c>
      <c r="BA772" t="s">
        <v>4430</v>
      </c>
      <c r="BB772">
        <v>0</v>
      </c>
    </row>
    <row r="773" spans="1:54" x14ac:dyDescent="0.25">
      <c r="A773">
        <v>329078</v>
      </c>
      <c r="B773" t="s">
        <v>150</v>
      </c>
      <c r="N773" t="s">
        <v>213</v>
      </c>
      <c r="P773" t="s">
        <v>213</v>
      </c>
      <c r="W773" t="s">
        <v>213</v>
      </c>
      <c r="AA773" t="s">
        <v>213</v>
      </c>
      <c r="AC773" t="s">
        <v>213</v>
      </c>
      <c r="AD773" t="s">
        <v>213</v>
      </c>
      <c r="AE773" t="s">
        <v>213</v>
      </c>
      <c r="AF773" t="s">
        <v>213</v>
      </c>
      <c r="AG773" t="s">
        <v>213</v>
      </c>
      <c r="AH773" t="s">
        <v>213</v>
      </c>
      <c r="AI773" t="s">
        <v>213</v>
      </c>
      <c r="AJ773" t="s">
        <v>213</v>
      </c>
      <c r="AK773" t="s">
        <v>213</v>
      </c>
      <c r="AL773" t="s">
        <v>213</v>
      </c>
      <c r="AM773" t="s">
        <v>213</v>
      </c>
      <c r="AN773" t="s">
        <v>213</v>
      </c>
      <c r="BA773" t="s">
        <v>4430</v>
      </c>
      <c r="BB773">
        <v>0</v>
      </c>
    </row>
    <row r="774" spans="1:54" x14ac:dyDescent="0.25">
      <c r="A774">
        <v>329129</v>
      </c>
      <c r="B774" t="s">
        <v>150</v>
      </c>
      <c r="P774" t="s">
        <v>213</v>
      </c>
      <c r="AA774" t="s">
        <v>213</v>
      </c>
      <c r="AC774" t="s">
        <v>213</v>
      </c>
      <c r="AD774" t="s">
        <v>213</v>
      </c>
      <c r="AE774" t="s">
        <v>213</v>
      </c>
      <c r="AG774" t="s">
        <v>213</v>
      </c>
      <c r="AH774" t="s">
        <v>213</v>
      </c>
      <c r="AI774" t="s">
        <v>213</v>
      </c>
      <c r="AJ774" t="s">
        <v>213</v>
      </c>
      <c r="AK774" t="s">
        <v>213</v>
      </c>
      <c r="AL774" t="s">
        <v>213</v>
      </c>
      <c r="AM774" t="s">
        <v>213</v>
      </c>
      <c r="AN774" t="s">
        <v>213</v>
      </c>
      <c r="BA774" t="s">
        <v>4430</v>
      </c>
      <c r="BB774">
        <v>0</v>
      </c>
    </row>
    <row r="775" spans="1:54" x14ac:dyDescent="0.25">
      <c r="A775">
        <v>330351</v>
      </c>
      <c r="B775" t="s">
        <v>150</v>
      </c>
      <c r="P775" t="s">
        <v>213</v>
      </c>
      <c r="S775" t="s">
        <v>213</v>
      </c>
      <c r="Z775" t="s">
        <v>213</v>
      </c>
      <c r="AC775" t="s">
        <v>213</v>
      </c>
      <c r="AE775" t="s">
        <v>213</v>
      </c>
      <c r="AF775" t="s">
        <v>213</v>
      </c>
      <c r="AH775" t="s">
        <v>213</v>
      </c>
      <c r="AI775" t="s">
        <v>213</v>
      </c>
      <c r="AJ775" t="s">
        <v>213</v>
      </c>
      <c r="AK775" t="s">
        <v>213</v>
      </c>
      <c r="AL775" t="s">
        <v>213</v>
      </c>
      <c r="AM775" t="s">
        <v>213</v>
      </c>
      <c r="AN775" t="s">
        <v>213</v>
      </c>
      <c r="BA775" t="s">
        <v>4430</v>
      </c>
      <c r="BB775">
        <v>0</v>
      </c>
    </row>
    <row r="776" spans="1:54" x14ac:dyDescent="0.25">
      <c r="A776">
        <v>303462</v>
      </c>
      <c r="B776" t="s">
        <v>150</v>
      </c>
      <c r="N776" t="s">
        <v>213</v>
      </c>
      <c r="P776" t="s">
        <v>213</v>
      </c>
      <c r="U776" t="s">
        <v>213</v>
      </c>
      <c r="Z776" t="s">
        <v>213</v>
      </c>
      <c r="AA776" t="s">
        <v>213</v>
      </c>
      <c r="AC776" t="s">
        <v>213</v>
      </c>
      <c r="AD776" t="s">
        <v>213</v>
      </c>
      <c r="AE776" t="s">
        <v>213</v>
      </c>
      <c r="AF776" t="s">
        <v>213</v>
      </c>
      <c r="AG776" t="s">
        <v>213</v>
      </c>
      <c r="AH776" t="s">
        <v>213</v>
      </c>
      <c r="AI776" t="s">
        <v>213</v>
      </c>
      <c r="AJ776" t="s">
        <v>213</v>
      </c>
      <c r="AK776" t="s">
        <v>213</v>
      </c>
      <c r="AL776" t="s">
        <v>213</v>
      </c>
      <c r="AM776" t="s">
        <v>213</v>
      </c>
      <c r="AN776" t="s">
        <v>213</v>
      </c>
      <c r="BA776" t="s">
        <v>4430</v>
      </c>
      <c r="BB776">
        <v>0</v>
      </c>
    </row>
    <row r="777" spans="1:54" x14ac:dyDescent="0.25">
      <c r="A777">
        <v>327207</v>
      </c>
      <c r="B777" t="s">
        <v>150</v>
      </c>
      <c r="I777" t="s">
        <v>213</v>
      </c>
      <c r="N777" t="s">
        <v>213</v>
      </c>
      <c r="P777" t="s">
        <v>213</v>
      </c>
      <c r="V777" t="s">
        <v>213</v>
      </c>
      <c r="Z777" t="s">
        <v>213</v>
      </c>
      <c r="AA777" t="s">
        <v>213</v>
      </c>
      <c r="AC777" t="s">
        <v>213</v>
      </c>
      <c r="AD777" t="s">
        <v>213</v>
      </c>
      <c r="AE777" t="s">
        <v>213</v>
      </c>
      <c r="AF777" t="s">
        <v>213</v>
      </c>
      <c r="AG777" t="s">
        <v>213</v>
      </c>
      <c r="AH777" t="s">
        <v>213</v>
      </c>
      <c r="AI777" t="s">
        <v>213</v>
      </c>
      <c r="AJ777" t="s">
        <v>213</v>
      </c>
      <c r="AK777" t="s">
        <v>213</v>
      </c>
      <c r="AL777" t="s">
        <v>213</v>
      </c>
      <c r="AM777" t="s">
        <v>213</v>
      </c>
      <c r="AN777" t="s">
        <v>213</v>
      </c>
      <c r="BA777" t="s">
        <v>4430</v>
      </c>
      <c r="BB777">
        <v>0</v>
      </c>
    </row>
    <row r="778" spans="1:54" x14ac:dyDescent="0.25">
      <c r="A778">
        <v>330675</v>
      </c>
      <c r="B778" t="s">
        <v>150</v>
      </c>
      <c r="P778" t="s">
        <v>213</v>
      </c>
      <c r="AA778" t="s">
        <v>213</v>
      </c>
      <c r="AD778" t="s">
        <v>213</v>
      </c>
      <c r="AG778" t="s">
        <v>213</v>
      </c>
      <c r="AI778" t="s">
        <v>213</v>
      </c>
      <c r="AJ778" t="s">
        <v>213</v>
      </c>
      <c r="AK778" t="s">
        <v>213</v>
      </c>
      <c r="AL778" t="s">
        <v>213</v>
      </c>
      <c r="AM778" t="s">
        <v>213</v>
      </c>
      <c r="AN778" t="s">
        <v>213</v>
      </c>
      <c r="BA778" t="s">
        <v>4430</v>
      </c>
      <c r="BB778">
        <v>0</v>
      </c>
    </row>
    <row r="779" spans="1:54" x14ac:dyDescent="0.25">
      <c r="A779">
        <v>330853</v>
      </c>
      <c r="B779" t="s">
        <v>150</v>
      </c>
      <c r="J779" t="s">
        <v>213</v>
      </c>
      <c r="P779" t="s">
        <v>213</v>
      </c>
      <c r="W779" t="s">
        <v>213</v>
      </c>
      <c r="Z779" t="s">
        <v>213</v>
      </c>
      <c r="AC779" t="s">
        <v>213</v>
      </c>
      <c r="AD779" t="s">
        <v>213</v>
      </c>
      <c r="AE779" t="s">
        <v>213</v>
      </c>
      <c r="AF779" t="s">
        <v>213</v>
      </c>
      <c r="AG779" t="s">
        <v>213</v>
      </c>
      <c r="AH779" t="s">
        <v>213</v>
      </c>
      <c r="AI779" t="s">
        <v>213</v>
      </c>
      <c r="AJ779" t="s">
        <v>213</v>
      </c>
      <c r="AK779" t="s">
        <v>213</v>
      </c>
      <c r="AL779" t="s">
        <v>213</v>
      </c>
      <c r="AM779" t="s">
        <v>213</v>
      </c>
      <c r="AN779" t="s">
        <v>213</v>
      </c>
      <c r="BA779" t="s">
        <v>4430</v>
      </c>
      <c r="BB779">
        <v>0</v>
      </c>
    </row>
    <row r="780" spans="1:54" x14ac:dyDescent="0.25">
      <c r="A780">
        <v>331372</v>
      </c>
      <c r="B780" t="s">
        <v>150</v>
      </c>
      <c r="N780" t="s">
        <v>213</v>
      </c>
      <c r="P780" t="s">
        <v>213</v>
      </c>
      <c r="W780" t="s">
        <v>213</v>
      </c>
      <c r="Y780" t="s">
        <v>213</v>
      </c>
      <c r="Z780" t="s">
        <v>213</v>
      </c>
      <c r="AC780" t="s">
        <v>213</v>
      </c>
      <c r="AD780" t="s">
        <v>213</v>
      </c>
      <c r="AE780" t="s">
        <v>213</v>
      </c>
      <c r="AF780" t="s">
        <v>213</v>
      </c>
      <c r="AG780" t="s">
        <v>213</v>
      </c>
      <c r="AH780" t="s">
        <v>213</v>
      </c>
      <c r="AI780" t="s">
        <v>213</v>
      </c>
      <c r="AJ780" t="s">
        <v>213</v>
      </c>
      <c r="AK780" t="s">
        <v>213</v>
      </c>
      <c r="AL780" t="s">
        <v>213</v>
      </c>
      <c r="AM780" t="s">
        <v>213</v>
      </c>
      <c r="AN780" t="s">
        <v>213</v>
      </c>
      <c r="BA780" t="s">
        <v>4430</v>
      </c>
      <c r="BB780">
        <v>0</v>
      </c>
    </row>
    <row r="781" spans="1:54" x14ac:dyDescent="0.25">
      <c r="A781">
        <v>316139</v>
      </c>
      <c r="B781" t="s">
        <v>150</v>
      </c>
      <c r="P781" t="s">
        <v>213</v>
      </c>
      <c r="X781" t="s">
        <v>213</v>
      </c>
      <c r="AF781" t="s">
        <v>213</v>
      </c>
      <c r="AG781" t="s">
        <v>213</v>
      </c>
      <c r="AH781" t="s">
        <v>213</v>
      </c>
      <c r="AI781" t="s">
        <v>213</v>
      </c>
      <c r="AJ781" t="s">
        <v>213</v>
      </c>
      <c r="AK781" t="s">
        <v>213</v>
      </c>
      <c r="AM781" t="s">
        <v>213</v>
      </c>
      <c r="AN781" t="s">
        <v>213</v>
      </c>
      <c r="BA781" t="s">
        <v>4430</v>
      </c>
      <c r="BB781">
        <v>0</v>
      </c>
    </row>
    <row r="782" spans="1:54" x14ac:dyDescent="0.25">
      <c r="A782">
        <v>329596</v>
      </c>
      <c r="B782" t="s">
        <v>150</v>
      </c>
      <c r="I782" t="s">
        <v>213</v>
      </c>
      <c r="P782" t="s">
        <v>213</v>
      </c>
      <c r="AA782" t="s">
        <v>213</v>
      </c>
      <c r="AC782" t="s">
        <v>213</v>
      </c>
      <c r="AE782" t="s">
        <v>213</v>
      </c>
      <c r="AG782" t="s">
        <v>213</v>
      </c>
      <c r="AH782" t="s">
        <v>213</v>
      </c>
      <c r="AI782" t="s">
        <v>213</v>
      </c>
      <c r="AJ782" t="s">
        <v>213</v>
      </c>
      <c r="AK782" t="s">
        <v>213</v>
      </c>
      <c r="AL782" t="s">
        <v>213</v>
      </c>
      <c r="AM782" t="s">
        <v>213</v>
      </c>
      <c r="AN782" t="s">
        <v>213</v>
      </c>
      <c r="BA782" t="s">
        <v>4430</v>
      </c>
      <c r="BB782">
        <v>0</v>
      </c>
    </row>
    <row r="783" spans="1:54" x14ac:dyDescent="0.25">
      <c r="A783">
        <v>330280</v>
      </c>
      <c r="B783" t="s">
        <v>150</v>
      </c>
      <c r="P783" t="s">
        <v>213</v>
      </c>
      <c r="Q783" t="s">
        <v>213</v>
      </c>
      <c r="Z783" t="s">
        <v>213</v>
      </c>
      <c r="AC783" t="s">
        <v>213</v>
      </c>
      <c r="AD783" t="s">
        <v>213</v>
      </c>
      <c r="AE783" t="s">
        <v>213</v>
      </c>
      <c r="AG783" t="s">
        <v>213</v>
      </c>
      <c r="AH783" t="s">
        <v>213</v>
      </c>
      <c r="AI783" t="s">
        <v>213</v>
      </c>
      <c r="AJ783" t="s">
        <v>213</v>
      </c>
      <c r="AK783" t="s">
        <v>213</v>
      </c>
      <c r="AL783" t="s">
        <v>213</v>
      </c>
      <c r="AM783" t="s">
        <v>213</v>
      </c>
      <c r="AN783" t="s">
        <v>213</v>
      </c>
      <c r="BA783" t="s">
        <v>4430</v>
      </c>
      <c r="BB783">
        <v>0</v>
      </c>
    </row>
    <row r="784" spans="1:54" x14ac:dyDescent="0.25">
      <c r="A784">
        <v>330878</v>
      </c>
      <c r="B784" t="s">
        <v>150</v>
      </c>
      <c r="M784" t="s">
        <v>213</v>
      </c>
      <c r="P784" t="s">
        <v>213</v>
      </c>
      <c r="R784" t="s">
        <v>213</v>
      </c>
      <c r="X784" t="s">
        <v>213</v>
      </c>
      <c r="AC784" t="s">
        <v>213</v>
      </c>
      <c r="AG784" t="s">
        <v>213</v>
      </c>
      <c r="AH784" t="s">
        <v>213</v>
      </c>
      <c r="AJ784" t="s">
        <v>213</v>
      </c>
      <c r="AK784" t="s">
        <v>213</v>
      </c>
      <c r="AM784" t="s">
        <v>213</v>
      </c>
      <c r="AN784" t="s">
        <v>213</v>
      </c>
      <c r="BA784" t="s">
        <v>4430</v>
      </c>
      <c r="BB784">
        <v>0</v>
      </c>
    </row>
    <row r="785" spans="1:54" x14ac:dyDescent="0.25">
      <c r="A785">
        <v>311341</v>
      </c>
      <c r="B785" t="s">
        <v>150</v>
      </c>
      <c r="D785" t="s">
        <v>213</v>
      </c>
      <c r="H785" t="s">
        <v>213</v>
      </c>
      <c r="M785" t="s">
        <v>213</v>
      </c>
      <c r="N785" t="s">
        <v>213</v>
      </c>
      <c r="O785" t="s">
        <v>213</v>
      </c>
      <c r="AA785" t="s">
        <v>213</v>
      </c>
      <c r="AD785" t="s">
        <v>213</v>
      </c>
      <c r="AE785" t="s">
        <v>213</v>
      </c>
      <c r="AG785" t="s">
        <v>213</v>
      </c>
      <c r="AI785" t="s">
        <v>213</v>
      </c>
      <c r="AJ785" t="s">
        <v>213</v>
      </c>
      <c r="AK785" t="s">
        <v>213</v>
      </c>
      <c r="AL785" t="s">
        <v>213</v>
      </c>
      <c r="AM785" t="s">
        <v>213</v>
      </c>
      <c r="AN785" t="s">
        <v>213</v>
      </c>
      <c r="BA785" t="s">
        <v>4430</v>
      </c>
      <c r="BB785">
        <v>0</v>
      </c>
    </row>
    <row r="786" spans="1:54" x14ac:dyDescent="0.25">
      <c r="A786">
        <v>324935</v>
      </c>
      <c r="B786" t="s">
        <v>150</v>
      </c>
      <c r="O786" t="s">
        <v>213</v>
      </c>
      <c r="X786" t="s">
        <v>213</v>
      </c>
      <c r="AE786" t="s">
        <v>213</v>
      </c>
      <c r="AF786" t="s">
        <v>213</v>
      </c>
      <c r="AG786" t="s">
        <v>213</v>
      </c>
      <c r="AH786" t="s">
        <v>213</v>
      </c>
      <c r="AI786" t="s">
        <v>213</v>
      </c>
      <c r="AJ786" t="s">
        <v>213</v>
      </c>
      <c r="AK786" t="s">
        <v>213</v>
      </c>
      <c r="AL786" t="s">
        <v>213</v>
      </c>
      <c r="AM786" t="s">
        <v>213</v>
      </c>
      <c r="AN786" t="s">
        <v>213</v>
      </c>
      <c r="BA786" t="s">
        <v>4430</v>
      </c>
      <c r="BB786">
        <v>0</v>
      </c>
    </row>
    <row r="787" spans="1:54" x14ac:dyDescent="0.25">
      <c r="A787">
        <v>331298</v>
      </c>
      <c r="B787" t="s">
        <v>150</v>
      </c>
      <c r="G787" t="s">
        <v>213</v>
      </c>
      <c r="M787" t="s">
        <v>213</v>
      </c>
      <c r="O787" t="s">
        <v>213</v>
      </c>
      <c r="AC787" t="s">
        <v>213</v>
      </c>
      <c r="AG787" t="s">
        <v>213</v>
      </c>
      <c r="AH787" t="s">
        <v>213</v>
      </c>
      <c r="AI787" t="s">
        <v>213</v>
      </c>
      <c r="AJ787" t="s">
        <v>213</v>
      </c>
      <c r="AK787" t="s">
        <v>213</v>
      </c>
      <c r="AM787" t="s">
        <v>213</v>
      </c>
      <c r="AN787" t="s">
        <v>213</v>
      </c>
      <c r="BA787" t="s">
        <v>4430</v>
      </c>
      <c r="BB787">
        <v>0</v>
      </c>
    </row>
    <row r="788" spans="1:54" x14ac:dyDescent="0.25">
      <c r="A788">
        <v>331492</v>
      </c>
      <c r="B788" t="s">
        <v>150</v>
      </c>
      <c r="O788" t="s">
        <v>213</v>
      </c>
      <c r="AF788" t="s">
        <v>213</v>
      </c>
      <c r="AG788" t="s">
        <v>213</v>
      </c>
      <c r="AH788" t="s">
        <v>213</v>
      </c>
      <c r="AJ788" t="s">
        <v>213</v>
      </c>
      <c r="AL788" t="s">
        <v>213</v>
      </c>
      <c r="AM788" t="s">
        <v>213</v>
      </c>
      <c r="AN788" t="s">
        <v>213</v>
      </c>
      <c r="BA788" t="s">
        <v>4430</v>
      </c>
      <c r="BB788">
        <v>0</v>
      </c>
    </row>
    <row r="789" spans="1:54" x14ac:dyDescent="0.25">
      <c r="A789">
        <v>309320</v>
      </c>
      <c r="B789" t="s">
        <v>150</v>
      </c>
      <c r="N789" t="s">
        <v>213</v>
      </c>
      <c r="AA789" t="s">
        <v>213</v>
      </c>
      <c r="AC789" t="s">
        <v>213</v>
      </c>
      <c r="AG789" t="s">
        <v>213</v>
      </c>
      <c r="AH789" t="s">
        <v>213</v>
      </c>
      <c r="AJ789" t="s">
        <v>213</v>
      </c>
      <c r="AK789" t="s">
        <v>213</v>
      </c>
      <c r="AL789" t="s">
        <v>213</v>
      </c>
      <c r="AM789" t="s">
        <v>213</v>
      </c>
      <c r="AN789" t="s">
        <v>213</v>
      </c>
      <c r="BA789" t="s">
        <v>4430</v>
      </c>
      <c r="BB789">
        <v>0</v>
      </c>
    </row>
    <row r="790" spans="1:54" x14ac:dyDescent="0.25">
      <c r="A790">
        <v>318965</v>
      </c>
      <c r="B790" t="s">
        <v>150</v>
      </c>
      <c r="I790" t="s">
        <v>213</v>
      </c>
      <c r="W790" t="s">
        <v>213</v>
      </c>
      <c r="X790" t="s">
        <v>213</v>
      </c>
      <c r="Z790" t="s">
        <v>213</v>
      </c>
      <c r="AC790" t="s">
        <v>213</v>
      </c>
      <c r="AD790" t="s">
        <v>213</v>
      </c>
      <c r="AE790" t="s">
        <v>213</v>
      </c>
      <c r="AG790" t="s">
        <v>213</v>
      </c>
      <c r="AJ790" t="s">
        <v>213</v>
      </c>
      <c r="AK790" t="s">
        <v>213</v>
      </c>
      <c r="AN790" t="s">
        <v>213</v>
      </c>
      <c r="BA790" t="s">
        <v>4430</v>
      </c>
      <c r="BB790">
        <v>0</v>
      </c>
    </row>
    <row r="791" spans="1:54" x14ac:dyDescent="0.25">
      <c r="A791">
        <v>319475</v>
      </c>
      <c r="B791" t="s">
        <v>150</v>
      </c>
      <c r="AC791" t="s">
        <v>213</v>
      </c>
      <c r="AD791" t="s">
        <v>213</v>
      </c>
      <c r="AG791" t="s">
        <v>213</v>
      </c>
      <c r="AI791" t="s">
        <v>213</v>
      </c>
      <c r="AJ791" t="s">
        <v>213</v>
      </c>
      <c r="AK791" t="s">
        <v>213</v>
      </c>
      <c r="AN791" t="s">
        <v>213</v>
      </c>
      <c r="BA791" t="s">
        <v>4430</v>
      </c>
      <c r="BB791">
        <v>0</v>
      </c>
    </row>
    <row r="792" spans="1:54" x14ac:dyDescent="0.25">
      <c r="A792">
        <v>321476</v>
      </c>
      <c r="B792" t="s">
        <v>150</v>
      </c>
      <c r="AD792" t="s">
        <v>213</v>
      </c>
      <c r="AE792" t="s">
        <v>213</v>
      </c>
      <c r="AG792" t="s">
        <v>213</v>
      </c>
      <c r="AH792" t="s">
        <v>213</v>
      </c>
      <c r="AL792" t="s">
        <v>213</v>
      </c>
      <c r="AN792" t="s">
        <v>213</v>
      </c>
      <c r="BA792" t="s">
        <v>4430</v>
      </c>
      <c r="BB792">
        <v>0</v>
      </c>
    </row>
    <row r="793" spans="1:54" x14ac:dyDescent="0.25">
      <c r="A793">
        <v>326052</v>
      </c>
      <c r="B793" t="s">
        <v>150</v>
      </c>
      <c r="R793" t="s">
        <v>213</v>
      </c>
      <c r="W793" t="s">
        <v>213</v>
      </c>
      <c r="AA793" t="s">
        <v>213</v>
      </c>
      <c r="AE793" t="s">
        <v>213</v>
      </c>
      <c r="AF793" t="s">
        <v>213</v>
      </c>
      <c r="AG793" t="s">
        <v>213</v>
      </c>
      <c r="AH793" t="s">
        <v>213</v>
      </c>
      <c r="AI793" t="s">
        <v>213</v>
      </c>
      <c r="AJ793" t="s">
        <v>213</v>
      </c>
      <c r="AK793" t="s">
        <v>213</v>
      </c>
      <c r="AL793" t="s">
        <v>213</v>
      </c>
      <c r="AM793" t="s">
        <v>213</v>
      </c>
      <c r="AN793" t="s">
        <v>213</v>
      </c>
      <c r="BA793" t="s">
        <v>4430</v>
      </c>
      <c r="BB793">
        <v>0</v>
      </c>
    </row>
    <row r="794" spans="1:54" x14ac:dyDescent="0.25">
      <c r="A794">
        <v>328918</v>
      </c>
      <c r="B794" t="s">
        <v>150</v>
      </c>
      <c r="H794" t="s">
        <v>213</v>
      </c>
      <c r="R794" t="s">
        <v>213</v>
      </c>
      <c r="W794" t="s">
        <v>213</v>
      </c>
      <c r="Y794" t="s">
        <v>213</v>
      </c>
      <c r="AC794" t="s">
        <v>213</v>
      </c>
      <c r="AG794" t="s">
        <v>213</v>
      </c>
      <c r="AJ794" t="s">
        <v>213</v>
      </c>
      <c r="AK794" t="s">
        <v>213</v>
      </c>
      <c r="AN794" t="s">
        <v>213</v>
      </c>
      <c r="BA794" t="s">
        <v>4430</v>
      </c>
      <c r="BB794">
        <v>0</v>
      </c>
    </row>
    <row r="795" spans="1:54" x14ac:dyDescent="0.25">
      <c r="A795">
        <v>329620</v>
      </c>
      <c r="B795" t="s">
        <v>150</v>
      </c>
      <c r="N795" t="s">
        <v>213</v>
      </c>
      <c r="S795" t="s">
        <v>213</v>
      </c>
      <c r="X795" t="s">
        <v>213</v>
      </c>
      <c r="Y795" t="s">
        <v>213</v>
      </c>
      <c r="AC795" t="s">
        <v>213</v>
      </c>
      <c r="AD795" t="s">
        <v>213</v>
      </c>
      <c r="AE795" t="s">
        <v>213</v>
      </c>
      <c r="AF795" t="s">
        <v>213</v>
      </c>
      <c r="AG795" t="s">
        <v>213</v>
      </c>
      <c r="AH795" t="s">
        <v>213</v>
      </c>
      <c r="AI795" t="s">
        <v>213</v>
      </c>
      <c r="AJ795" t="s">
        <v>213</v>
      </c>
      <c r="AK795" t="s">
        <v>213</v>
      </c>
      <c r="AL795" t="s">
        <v>213</v>
      </c>
      <c r="AM795" t="s">
        <v>213</v>
      </c>
      <c r="AN795" t="s">
        <v>213</v>
      </c>
      <c r="BA795" t="s">
        <v>4430</v>
      </c>
      <c r="BB795">
        <v>0</v>
      </c>
    </row>
    <row r="796" spans="1:54" x14ac:dyDescent="0.25">
      <c r="A796">
        <v>329819</v>
      </c>
      <c r="B796" t="s">
        <v>150</v>
      </c>
      <c r="J796" t="s">
        <v>213</v>
      </c>
      <c r="L796" t="s">
        <v>213</v>
      </c>
      <c r="M796" t="s">
        <v>213</v>
      </c>
      <c r="AH796" t="s">
        <v>213</v>
      </c>
      <c r="AN796" t="s">
        <v>213</v>
      </c>
      <c r="BA796" t="s">
        <v>4430</v>
      </c>
      <c r="BB796">
        <v>0</v>
      </c>
    </row>
    <row r="797" spans="1:54" x14ac:dyDescent="0.25">
      <c r="A797">
        <v>333292</v>
      </c>
      <c r="B797" t="s">
        <v>150</v>
      </c>
      <c r="M797" t="s">
        <v>213</v>
      </c>
      <c r="Z797" t="s">
        <v>213</v>
      </c>
      <c r="AC797" t="s">
        <v>213</v>
      </c>
      <c r="AD797" t="s">
        <v>213</v>
      </c>
      <c r="AE797" t="s">
        <v>213</v>
      </c>
      <c r="AG797" t="s">
        <v>213</v>
      </c>
      <c r="AI797" t="s">
        <v>213</v>
      </c>
      <c r="AJ797" t="s">
        <v>213</v>
      </c>
      <c r="AK797" t="s">
        <v>213</v>
      </c>
      <c r="AL797" t="s">
        <v>213</v>
      </c>
      <c r="AM797" t="s">
        <v>213</v>
      </c>
      <c r="AN797" t="s">
        <v>213</v>
      </c>
      <c r="BA797" t="s">
        <v>4430</v>
      </c>
      <c r="BB797">
        <v>0</v>
      </c>
    </row>
    <row r="798" spans="1:54" x14ac:dyDescent="0.25">
      <c r="A798">
        <v>318451</v>
      </c>
      <c r="B798" t="s">
        <v>150</v>
      </c>
      <c r="R798" t="s">
        <v>213</v>
      </c>
      <c r="W798" t="s">
        <v>213</v>
      </c>
      <c r="Y798" t="s">
        <v>213</v>
      </c>
      <c r="Z798" t="s">
        <v>213</v>
      </c>
      <c r="AC798" t="s">
        <v>213</v>
      </c>
      <c r="AD798" t="s">
        <v>213</v>
      </c>
      <c r="AE798" t="s">
        <v>213</v>
      </c>
      <c r="AF798" t="s">
        <v>213</v>
      </c>
      <c r="AG798" t="s">
        <v>213</v>
      </c>
      <c r="AH798" t="s">
        <v>213</v>
      </c>
      <c r="AI798" t="s">
        <v>213</v>
      </c>
      <c r="AJ798" t="s">
        <v>213</v>
      </c>
      <c r="AK798" t="s">
        <v>213</v>
      </c>
      <c r="AL798" t="s">
        <v>213</v>
      </c>
      <c r="AM798" t="s">
        <v>213</v>
      </c>
      <c r="AN798" t="s">
        <v>213</v>
      </c>
      <c r="BA798" t="s">
        <v>4430</v>
      </c>
      <c r="BB798">
        <v>0</v>
      </c>
    </row>
    <row r="799" spans="1:54" x14ac:dyDescent="0.25">
      <c r="A799">
        <v>323915</v>
      </c>
      <c r="B799" t="s">
        <v>150</v>
      </c>
      <c r="AC799" t="s">
        <v>213</v>
      </c>
      <c r="AE799" t="s">
        <v>213</v>
      </c>
      <c r="AF799" t="s">
        <v>213</v>
      </c>
      <c r="AI799" t="s">
        <v>213</v>
      </c>
      <c r="AJ799" t="s">
        <v>213</v>
      </c>
      <c r="AK799" t="s">
        <v>213</v>
      </c>
      <c r="AL799" t="s">
        <v>213</v>
      </c>
      <c r="AM799" t="s">
        <v>213</v>
      </c>
      <c r="AN799" t="s">
        <v>213</v>
      </c>
      <c r="BA799" t="s">
        <v>4430</v>
      </c>
      <c r="BB799">
        <v>0</v>
      </c>
    </row>
    <row r="800" spans="1:54" x14ac:dyDescent="0.25">
      <c r="A800">
        <v>327073</v>
      </c>
      <c r="B800" t="s">
        <v>150</v>
      </c>
      <c r="Q800" t="s">
        <v>213</v>
      </c>
      <c r="W800" t="s">
        <v>213</v>
      </c>
      <c r="AG800" t="s">
        <v>213</v>
      </c>
      <c r="AH800" t="s">
        <v>213</v>
      </c>
      <c r="AI800" t="s">
        <v>213</v>
      </c>
      <c r="AJ800" t="s">
        <v>213</v>
      </c>
      <c r="AK800" t="s">
        <v>213</v>
      </c>
      <c r="AL800" t="s">
        <v>213</v>
      </c>
      <c r="AM800" t="s">
        <v>213</v>
      </c>
      <c r="AN800" t="s">
        <v>213</v>
      </c>
      <c r="BA800" t="s">
        <v>4430</v>
      </c>
      <c r="BB800">
        <v>0</v>
      </c>
    </row>
    <row r="801" spans="1:54" x14ac:dyDescent="0.25">
      <c r="A801">
        <v>331071</v>
      </c>
      <c r="B801" t="s">
        <v>150</v>
      </c>
      <c r="G801" t="s">
        <v>213</v>
      </c>
      <c r="K801" t="s">
        <v>213</v>
      </c>
      <c r="R801" t="s">
        <v>213</v>
      </c>
      <c r="W801" t="s">
        <v>213</v>
      </c>
      <c r="X801" t="s">
        <v>213</v>
      </c>
      <c r="Y801" t="s">
        <v>213</v>
      </c>
      <c r="AC801" t="s">
        <v>213</v>
      </c>
      <c r="AD801" t="s">
        <v>213</v>
      </c>
      <c r="AE801" t="s">
        <v>213</v>
      </c>
      <c r="AF801" t="s">
        <v>213</v>
      </c>
      <c r="AG801" t="s">
        <v>213</v>
      </c>
      <c r="AH801" t="s">
        <v>213</v>
      </c>
      <c r="AI801" t="s">
        <v>213</v>
      </c>
      <c r="AJ801" t="s">
        <v>213</v>
      </c>
      <c r="AK801" t="s">
        <v>213</v>
      </c>
      <c r="AL801" t="s">
        <v>213</v>
      </c>
      <c r="AM801" t="s">
        <v>213</v>
      </c>
      <c r="AN801" t="s">
        <v>213</v>
      </c>
      <c r="BA801" t="s">
        <v>4430</v>
      </c>
      <c r="BB801">
        <v>0</v>
      </c>
    </row>
    <row r="802" spans="1:54" x14ac:dyDescent="0.25">
      <c r="A802">
        <v>334874</v>
      </c>
      <c r="B802" t="s">
        <v>150</v>
      </c>
      <c r="N802" t="s">
        <v>213</v>
      </c>
      <c r="Q802" t="s">
        <v>213</v>
      </c>
      <c r="V802" t="s">
        <v>213</v>
      </c>
      <c r="W802" t="s">
        <v>213</v>
      </c>
      <c r="AA802" t="s">
        <v>213</v>
      </c>
      <c r="AC802" t="s">
        <v>213</v>
      </c>
      <c r="AD802" t="s">
        <v>213</v>
      </c>
      <c r="AE802" t="s">
        <v>213</v>
      </c>
      <c r="AF802" t="s">
        <v>213</v>
      </c>
      <c r="AG802" t="s">
        <v>213</v>
      </c>
      <c r="AH802" t="s">
        <v>213</v>
      </c>
      <c r="AI802" t="s">
        <v>213</v>
      </c>
      <c r="AJ802" t="s">
        <v>213</v>
      </c>
      <c r="AK802" t="s">
        <v>213</v>
      </c>
      <c r="AL802" t="s">
        <v>213</v>
      </c>
      <c r="AM802" t="s">
        <v>213</v>
      </c>
      <c r="AN802" t="s">
        <v>213</v>
      </c>
      <c r="BA802" t="s">
        <v>4430</v>
      </c>
      <c r="BB802">
        <v>0</v>
      </c>
    </row>
    <row r="803" spans="1:54" x14ac:dyDescent="0.25">
      <c r="A803">
        <v>303375</v>
      </c>
      <c r="B803" t="s">
        <v>150</v>
      </c>
      <c r="D803" t="s">
        <v>213</v>
      </c>
      <c r="H803" t="s">
        <v>213</v>
      </c>
      <c r="W803" t="s">
        <v>213</v>
      </c>
      <c r="Z803" t="s">
        <v>213</v>
      </c>
      <c r="AC803" t="s">
        <v>213</v>
      </c>
      <c r="AG803" t="s">
        <v>213</v>
      </c>
      <c r="AH803" t="s">
        <v>213</v>
      </c>
      <c r="AJ803" t="s">
        <v>213</v>
      </c>
      <c r="AK803" t="s">
        <v>213</v>
      </c>
      <c r="AM803" t="s">
        <v>213</v>
      </c>
      <c r="AN803" t="s">
        <v>213</v>
      </c>
      <c r="BA803" t="s">
        <v>4430</v>
      </c>
      <c r="BB803">
        <v>0</v>
      </c>
    </row>
    <row r="804" spans="1:54" x14ac:dyDescent="0.25">
      <c r="A804">
        <v>304835</v>
      </c>
      <c r="B804" t="s">
        <v>150</v>
      </c>
      <c r="Y804" t="s">
        <v>213</v>
      </c>
      <c r="AF804" t="s">
        <v>213</v>
      </c>
      <c r="AG804" t="s">
        <v>213</v>
      </c>
      <c r="AH804" t="s">
        <v>213</v>
      </c>
      <c r="AJ804" t="s">
        <v>213</v>
      </c>
      <c r="AN804" t="s">
        <v>213</v>
      </c>
      <c r="BA804" t="s">
        <v>4430</v>
      </c>
      <c r="BB804">
        <v>0</v>
      </c>
    </row>
    <row r="805" spans="1:54" x14ac:dyDescent="0.25">
      <c r="A805">
        <v>317864</v>
      </c>
      <c r="B805" t="s">
        <v>150</v>
      </c>
      <c r="AF805" t="s">
        <v>213</v>
      </c>
      <c r="AG805" t="s">
        <v>213</v>
      </c>
      <c r="AI805" t="s">
        <v>213</v>
      </c>
      <c r="AJ805" t="s">
        <v>213</v>
      </c>
      <c r="AK805" t="s">
        <v>213</v>
      </c>
      <c r="AN805" t="s">
        <v>213</v>
      </c>
      <c r="BA805" t="s">
        <v>4430</v>
      </c>
      <c r="BB805">
        <v>0</v>
      </c>
    </row>
    <row r="806" spans="1:54" x14ac:dyDescent="0.25">
      <c r="A806">
        <v>323101</v>
      </c>
      <c r="B806" t="s">
        <v>150</v>
      </c>
      <c r="I806" t="s">
        <v>213</v>
      </c>
      <c r="V806" t="s">
        <v>213</v>
      </c>
      <c r="AA806" t="s">
        <v>213</v>
      </c>
      <c r="AC806" t="s">
        <v>213</v>
      </c>
      <c r="AE806" t="s">
        <v>213</v>
      </c>
      <c r="AG806" t="s">
        <v>213</v>
      </c>
      <c r="AH806" t="s">
        <v>213</v>
      </c>
      <c r="AI806" t="s">
        <v>213</v>
      </c>
      <c r="AJ806" t="s">
        <v>213</v>
      </c>
      <c r="AK806" t="s">
        <v>213</v>
      </c>
      <c r="AM806" t="s">
        <v>213</v>
      </c>
      <c r="AN806" t="s">
        <v>213</v>
      </c>
      <c r="BA806" t="s">
        <v>4430</v>
      </c>
      <c r="BB806">
        <v>0</v>
      </c>
    </row>
    <row r="807" spans="1:54" x14ac:dyDescent="0.25">
      <c r="A807">
        <v>330204</v>
      </c>
      <c r="B807" t="s">
        <v>150</v>
      </c>
      <c r="H807" t="s">
        <v>213</v>
      </c>
      <c r="AC807" t="s">
        <v>213</v>
      </c>
      <c r="AD807" t="s">
        <v>213</v>
      </c>
      <c r="AE807" t="s">
        <v>213</v>
      </c>
      <c r="AG807" t="s">
        <v>213</v>
      </c>
      <c r="AH807" t="s">
        <v>213</v>
      </c>
      <c r="AI807" t="s">
        <v>213</v>
      </c>
      <c r="AJ807" t="s">
        <v>213</v>
      </c>
      <c r="AK807" t="s">
        <v>213</v>
      </c>
      <c r="AL807" t="s">
        <v>213</v>
      </c>
      <c r="AM807" t="s">
        <v>213</v>
      </c>
      <c r="AN807" t="s">
        <v>213</v>
      </c>
      <c r="BA807" t="s">
        <v>4430</v>
      </c>
      <c r="BB807">
        <v>0</v>
      </c>
    </row>
    <row r="808" spans="1:54" x14ac:dyDescent="0.25">
      <c r="A808">
        <v>330402</v>
      </c>
      <c r="B808" t="s">
        <v>150</v>
      </c>
      <c r="AC808" t="s">
        <v>213</v>
      </c>
      <c r="AD808" t="s">
        <v>213</v>
      </c>
      <c r="AG808" t="s">
        <v>213</v>
      </c>
      <c r="AI808" t="s">
        <v>213</v>
      </c>
      <c r="AM808" t="s">
        <v>213</v>
      </c>
      <c r="AN808" t="s">
        <v>213</v>
      </c>
      <c r="BA808" t="s">
        <v>4430</v>
      </c>
      <c r="BB808">
        <v>0</v>
      </c>
    </row>
    <row r="809" spans="1:54" x14ac:dyDescent="0.25">
      <c r="A809">
        <v>331150</v>
      </c>
      <c r="B809" t="s">
        <v>150</v>
      </c>
      <c r="H809" t="s">
        <v>213</v>
      </c>
      <c r="W809" t="s">
        <v>213</v>
      </c>
      <c r="X809" t="s">
        <v>213</v>
      </c>
      <c r="AD809" t="s">
        <v>213</v>
      </c>
      <c r="AE809" t="s">
        <v>213</v>
      </c>
      <c r="AF809" t="s">
        <v>213</v>
      </c>
      <c r="AG809" t="s">
        <v>213</v>
      </c>
      <c r="AH809" t="s">
        <v>213</v>
      </c>
      <c r="AI809" t="s">
        <v>213</v>
      </c>
      <c r="AJ809" t="s">
        <v>213</v>
      </c>
      <c r="AL809" t="s">
        <v>213</v>
      </c>
      <c r="AM809" t="s">
        <v>213</v>
      </c>
      <c r="AN809" t="s">
        <v>213</v>
      </c>
      <c r="BA809" t="s">
        <v>4430</v>
      </c>
      <c r="BB809">
        <v>0</v>
      </c>
    </row>
    <row r="810" spans="1:54" x14ac:dyDescent="0.25">
      <c r="A810">
        <v>306043</v>
      </c>
      <c r="B810" t="s">
        <v>150</v>
      </c>
      <c r="P810" t="s">
        <v>213</v>
      </c>
      <c r="W810" t="s">
        <v>213</v>
      </c>
      <c r="Z810" t="s">
        <v>213</v>
      </c>
      <c r="AJ810" t="s">
        <v>213</v>
      </c>
      <c r="AM810" t="s">
        <v>213</v>
      </c>
      <c r="BA810" t="s">
        <v>4430</v>
      </c>
      <c r="BB810">
        <v>0</v>
      </c>
    </row>
    <row r="811" spans="1:54" x14ac:dyDescent="0.25">
      <c r="A811">
        <v>311870</v>
      </c>
      <c r="B811" t="s">
        <v>150</v>
      </c>
      <c r="P811" t="s">
        <v>213</v>
      </c>
      <c r="W811" t="s">
        <v>213</v>
      </c>
      <c r="Z811" t="s">
        <v>213</v>
      </c>
      <c r="AA811" t="s">
        <v>213</v>
      </c>
      <c r="AD811" t="s">
        <v>213</v>
      </c>
      <c r="AF811" t="s">
        <v>213</v>
      </c>
      <c r="AG811" t="s">
        <v>213</v>
      </c>
      <c r="AH811" t="s">
        <v>213</v>
      </c>
      <c r="AI811" t="s">
        <v>213</v>
      </c>
      <c r="AK811" t="s">
        <v>213</v>
      </c>
      <c r="AL811" t="s">
        <v>213</v>
      </c>
      <c r="AM811" t="s">
        <v>213</v>
      </c>
      <c r="BA811" t="s">
        <v>4430</v>
      </c>
      <c r="BB811">
        <v>0</v>
      </c>
    </row>
    <row r="812" spans="1:54" x14ac:dyDescent="0.25">
      <c r="A812">
        <v>317415</v>
      </c>
      <c r="B812" t="s">
        <v>150</v>
      </c>
      <c r="P812" t="s">
        <v>213</v>
      </c>
      <c r="W812" t="s">
        <v>213</v>
      </c>
      <c r="AC812" t="s">
        <v>213</v>
      </c>
      <c r="AE812" t="s">
        <v>213</v>
      </c>
      <c r="AG812" t="s">
        <v>213</v>
      </c>
      <c r="AJ812" t="s">
        <v>213</v>
      </c>
      <c r="AK812" t="s">
        <v>213</v>
      </c>
      <c r="AL812" t="s">
        <v>213</v>
      </c>
      <c r="BA812" t="s">
        <v>4430</v>
      </c>
      <c r="BB812">
        <v>0</v>
      </c>
    </row>
    <row r="813" spans="1:54" x14ac:dyDescent="0.25">
      <c r="A813">
        <v>319871</v>
      </c>
      <c r="B813" t="s">
        <v>150</v>
      </c>
      <c r="P813" t="s">
        <v>213</v>
      </c>
      <c r="AA813" t="s">
        <v>213</v>
      </c>
      <c r="AC813" t="s">
        <v>213</v>
      </c>
      <c r="AG813" t="s">
        <v>213</v>
      </c>
      <c r="AK813" t="s">
        <v>213</v>
      </c>
      <c r="BA813" t="s">
        <v>4430</v>
      </c>
      <c r="BB813">
        <v>0</v>
      </c>
    </row>
    <row r="814" spans="1:54" x14ac:dyDescent="0.25">
      <c r="A814">
        <v>323852</v>
      </c>
      <c r="B814" t="s">
        <v>150</v>
      </c>
      <c r="P814" t="s">
        <v>213</v>
      </c>
      <c r="W814" t="s">
        <v>213</v>
      </c>
      <c r="Z814" t="s">
        <v>213</v>
      </c>
      <c r="AH814" t="s">
        <v>213</v>
      </c>
      <c r="AJ814" t="s">
        <v>213</v>
      </c>
      <c r="AK814" t="s">
        <v>213</v>
      </c>
      <c r="BA814" t="s">
        <v>4430</v>
      </c>
      <c r="BB814">
        <v>0</v>
      </c>
    </row>
    <row r="815" spans="1:54" x14ac:dyDescent="0.25">
      <c r="A815">
        <v>324998</v>
      </c>
      <c r="B815" t="s">
        <v>150</v>
      </c>
      <c r="I815" t="s">
        <v>213</v>
      </c>
      <c r="N815" t="s">
        <v>213</v>
      </c>
      <c r="P815" t="s">
        <v>213</v>
      </c>
      <c r="AA815" t="s">
        <v>213</v>
      </c>
      <c r="AI815" t="s">
        <v>213</v>
      </c>
      <c r="AM815" t="s">
        <v>213</v>
      </c>
      <c r="BA815" t="s">
        <v>4430</v>
      </c>
      <c r="BB815">
        <v>0</v>
      </c>
    </row>
    <row r="816" spans="1:54" x14ac:dyDescent="0.25">
      <c r="A816">
        <v>327315</v>
      </c>
      <c r="B816" t="s">
        <v>150</v>
      </c>
      <c r="F816" t="s">
        <v>213</v>
      </c>
      <c r="M816" t="s">
        <v>213</v>
      </c>
      <c r="P816" t="s">
        <v>213</v>
      </c>
      <c r="Z816" t="s">
        <v>213</v>
      </c>
      <c r="AC816" t="s">
        <v>213</v>
      </c>
      <c r="AE816" t="s">
        <v>213</v>
      </c>
      <c r="AF816" t="s">
        <v>213</v>
      </c>
      <c r="AG816" t="s">
        <v>213</v>
      </c>
      <c r="AI816" t="s">
        <v>213</v>
      </c>
      <c r="AJ816" t="s">
        <v>213</v>
      </c>
      <c r="AK816" t="s">
        <v>213</v>
      </c>
      <c r="AL816" t="s">
        <v>213</v>
      </c>
      <c r="AM816" t="s">
        <v>213</v>
      </c>
      <c r="BA816" t="s">
        <v>4430</v>
      </c>
      <c r="BB816">
        <v>0</v>
      </c>
    </row>
    <row r="817" spans="1:54" x14ac:dyDescent="0.25">
      <c r="A817">
        <v>319319</v>
      </c>
      <c r="B817" t="s">
        <v>150</v>
      </c>
      <c r="C817" t="s">
        <v>213</v>
      </c>
      <c r="D817" t="s">
        <v>213</v>
      </c>
      <c r="H817" t="s">
        <v>213</v>
      </c>
      <c r="O817" t="s">
        <v>213</v>
      </c>
      <c r="AC817" t="s">
        <v>213</v>
      </c>
      <c r="AI817" t="s">
        <v>213</v>
      </c>
      <c r="AJ817" t="s">
        <v>213</v>
      </c>
      <c r="AK817" t="s">
        <v>213</v>
      </c>
      <c r="AL817" t="s">
        <v>213</v>
      </c>
      <c r="BA817" t="s">
        <v>4430</v>
      </c>
      <c r="BB817">
        <v>0</v>
      </c>
    </row>
    <row r="818" spans="1:54" x14ac:dyDescent="0.25">
      <c r="A818">
        <v>302456</v>
      </c>
      <c r="B818" t="s">
        <v>150</v>
      </c>
      <c r="Z818" t="s">
        <v>213</v>
      </c>
      <c r="AE818" t="s">
        <v>213</v>
      </c>
      <c r="AF818" t="s">
        <v>213</v>
      </c>
      <c r="AG818" t="s">
        <v>213</v>
      </c>
      <c r="AI818" t="s">
        <v>213</v>
      </c>
      <c r="AJ818" t="s">
        <v>213</v>
      </c>
      <c r="AK818" t="s">
        <v>213</v>
      </c>
      <c r="AL818" t="s">
        <v>213</v>
      </c>
      <c r="AM818" t="s">
        <v>213</v>
      </c>
      <c r="BA818" t="s">
        <v>4430</v>
      </c>
      <c r="BB818">
        <v>0</v>
      </c>
    </row>
    <row r="819" spans="1:54" x14ac:dyDescent="0.25">
      <c r="A819">
        <v>304372</v>
      </c>
      <c r="B819" t="s">
        <v>150</v>
      </c>
      <c r="W819" t="s">
        <v>213</v>
      </c>
      <c r="Z819" t="s">
        <v>213</v>
      </c>
      <c r="AC819" t="s">
        <v>213</v>
      </c>
      <c r="AG819" t="s">
        <v>213</v>
      </c>
      <c r="AJ819" t="s">
        <v>213</v>
      </c>
      <c r="AL819" t="s">
        <v>213</v>
      </c>
      <c r="BA819" t="s">
        <v>4430</v>
      </c>
      <c r="BB819">
        <v>0</v>
      </c>
    </row>
    <row r="820" spans="1:54" x14ac:dyDescent="0.25">
      <c r="A820">
        <v>306257</v>
      </c>
      <c r="B820" t="s">
        <v>150</v>
      </c>
      <c r="AA820" t="s">
        <v>213</v>
      </c>
      <c r="AE820" t="s">
        <v>213</v>
      </c>
      <c r="AF820" t="s">
        <v>213</v>
      </c>
      <c r="AH820" t="s">
        <v>213</v>
      </c>
      <c r="AI820" t="s">
        <v>213</v>
      </c>
      <c r="AJ820" t="s">
        <v>213</v>
      </c>
      <c r="AM820" t="s">
        <v>213</v>
      </c>
      <c r="BA820" t="s">
        <v>4430</v>
      </c>
      <c r="BB820">
        <v>0</v>
      </c>
    </row>
    <row r="821" spans="1:54" x14ac:dyDescent="0.25">
      <c r="A821">
        <v>309670</v>
      </c>
      <c r="B821" t="s">
        <v>150</v>
      </c>
      <c r="AA821" t="s">
        <v>213</v>
      </c>
      <c r="AD821" t="s">
        <v>213</v>
      </c>
      <c r="AE821" t="s">
        <v>213</v>
      </c>
      <c r="AK821" t="s">
        <v>213</v>
      </c>
      <c r="AM821" t="s">
        <v>213</v>
      </c>
      <c r="BA821" t="s">
        <v>4430</v>
      </c>
      <c r="BB821">
        <v>0</v>
      </c>
    </row>
    <row r="822" spans="1:54" x14ac:dyDescent="0.25">
      <c r="A822">
        <v>309771</v>
      </c>
      <c r="B822" t="s">
        <v>150</v>
      </c>
      <c r="AC822" t="s">
        <v>213</v>
      </c>
      <c r="AG822" t="s">
        <v>213</v>
      </c>
      <c r="AJ822" t="s">
        <v>213</v>
      </c>
      <c r="AK822" t="s">
        <v>213</v>
      </c>
      <c r="AM822" t="s">
        <v>213</v>
      </c>
      <c r="BA822" t="s">
        <v>4430</v>
      </c>
      <c r="BB822">
        <v>0</v>
      </c>
    </row>
    <row r="823" spans="1:54" x14ac:dyDescent="0.25">
      <c r="A823">
        <v>311575</v>
      </c>
      <c r="B823" t="s">
        <v>150</v>
      </c>
      <c r="N823" t="s">
        <v>213</v>
      </c>
      <c r="W823" t="s">
        <v>213</v>
      </c>
      <c r="Z823" t="s">
        <v>213</v>
      </c>
      <c r="AI823" t="s">
        <v>213</v>
      </c>
      <c r="AM823" t="s">
        <v>213</v>
      </c>
      <c r="BA823" t="s">
        <v>4430</v>
      </c>
      <c r="BB823">
        <v>0</v>
      </c>
    </row>
    <row r="824" spans="1:54" x14ac:dyDescent="0.25">
      <c r="A824">
        <v>311886</v>
      </c>
      <c r="B824" t="s">
        <v>150</v>
      </c>
      <c r="J824" t="s">
        <v>213</v>
      </c>
      <c r="R824" t="s">
        <v>213</v>
      </c>
      <c r="W824" t="s">
        <v>213</v>
      </c>
      <c r="Z824" t="s">
        <v>213</v>
      </c>
      <c r="AC824" t="s">
        <v>213</v>
      </c>
      <c r="AG824" t="s">
        <v>213</v>
      </c>
      <c r="AH824" t="s">
        <v>213</v>
      </c>
      <c r="AJ824" t="s">
        <v>213</v>
      </c>
      <c r="AK824" t="s">
        <v>213</v>
      </c>
      <c r="AL824" t="s">
        <v>213</v>
      </c>
      <c r="BA824" t="s">
        <v>4430</v>
      </c>
      <c r="BB824">
        <v>0</v>
      </c>
    </row>
    <row r="825" spans="1:54" x14ac:dyDescent="0.25">
      <c r="A825">
        <v>312237</v>
      </c>
      <c r="B825" t="s">
        <v>150</v>
      </c>
      <c r="Z825" t="s">
        <v>213</v>
      </c>
      <c r="AF825" t="s">
        <v>213</v>
      </c>
      <c r="AG825" t="s">
        <v>213</v>
      </c>
      <c r="AJ825" t="s">
        <v>213</v>
      </c>
      <c r="AK825" t="s">
        <v>213</v>
      </c>
      <c r="BA825" t="s">
        <v>4430</v>
      </c>
      <c r="BB825">
        <v>0</v>
      </c>
    </row>
    <row r="826" spans="1:54" x14ac:dyDescent="0.25">
      <c r="A826">
        <v>312493</v>
      </c>
      <c r="B826" t="s">
        <v>150</v>
      </c>
      <c r="M826" t="s">
        <v>213</v>
      </c>
      <c r="R826" t="s">
        <v>213</v>
      </c>
      <c r="Z826" t="s">
        <v>213</v>
      </c>
      <c r="AG826" t="s">
        <v>213</v>
      </c>
      <c r="AH826" t="s">
        <v>213</v>
      </c>
      <c r="AJ826" t="s">
        <v>213</v>
      </c>
      <c r="AK826" t="s">
        <v>213</v>
      </c>
      <c r="BA826" t="s">
        <v>4430</v>
      </c>
      <c r="BB826">
        <v>0</v>
      </c>
    </row>
    <row r="827" spans="1:54" x14ac:dyDescent="0.25">
      <c r="A827">
        <v>315238</v>
      </c>
      <c r="B827" t="s">
        <v>150</v>
      </c>
      <c r="Z827" t="s">
        <v>213</v>
      </c>
      <c r="AC827" t="s">
        <v>213</v>
      </c>
      <c r="AD827" t="s">
        <v>213</v>
      </c>
      <c r="AG827" t="s">
        <v>213</v>
      </c>
      <c r="AJ827" t="s">
        <v>213</v>
      </c>
      <c r="AK827" t="s">
        <v>213</v>
      </c>
      <c r="BA827" t="s">
        <v>4430</v>
      </c>
      <c r="BB827">
        <v>0</v>
      </c>
    </row>
    <row r="828" spans="1:54" x14ac:dyDescent="0.25">
      <c r="A828">
        <v>319202</v>
      </c>
      <c r="B828" t="s">
        <v>150</v>
      </c>
      <c r="I828" t="s">
        <v>213</v>
      </c>
      <c r="AC828" t="s">
        <v>213</v>
      </c>
      <c r="AE828" t="s">
        <v>213</v>
      </c>
      <c r="AF828" t="s">
        <v>213</v>
      </c>
      <c r="AI828" t="s">
        <v>213</v>
      </c>
      <c r="AJ828" t="s">
        <v>213</v>
      </c>
      <c r="AK828" t="s">
        <v>213</v>
      </c>
      <c r="AM828" t="s">
        <v>213</v>
      </c>
      <c r="BA828" t="s">
        <v>4430</v>
      </c>
      <c r="BB828">
        <v>0</v>
      </c>
    </row>
    <row r="829" spans="1:54" x14ac:dyDescent="0.25">
      <c r="A829">
        <v>319906</v>
      </c>
      <c r="B829" t="s">
        <v>150</v>
      </c>
      <c r="N829" t="s">
        <v>213</v>
      </c>
      <c r="Q829" t="s">
        <v>213</v>
      </c>
      <c r="Y829" t="s">
        <v>213</v>
      </c>
      <c r="Z829" t="s">
        <v>213</v>
      </c>
      <c r="AE829" t="s">
        <v>213</v>
      </c>
      <c r="AG829" t="s">
        <v>213</v>
      </c>
      <c r="AI829" t="s">
        <v>213</v>
      </c>
      <c r="AJ829" t="s">
        <v>213</v>
      </c>
      <c r="AK829" t="s">
        <v>213</v>
      </c>
      <c r="BA829" t="s">
        <v>4430</v>
      </c>
      <c r="BB829">
        <v>0</v>
      </c>
    </row>
    <row r="830" spans="1:54" x14ac:dyDescent="0.25">
      <c r="A830">
        <v>320366</v>
      </c>
      <c r="B830" t="s">
        <v>150</v>
      </c>
      <c r="U830" t="s">
        <v>213</v>
      </c>
      <c r="W830" t="s">
        <v>213</v>
      </c>
      <c r="Z830" t="s">
        <v>213</v>
      </c>
      <c r="AD830" t="s">
        <v>213</v>
      </c>
      <c r="AF830" t="s">
        <v>213</v>
      </c>
      <c r="AG830" t="s">
        <v>213</v>
      </c>
      <c r="AH830" t="s">
        <v>213</v>
      </c>
      <c r="AI830" t="s">
        <v>213</v>
      </c>
      <c r="AJ830" t="s">
        <v>213</v>
      </c>
      <c r="AK830" t="s">
        <v>213</v>
      </c>
      <c r="AL830" t="s">
        <v>213</v>
      </c>
      <c r="BA830" t="s">
        <v>4430</v>
      </c>
      <c r="BB830">
        <v>0</v>
      </c>
    </row>
    <row r="831" spans="1:54" x14ac:dyDescent="0.25">
      <c r="A831">
        <v>328137</v>
      </c>
      <c r="B831" t="s">
        <v>150</v>
      </c>
      <c r="X831" t="s">
        <v>213</v>
      </c>
      <c r="Z831" t="s">
        <v>213</v>
      </c>
      <c r="AG831" t="s">
        <v>213</v>
      </c>
      <c r="AI831" t="s">
        <v>213</v>
      </c>
      <c r="AJ831" t="s">
        <v>213</v>
      </c>
      <c r="AK831" t="s">
        <v>213</v>
      </c>
      <c r="AL831" t="s">
        <v>213</v>
      </c>
      <c r="AM831" t="s">
        <v>213</v>
      </c>
      <c r="BA831" t="s">
        <v>4430</v>
      </c>
      <c r="BB831">
        <v>0</v>
      </c>
    </row>
    <row r="832" spans="1:54" x14ac:dyDescent="0.25">
      <c r="A832">
        <v>328167</v>
      </c>
      <c r="B832" t="s">
        <v>150</v>
      </c>
      <c r="AD832" t="s">
        <v>213</v>
      </c>
      <c r="AE832" t="s">
        <v>213</v>
      </c>
      <c r="AF832" t="s">
        <v>213</v>
      </c>
      <c r="AI832" t="s">
        <v>213</v>
      </c>
      <c r="AJ832" t="s">
        <v>213</v>
      </c>
      <c r="AK832" t="s">
        <v>213</v>
      </c>
      <c r="AM832" t="s">
        <v>213</v>
      </c>
      <c r="BA832" t="s">
        <v>4430</v>
      </c>
      <c r="BB832">
        <v>0</v>
      </c>
    </row>
    <row r="833" spans="1:54" x14ac:dyDescent="0.25">
      <c r="A833">
        <v>314791</v>
      </c>
      <c r="B833" t="s">
        <v>150</v>
      </c>
      <c r="I833" t="s">
        <v>213</v>
      </c>
      <c r="V833" t="s">
        <v>213</v>
      </c>
      <c r="W833" t="s">
        <v>213</v>
      </c>
      <c r="X833" t="s">
        <v>213</v>
      </c>
      <c r="AI833" t="s">
        <v>213</v>
      </c>
      <c r="BA833" t="s">
        <v>4430</v>
      </c>
      <c r="BB833">
        <v>0</v>
      </c>
    </row>
    <row r="834" spans="1:54" x14ac:dyDescent="0.25">
      <c r="A834">
        <v>317897</v>
      </c>
      <c r="B834" t="s">
        <v>150</v>
      </c>
      <c r="AF834" t="s">
        <v>213</v>
      </c>
      <c r="AG834" t="s">
        <v>213</v>
      </c>
      <c r="AJ834" t="s">
        <v>213</v>
      </c>
      <c r="AK834" t="s">
        <v>213</v>
      </c>
      <c r="AL834" t="s">
        <v>213</v>
      </c>
      <c r="AM834" t="s">
        <v>213</v>
      </c>
      <c r="BA834" t="s">
        <v>4430</v>
      </c>
      <c r="BB834">
        <v>0</v>
      </c>
    </row>
    <row r="835" spans="1:54" x14ac:dyDescent="0.25">
      <c r="A835">
        <v>334499</v>
      </c>
      <c r="B835" t="s">
        <v>150</v>
      </c>
      <c r="N835" t="s">
        <v>213</v>
      </c>
      <c r="O835" t="s">
        <v>213</v>
      </c>
      <c r="P835" t="s">
        <v>213</v>
      </c>
      <c r="W835" t="s">
        <v>213</v>
      </c>
      <c r="AB835" t="s">
        <v>213</v>
      </c>
      <c r="AC835" t="s">
        <v>213</v>
      </c>
      <c r="AD835" t="s">
        <v>213</v>
      </c>
      <c r="AE835" t="s">
        <v>213</v>
      </c>
      <c r="AF835" t="s">
        <v>213</v>
      </c>
      <c r="AG835" t="s">
        <v>213</v>
      </c>
      <c r="AH835" t="s">
        <v>213</v>
      </c>
      <c r="AI835" t="s">
        <v>213</v>
      </c>
      <c r="AJ835" t="s">
        <v>213</v>
      </c>
      <c r="AK835" t="s">
        <v>213</v>
      </c>
      <c r="AL835" t="s">
        <v>213</v>
      </c>
      <c r="AM835" t="s">
        <v>213</v>
      </c>
      <c r="AN835" t="s">
        <v>213</v>
      </c>
      <c r="BA835" t="s">
        <v>4433</v>
      </c>
      <c r="BB835">
        <v>0</v>
      </c>
    </row>
    <row r="836" spans="1:54" x14ac:dyDescent="0.25">
      <c r="A836">
        <v>323412</v>
      </c>
      <c r="B836" t="s">
        <v>150</v>
      </c>
      <c r="O836" t="s">
        <v>213</v>
      </c>
      <c r="P836" t="s">
        <v>213</v>
      </c>
      <c r="W836" t="s">
        <v>213</v>
      </c>
      <c r="Z836" t="s">
        <v>213</v>
      </c>
      <c r="AB836" t="s">
        <v>213</v>
      </c>
      <c r="AC836" t="s">
        <v>213</v>
      </c>
      <c r="AD836" t="s">
        <v>213</v>
      </c>
      <c r="AE836" t="s">
        <v>213</v>
      </c>
      <c r="AF836" t="s">
        <v>213</v>
      </c>
      <c r="AG836" t="s">
        <v>213</v>
      </c>
      <c r="AH836" t="s">
        <v>213</v>
      </c>
      <c r="AI836" t="s">
        <v>213</v>
      </c>
      <c r="AJ836" t="s">
        <v>213</v>
      </c>
      <c r="AK836" t="s">
        <v>213</v>
      </c>
      <c r="AL836" t="s">
        <v>213</v>
      </c>
      <c r="AM836" t="s">
        <v>213</v>
      </c>
      <c r="AN836" t="s">
        <v>213</v>
      </c>
      <c r="BA836" t="s">
        <v>4433</v>
      </c>
      <c r="BB836">
        <v>0</v>
      </c>
    </row>
    <row r="837" spans="1:54" x14ac:dyDescent="0.25">
      <c r="A837">
        <v>332934</v>
      </c>
      <c r="B837" t="s">
        <v>150</v>
      </c>
      <c r="O837" t="s">
        <v>213</v>
      </c>
      <c r="P837" t="s">
        <v>213</v>
      </c>
      <c r="W837" t="s">
        <v>213</v>
      </c>
      <c r="Y837" t="s">
        <v>213</v>
      </c>
      <c r="Z837" t="s">
        <v>213</v>
      </c>
      <c r="AB837" t="s">
        <v>213</v>
      </c>
      <c r="AC837" t="s">
        <v>213</v>
      </c>
      <c r="AD837" t="s">
        <v>213</v>
      </c>
      <c r="AE837" t="s">
        <v>213</v>
      </c>
      <c r="AF837" t="s">
        <v>213</v>
      </c>
      <c r="AG837" t="s">
        <v>213</v>
      </c>
      <c r="AH837" t="s">
        <v>213</v>
      </c>
      <c r="AI837" t="s">
        <v>213</v>
      </c>
      <c r="AJ837" t="s">
        <v>213</v>
      </c>
      <c r="AK837" t="s">
        <v>213</v>
      </c>
      <c r="AL837" t="s">
        <v>213</v>
      </c>
      <c r="AM837" t="s">
        <v>213</v>
      </c>
      <c r="AN837" t="s">
        <v>213</v>
      </c>
      <c r="BA837" t="s">
        <v>4433</v>
      </c>
      <c r="BB837">
        <v>0</v>
      </c>
    </row>
    <row r="838" spans="1:54" x14ac:dyDescent="0.25">
      <c r="A838">
        <v>337050</v>
      </c>
      <c r="B838" t="s">
        <v>150</v>
      </c>
      <c r="O838" t="s">
        <v>213</v>
      </c>
      <c r="P838" t="s">
        <v>213</v>
      </c>
      <c r="AB838" t="s">
        <v>213</v>
      </c>
      <c r="AC838" t="s">
        <v>213</v>
      </c>
      <c r="AF838" t="s">
        <v>213</v>
      </c>
      <c r="AG838" t="s">
        <v>213</v>
      </c>
      <c r="AH838" t="s">
        <v>213</v>
      </c>
      <c r="AI838" t="s">
        <v>213</v>
      </c>
      <c r="AJ838" t="s">
        <v>213</v>
      </c>
      <c r="AL838" t="s">
        <v>213</v>
      </c>
      <c r="AM838" t="s">
        <v>213</v>
      </c>
      <c r="AN838" t="s">
        <v>213</v>
      </c>
      <c r="BA838" t="s">
        <v>4433</v>
      </c>
      <c r="BB838">
        <v>0</v>
      </c>
    </row>
    <row r="839" spans="1:54" x14ac:dyDescent="0.25">
      <c r="A839">
        <v>325382</v>
      </c>
      <c r="B839" t="s">
        <v>150</v>
      </c>
      <c r="O839" t="s">
        <v>213</v>
      </c>
      <c r="P839" t="s">
        <v>213</v>
      </c>
      <c r="W839" t="s">
        <v>213</v>
      </c>
      <c r="AB839" t="s">
        <v>213</v>
      </c>
      <c r="AG839" t="s">
        <v>213</v>
      </c>
      <c r="AH839" t="s">
        <v>213</v>
      </c>
      <c r="AI839" t="s">
        <v>213</v>
      </c>
      <c r="AJ839" t="s">
        <v>213</v>
      </c>
      <c r="AK839" t="s">
        <v>213</v>
      </c>
      <c r="AL839" t="s">
        <v>213</v>
      </c>
      <c r="AN839" t="s">
        <v>213</v>
      </c>
      <c r="BA839" t="s">
        <v>4433</v>
      </c>
      <c r="BB839">
        <v>0</v>
      </c>
    </row>
    <row r="840" spans="1:54" x14ac:dyDescent="0.25">
      <c r="A840">
        <v>330572</v>
      </c>
      <c r="B840" t="s">
        <v>150</v>
      </c>
      <c r="O840" t="s">
        <v>213</v>
      </c>
      <c r="P840" t="s">
        <v>213</v>
      </c>
      <c r="W840" t="s">
        <v>213</v>
      </c>
      <c r="AB840" t="s">
        <v>213</v>
      </c>
      <c r="AC840" t="s">
        <v>213</v>
      </c>
      <c r="AG840" t="s">
        <v>213</v>
      </c>
      <c r="AH840" t="s">
        <v>213</v>
      </c>
      <c r="AI840" t="s">
        <v>213</v>
      </c>
      <c r="AJ840" t="s">
        <v>213</v>
      </c>
      <c r="AK840" t="s">
        <v>213</v>
      </c>
      <c r="AL840" t="s">
        <v>213</v>
      </c>
      <c r="AM840" t="s">
        <v>213</v>
      </c>
      <c r="AN840" t="s">
        <v>213</v>
      </c>
      <c r="BA840" t="s">
        <v>4433</v>
      </c>
      <c r="BB840">
        <v>0</v>
      </c>
    </row>
    <row r="841" spans="1:54" x14ac:dyDescent="0.25">
      <c r="A841">
        <v>337052</v>
      </c>
      <c r="B841" t="s">
        <v>150</v>
      </c>
      <c r="N841" t="s">
        <v>213</v>
      </c>
      <c r="P841" t="s">
        <v>213</v>
      </c>
      <c r="W841" t="s">
        <v>213</v>
      </c>
      <c r="AB841" t="s">
        <v>213</v>
      </c>
      <c r="AC841" t="s">
        <v>213</v>
      </c>
      <c r="AD841" t="s">
        <v>213</v>
      </c>
      <c r="AF841" t="s">
        <v>213</v>
      </c>
      <c r="AG841" t="s">
        <v>213</v>
      </c>
      <c r="AH841" t="s">
        <v>213</v>
      </c>
      <c r="AI841" t="s">
        <v>213</v>
      </c>
      <c r="AJ841" t="s">
        <v>213</v>
      </c>
      <c r="AK841" t="s">
        <v>213</v>
      </c>
      <c r="AM841" t="s">
        <v>213</v>
      </c>
      <c r="AN841" t="s">
        <v>213</v>
      </c>
      <c r="BA841" t="s">
        <v>4433</v>
      </c>
      <c r="BB841">
        <v>0</v>
      </c>
    </row>
    <row r="842" spans="1:54" x14ac:dyDescent="0.25">
      <c r="A842">
        <v>332599</v>
      </c>
      <c r="B842" t="s">
        <v>150</v>
      </c>
      <c r="G842" t="s">
        <v>213</v>
      </c>
      <c r="J842" t="s">
        <v>213</v>
      </c>
      <c r="P842" t="s">
        <v>213</v>
      </c>
      <c r="Z842" t="s">
        <v>213</v>
      </c>
      <c r="AB842" t="s">
        <v>213</v>
      </c>
      <c r="AC842" t="s">
        <v>213</v>
      </c>
      <c r="AD842" t="s">
        <v>213</v>
      </c>
      <c r="AE842" t="s">
        <v>213</v>
      </c>
      <c r="AF842" t="s">
        <v>213</v>
      </c>
      <c r="AG842" t="s">
        <v>213</v>
      </c>
      <c r="AI842" t="s">
        <v>213</v>
      </c>
      <c r="AJ842" t="s">
        <v>213</v>
      </c>
      <c r="AK842" t="s">
        <v>213</v>
      </c>
      <c r="AL842" t="s">
        <v>213</v>
      </c>
      <c r="AM842" t="s">
        <v>213</v>
      </c>
      <c r="AN842" t="s">
        <v>213</v>
      </c>
      <c r="BA842" t="s">
        <v>4433</v>
      </c>
      <c r="BB842">
        <v>0</v>
      </c>
    </row>
    <row r="843" spans="1:54" x14ac:dyDescent="0.25">
      <c r="A843">
        <v>317914</v>
      </c>
      <c r="B843" t="s">
        <v>150</v>
      </c>
      <c r="P843" t="s">
        <v>213</v>
      </c>
      <c r="Z843" t="s">
        <v>213</v>
      </c>
      <c r="AB843" t="s">
        <v>213</v>
      </c>
      <c r="AD843" t="s">
        <v>213</v>
      </c>
      <c r="AE843" t="s">
        <v>213</v>
      </c>
      <c r="AF843" t="s">
        <v>213</v>
      </c>
      <c r="AG843" t="s">
        <v>213</v>
      </c>
      <c r="AH843" t="s">
        <v>213</v>
      </c>
      <c r="AJ843" t="s">
        <v>213</v>
      </c>
      <c r="AK843" t="s">
        <v>213</v>
      </c>
      <c r="AM843" t="s">
        <v>213</v>
      </c>
      <c r="AN843" t="s">
        <v>213</v>
      </c>
      <c r="BA843" t="s">
        <v>4433</v>
      </c>
      <c r="BB843">
        <v>0</v>
      </c>
    </row>
    <row r="844" spans="1:54" x14ac:dyDescent="0.25">
      <c r="A844">
        <v>332451</v>
      </c>
      <c r="B844" t="s">
        <v>150</v>
      </c>
      <c r="O844" t="s">
        <v>213</v>
      </c>
      <c r="W844" t="s">
        <v>213</v>
      </c>
      <c r="AB844" t="s">
        <v>213</v>
      </c>
      <c r="AC844" t="s">
        <v>213</v>
      </c>
      <c r="AE844" t="s">
        <v>213</v>
      </c>
      <c r="AF844" t="s">
        <v>213</v>
      </c>
      <c r="AG844" t="s">
        <v>213</v>
      </c>
      <c r="AH844" t="s">
        <v>213</v>
      </c>
      <c r="AI844" t="s">
        <v>213</v>
      </c>
      <c r="AJ844" t="s">
        <v>213</v>
      </c>
      <c r="AK844" t="s">
        <v>213</v>
      </c>
      <c r="AL844" t="s">
        <v>213</v>
      </c>
      <c r="AM844" t="s">
        <v>213</v>
      </c>
      <c r="AN844" t="s">
        <v>213</v>
      </c>
      <c r="BA844" t="s">
        <v>4433</v>
      </c>
      <c r="BB844">
        <v>0</v>
      </c>
    </row>
    <row r="845" spans="1:54" x14ac:dyDescent="0.25">
      <c r="A845">
        <v>327942</v>
      </c>
      <c r="B845" t="s">
        <v>150</v>
      </c>
      <c r="O845" t="s">
        <v>213</v>
      </c>
      <c r="Q845" t="s">
        <v>213</v>
      </c>
      <c r="W845" t="s">
        <v>213</v>
      </c>
      <c r="AB845" t="s">
        <v>213</v>
      </c>
      <c r="AC845" t="s">
        <v>213</v>
      </c>
      <c r="AF845" t="s">
        <v>213</v>
      </c>
      <c r="AG845" t="s">
        <v>213</v>
      </c>
      <c r="AH845" t="s">
        <v>213</v>
      </c>
      <c r="AI845" t="s">
        <v>213</v>
      </c>
      <c r="AJ845" t="s">
        <v>213</v>
      </c>
      <c r="AK845" t="s">
        <v>213</v>
      </c>
      <c r="AL845" t="s">
        <v>213</v>
      </c>
      <c r="AM845" t="s">
        <v>213</v>
      </c>
      <c r="AN845" t="s">
        <v>213</v>
      </c>
      <c r="BA845" t="s">
        <v>4433</v>
      </c>
      <c r="BB845">
        <v>0</v>
      </c>
    </row>
    <row r="846" spans="1:54" x14ac:dyDescent="0.25">
      <c r="A846">
        <v>330805</v>
      </c>
      <c r="B846" t="s">
        <v>150</v>
      </c>
      <c r="O846" t="s">
        <v>213</v>
      </c>
      <c r="AB846" t="s">
        <v>213</v>
      </c>
      <c r="AE846" t="s">
        <v>213</v>
      </c>
      <c r="AG846" t="s">
        <v>213</v>
      </c>
      <c r="AI846" t="s">
        <v>213</v>
      </c>
      <c r="AJ846" t="s">
        <v>213</v>
      </c>
      <c r="AK846" t="s">
        <v>213</v>
      </c>
      <c r="AM846" t="s">
        <v>213</v>
      </c>
      <c r="AN846" t="s">
        <v>213</v>
      </c>
      <c r="BA846" t="s">
        <v>4433</v>
      </c>
      <c r="BB846">
        <v>0</v>
      </c>
    </row>
    <row r="847" spans="1:54" x14ac:dyDescent="0.25">
      <c r="A847">
        <v>321865</v>
      </c>
      <c r="B847" t="s">
        <v>150</v>
      </c>
      <c r="O847" t="s">
        <v>213</v>
      </c>
      <c r="V847" t="s">
        <v>213</v>
      </c>
      <c r="X847" t="s">
        <v>213</v>
      </c>
      <c r="AB847" t="s">
        <v>213</v>
      </c>
      <c r="AD847" t="s">
        <v>213</v>
      </c>
      <c r="AE847" t="s">
        <v>213</v>
      </c>
      <c r="AG847" t="s">
        <v>213</v>
      </c>
      <c r="AH847" t="s">
        <v>213</v>
      </c>
      <c r="AI847" t="s">
        <v>213</v>
      </c>
      <c r="AJ847" t="s">
        <v>213</v>
      </c>
      <c r="AK847" t="s">
        <v>213</v>
      </c>
      <c r="AL847" t="s">
        <v>213</v>
      </c>
      <c r="AM847" t="s">
        <v>213</v>
      </c>
      <c r="AN847" t="s">
        <v>213</v>
      </c>
      <c r="BA847" t="s">
        <v>4433</v>
      </c>
      <c r="BB847">
        <v>0</v>
      </c>
    </row>
    <row r="848" spans="1:54" x14ac:dyDescent="0.25">
      <c r="A848">
        <v>324035</v>
      </c>
      <c r="B848" t="s">
        <v>150</v>
      </c>
      <c r="O848" t="s">
        <v>213</v>
      </c>
      <c r="Z848" t="s">
        <v>213</v>
      </c>
      <c r="AB848" t="s">
        <v>213</v>
      </c>
      <c r="AG848" t="s">
        <v>213</v>
      </c>
      <c r="AH848" t="s">
        <v>213</v>
      </c>
      <c r="AI848" t="s">
        <v>213</v>
      </c>
      <c r="AJ848" t="s">
        <v>213</v>
      </c>
      <c r="AK848" t="s">
        <v>213</v>
      </c>
      <c r="AL848" t="s">
        <v>213</v>
      </c>
      <c r="AM848" t="s">
        <v>213</v>
      </c>
      <c r="AN848" t="s">
        <v>213</v>
      </c>
      <c r="BA848" t="s">
        <v>4433</v>
      </c>
      <c r="BB848">
        <v>0</v>
      </c>
    </row>
    <row r="849" spans="1:54" x14ac:dyDescent="0.25">
      <c r="A849">
        <v>317244</v>
      </c>
      <c r="B849" t="s">
        <v>150</v>
      </c>
      <c r="M849" t="s">
        <v>213</v>
      </c>
      <c r="Q849" t="s">
        <v>213</v>
      </c>
      <c r="W849" t="s">
        <v>213</v>
      </c>
      <c r="Z849" t="s">
        <v>213</v>
      </c>
      <c r="AA849" t="s">
        <v>213</v>
      </c>
      <c r="AB849" t="s">
        <v>213</v>
      </c>
      <c r="AC849" t="s">
        <v>213</v>
      </c>
      <c r="AD849" t="s">
        <v>213</v>
      </c>
      <c r="AE849" t="s">
        <v>213</v>
      </c>
      <c r="AF849" t="s">
        <v>213</v>
      </c>
      <c r="AG849" t="s">
        <v>213</v>
      </c>
      <c r="AH849" t="s">
        <v>213</v>
      </c>
      <c r="AI849" t="s">
        <v>213</v>
      </c>
      <c r="AJ849" t="s">
        <v>213</v>
      </c>
      <c r="AK849" t="s">
        <v>213</v>
      </c>
      <c r="AL849" t="s">
        <v>213</v>
      </c>
      <c r="AM849" t="s">
        <v>213</v>
      </c>
      <c r="AN849" t="s">
        <v>213</v>
      </c>
      <c r="BA849" t="s">
        <v>4433</v>
      </c>
      <c r="BB849">
        <v>0</v>
      </c>
    </row>
    <row r="850" spans="1:54" x14ac:dyDescent="0.25">
      <c r="A850">
        <v>327678</v>
      </c>
      <c r="B850" t="s">
        <v>150</v>
      </c>
      <c r="W850" t="s">
        <v>213</v>
      </c>
      <c r="X850" t="s">
        <v>213</v>
      </c>
      <c r="AA850" t="s">
        <v>213</v>
      </c>
      <c r="AB850" t="s">
        <v>213</v>
      </c>
      <c r="AC850" t="s">
        <v>213</v>
      </c>
      <c r="AD850" t="s">
        <v>213</v>
      </c>
      <c r="AE850" t="s">
        <v>213</v>
      </c>
      <c r="AF850" t="s">
        <v>213</v>
      </c>
      <c r="AG850" t="s">
        <v>213</v>
      </c>
      <c r="AH850" t="s">
        <v>213</v>
      </c>
      <c r="AI850" t="s">
        <v>213</v>
      </c>
      <c r="AJ850" t="s">
        <v>213</v>
      </c>
      <c r="AK850" t="s">
        <v>213</v>
      </c>
      <c r="AL850" t="s">
        <v>213</v>
      </c>
      <c r="AM850" t="s">
        <v>213</v>
      </c>
      <c r="AN850" t="s">
        <v>213</v>
      </c>
      <c r="BA850" t="s">
        <v>4433</v>
      </c>
      <c r="BB850">
        <v>0</v>
      </c>
    </row>
    <row r="851" spans="1:54" x14ac:dyDescent="0.25">
      <c r="A851">
        <v>330345</v>
      </c>
      <c r="B851" t="s">
        <v>150</v>
      </c>
      <c r="I851" t="s">
        <v>213</v>
      </c>
      <c r="N851" t="s">
        <v>213</v>
      </c>
      <c r="AA851" t="s">
        <v>213</v>
      </c>
      <c r="AB851" t="s">
        <v>213</v>
      </c>
      <c r="AC851" t="s">
        <v>213</v>
      </c>
      <c r="AD851" t="s">
        <v>213</v>
      </c>
      <c r="AE851" t="s">
        <v>213</v>
      </c>
      <c r="AG851" t="s">
        <v>213</v>
      </c>
      <c r="AH851" t="s">
        <v>213</v>
      </c>
      <c r="AI851" t="s">
        <v>213</v>
      </c>
      <c r="AJ851" t="s">
        <v>213</v>
      </c>
      <c r="AK851" t="s">
        <v>213</v>
      </c>
      <c r="AL851" t="s">
        <v>213</v>
      </c>
      <c r="AM851" t="s">
        <v>213</v>
      </c>
      <c r="AN851" t="s">
        <v>213</v>
      </c>
      <c r="BA851" t="s">
        <v>4433</v>
      </c>
      <c r="BB851">
        <v>0</v>
      </c>
    </row>
    <row r="852" spans="1:54" x14ac:dyDescent="0.25">
      <c r="A852">
        <v>337207</v>
      </c>
      <c r="B852" t="s">
        <v>150</v>
      </c>
      <c r="F852" t="s">
        <v>213</v>
      </c>
      <c r="R852" t="s">
        <v>213</v>
      </c>
      <c r="Y852" t="s">
        <v>213</v>
      </c>
      <c r="AB852" t="s">
        <v>213</v>
      </c>
      <c r="AC852" t="s">
        <v>213</v>
      </c>
      <c r="AD852" t="s">
        <v>213</v>
      </c>
      <c r="AE852" t="s">
        <v>213</v>
      </c>
      <c r="AF852" t="s">
        <v>213</v>
      </c>
      <c r="AG852" t="s">
        <v>213</v>
      </c>
      <c r="AH852" t="s">
        <v>213</v>
      </c>
      <c r="AI852" t="s">
        <v>213</v>
      </c>
      <c r="AJ852" t="s">
        <v>213</v>
      </c>
      <c r="AK852" t="s">
        <v>213</v>
      </c>
      <c r="AL852" t="s">
        <v>213</v>
      </c>
      <c r="AM852" t="s">
        <v>213</v>
      </c>
      <c r="AN852" t="s">
        <v>213</v>
      </c>
      <c r="BA852" t="s">
        <v>4433</v>
      </c>
      <c r="BB852">
        <v>0</v>
      </c>
    </row>
    <row r="853" spans="1:54" x14ac:dyDescent="0.25">
      <c r="A853">
        <v>337174</v>
      </c>
      <c r="B853" t="s">
        <v>150</v>
      </c>
      <c r="W853" t="s">
        <v>213</v>
      </c>
      <c r="Z853" t="s">
        <v>213</v>
      </c>
      <c r="AB853" t="s">
        <v>213</v>
      </c>
      <c r="AE853" t="s">
        <v>213</v>
      </c>
      <c r="AL853" t="s">
        <v>213</v>
      </c>
      <c r="AN853" t="s">
        <v>213</v>
      </c>
      <c r="BA853" t="s">
        <v>4433</v>
      </c>
      <c r="BB853">
        <v>0</v>
      </c>
    </row>
    <row r="854" spans="1:54" x14ac:dyDescent="0.25">
      <c r="A854">
        <v>334536</v>
      </c>
      <c r="B854" t="s">
        <v>150</v>
      </c>
      <c r="O854" t="s">
        <v>213</v>
      </c>
      <c r="P854" t="s">
        <v>213</v>
      </c>
      <c r="R854" t="s">
        <v>213</v>
      </c>
      <c r="W854" t="s">
        <v>213</v>
      </c>
      <c r="X854" t="s">
        <v>213</v>
      </c>
      <c r="Z854" t="s">
        <v>213</v>
      </c>
      <c r="AC854" t="s">
        <v>213</v>
      </c>
      <c r="AD854" t="s">
        <v>213</v>
      </c>
      <c r="AE854" t="s">
        <v>213</v>
      </c>
      <c r="AF854" t="s">
        <v>213</v>
      </c>
      <c r="AG854" t="s">
        <v>213</v>
      </c>
      <c r="AH854" t="s">
        <v>213</v>
      </c>
      <c r="AI854" t="s">
        <v>213</v>
      </c>
      <c r="AJ854" t="s">
        <v>213</v>
      </c>
      <c r="AK854" t="s">
        <v>213</v>
      </c>
      <c r="AL854" t="s">
        <v>213</v>
      </c>
      <c r="AM854" t="s">
        <v>213</v>
      </c>
      <c r="AN854" t="s">
        <v>213</v>
      </c>
      <c r="BA854" t="s">
        <v>4433</v>
      </c>
      <c r="BB854">
        <v>0</v>
      </c>
    </row>
    <row r="855" spans="1:54" x14ac:dyDescent="0.25">
      <c r="A855">
        <v>337097</v>
      </c>
      <c r="B855" t="s">
        <v>150</v>
      </c>
      <c r="O855" t="s">
        <v>213</v>
      </c>
      <c r="P855" t="s">
        <v>213</v>
      </c>
      <c r="W855" t="s">
        <v>213</v>
      </c>
      <c r="AA855" t="s">
        <v>213</v>
      </c>
      <c r="AC855" t="s">
        <v>213</v>
      </c>
      <c r="AE855" t="s">
        <v>213</v>
      </c>
      <c r="AF855" t="s">
        <v>213</v>
      </c>
      <c r="AG855" t="s">
        <v>213</v>
      </c>
      <c r="AI855" t="s">
        <v>213</v>
      </c>
      <c r="AJ855" t="s">
        <v>213</v>
      </c>
      <c r="AK855" t="s">
        <v>213</v>
      </c>
      <c r="AL855" t="s">
        <v>213</v>
      </c>
      <c r="AM855" t="s">
        <v>213</v>
      </c>
      <c r="AN855" t="s">
        <v>213</v>
      </c>
      <c r="BA855" t="s">
        <v>4433</v>
      </c>
      <c r="BB855">
        <v>0</v>
      </c>
    </row>
    <row r="856" spans="1:54" x14ac:dyDescent="0.25">
      <c r="A856">
        <v>325871</v>
      </c>
      <c r="B856" t="s">
        <v>150</v>
      </c>
      <c r="O856" t="s">
        <v>213</v>
      </c>
      <c r="P856" t="s">
        <v>213</v>
      </c>
      <c r="S856" t="s">
        <v>213</v>
      </c>
      <c r="W856" t="s">
        <v>213</v>
      </c>
      <c r="X856" t="s">
        <v>213</v>
      </c>
      <c r="AC856" t="s">
        <v>213</v>
      </c>
      <c r="AD856" t="s">
        <v>213</v>
      </c>
      <c r="AG856" t="s">
        <v>213</v>
      </c>
      <c r="AH856" t="s">
        <v>213</v>
      </c>
      <c r="AI856" t="s">
        <v>213</v>
      </c>
      <c r="AJ856" t="s">
        <v>213</v>
      </c>
      <c r="AK856" t="s">
        <v>213</v>
      </c>
      <c r="AL856" t="s">
        <v>213</v>
      </c>
      <c r="AM856" t="s">
        <v>213</v>
      </c>
      <c r="AN856" t="s">
        <v>213</v>
      </c>
      <c r="BA856" t="s">
        <v>4433</v>
      </c>
      <c r="BB856">
        <v>0</v>
      </c>
    </row>
    <row r="857" spans="1:54" x14ac:dyDescent="0.25">
      <c r="A857">
        <v>331039</v>
      </c>
      <c r="B857" t="s">
        <v>150</v>
      </c>
      <c r="P857" t="s">
        <v>213</v>
      </c>
      <c r="W857" t="s">
        <v>213</v>
      </c>
      <c r="Y857" t="s">
        <v>213</v>
      </c>
      <c r="Z857" t="s">
        <v>213</v>
      </c>
      <c r="AC857" t="s">
        <v>213</v>
      </c>
      <c r="AD857" t="s">
        <v>213</v>
      </c>
      <c r="AE857" t="s">
        <v>213</v>
      </c>
      <c r="AG857" t="s">
        <v>213</v>
      </c>
      <c r="AH857" t="s">
        <v>213</v>
      </c>
      <c r="AI857" t="s">
        <v>213</v>
      </c>
      <c r="AJ857" t="s">
        <v>213</v>
      </c>
      <c r="AK857" t="s">
        <v>213</v>
      </c>
      <c r="AL857" t="s">
        <v>213</v>
      </c>
      <c r="AN857" t="s">
        <v>213</v>
      </c>
      <c r="BA857" t="s">
        <v>4433</v>
      </c>
      <c r="BB857">
        <v>0</v>
      </c>
    </row>
    <row r="858" spans="1:54" x14ac:dyDescent="0.25">
      <c r="A858">
        <v>330627</v>
      </c>
      <c r="B858" t="s">
        <v>150</v>
      </c>
      <c r="H858" t="s">
        <v>213</v>
      </c>
      <c r="I858" t="s">
        <v>213</v>
      </c>
      <c r="N858" t="s">
        <v>213</v>
      </c>
      <c r="P858" t="s">
        <v>213</v>
      </c>
      <c r="T858" t="s">
        <v>213</v>
      </c>
      <c r="AA858" t="s">
        <v>213</v>
      </c>
      <c r="AC858" t="s">
        <v>213</v>
      </c>
      <c r="AD858" t="s">
        <v>213</v>
      </c>
      <c r="AE858" t="s">
        <v>213</v>
      </c>
      <c r="AF858" t="s">
        <v>213</v>
      </c>
      <c r="AG858" t="s">
        <v>213</v>
      </c>
      <c r="AH858" t="s">
        <v>213</v>
      </c>
      <c r="AI858" t="s">
        <v>213</v>
      </c>
      <c r="AJ858" t="s">
        <v>213</v>
      </c>
      <c r="AK858" t="s">
        <v>213</v>
      </c>
      <c r="AL858" t="s">
        <v>213</v>
      </c>
      <c r="AM858" t="s">
        <v>213</v>
      </c>
      <c r="AN858" t="s">
        <v>213</v>
      </c>
      <c r="BA858" t="s">
        <v>4433</v>
      </c>
      <c r="BB858">
        <v>0</v>
      </c>
    </row>
    <row r="859" spans="1:54" x14ac:dyDescent="0.25">
      <c r="A859">
        <v>330841</v>
      </c>
      <c r="B859" t="s">
        <v>150</v>
      </c>
      <c r="G859" t="s">
        <v>213</v>
      </c>
      <c r="M859" t="s">
        <v>213</v>
      </c>
      <c r="N859" t="s">
        <v>213</v>
      </c>
      <c r="P859" t="s">
        <v>213</v>
      </c>
      <c r="W859" t="s">
        <v>213</v>
      </c>
      <c r="Z859" t="s">
        <v>213</v>
      </c>
      <c r="AC859" t="s">
        <v>213</v>
      </c>
      <c r="AD859" t="s">
        <v>213</v>
      </c>
      <c r="AF859" t="s">
        <v>213</v>
      </c>
      <c r="AG859" t="s">
        <v>213</v>
      </c>
      <c r="AH859" t="s">
        <v>213</v>
      </c>
      <c r="AI859" t="s">
        <v>213</v>
      </c>
      <c r="AJ859" t="s">
        <v>213</v>
      </c>
      <c r="AK859" t="s">
        <v>213</v>
      </c>
      <c r="AL859" t="s">
        <v>213</v>
      </c>
      <c r="AM859" t="s">
        <v>213</v>
      </c>
      <c r="AN859" t="s">
        <v>213</v>
      </c>
      <c r="BA859" t="s">
        <v>4433</v>
      </c>
      <c r="BB859">
        <v>0</v>
      </c>
    </row>
    <row r="860" spans="1:54" x14ac:dyDescent="0.25">
      <c r="A860">
        <v>331645</v>
      </c>
      <c r="B860" t="s">
        <v>150</v>
      </c>
      <c r="N860" t="s">
        <v>213</v>
      </c>
      <c r="P860" t="s">
        <v>213</v>
      </c>
      <c r="X860" t="s">
        <v>213</v>
      </c>
      <c r="Y860" t="s">
        <v>213</v>
      </c>
      <c r="Z860" t="s">
        <v>213</v>
      </c>
      <c r="AD860" t="s">
        <v>213</v>
      </c>
      <c r="AE860" t="s">
        <v>213</v>
      </c>
      <c r="AI860" t="s">
        <v>213</v>
      </c>
      <c r="AJ860" t="s">
        <v>213</v>
      </c>
      <c r="AK860" t="s">
        <v>213</v>
      </c>
      <c r="AL860" t="s">
        <v>213</v>
      </c>
      <c r="AM860" t="s">
        <v>213</v>
      </c>
      <c r="AN860" t="s">
        <v>213</v>
      </c>
      <c r="BA860" t="s">
        <v>4433</v>
      </c>
      <c r="BB860">
        <v>0</v>
      </c>
    </row>
    <row r="861" spans="1:54" x14ac:dyDescent="0.25">
      <c r="A861">
        <v>333059</v>
      </c>
      <c r="B861" t="s">
        <v>150</v>
      </c>
      <c r="H861" t="s">
        <v>213</v>
      </c>
      <c r="N861" t="s">
        <v>213</v>
      </c>
      <c r="P861" t="s">
        <v>213</v>
      </c>
      <c r="W861" t="s">
        <v>213</v>
      </c>
      <c r="AA861" t="s">
        <v>213</v>
      </c>
      <c r="AC861" t="s">
        <v>213</v>
      </c>
      <c r="AE861" t="s">
        <v>213</v>
      </c>
      <c r="AG861" t="s">
        <v>213</v>
      </c>
      <c r="AI861" t="s">
        <v>213</v>
      </c>
      <c r="AJ861" t="s">
        <v>213</v>
      </c>
      <c r="AK861" t="s">
        <v>213</v>
      </c>
      <c r="AL861" t="s">
        <v>213</v>
      </c>
      <c r="AM861" t="s">
        <v>213</v>
      </c>
      <c r="AN861" t="s">
        <v>213</v>
      </c>
      <c r="BA861" t="s">
        <v>4433</v>
      </c>
      <c r="BB861">
        <v>0</v>
      </c>
    </row>
    <row r="862" spans="1:54" x14ac:dyDescent="0.25">
      <c r="A862">
        <v>334812</v>
      </c>
      <c r="B862" t="s">
        <v>150</v>
      </c>
      <c r="N862" t="s">
        <v>213</v>
      </c>
      <c r="P862" t="s">
        <v>213</v>
      </c>
      <c r="W862" t="s">
        <v>213</v>
      </c>
      <c r="AA862" t="s">
        <v>213</v>
      </c>
      <c r="AC862" t="s">
        <v>213</v>
      </c>
      <c r="AD862" t="s">
        <v>213</v>
      </c>
      <c r="AE862" t="s">
        <v>213</v>
      </c>
      <c r="AF862" t="s">
        <v>213</v>
      </c>
      <c r="AG862" t="s">
        <v>213</v>
      </c>
      <c r="AH862" t="s">
        <v>213</v>
      </c>
      <c r="AI862" t="s">
        <v>213</v>
      </c>
      <c r="AJ862" t="s">
        <v>213</v>
      </c>
      <c r="AK862" t="s">
        <v>213</v>
      </c>
      <c r="AL862" t="s">
        <v>213</v>
      </c>
      <c r="AM862" t="s">
        <v>213</v>
      </c>
      <c r="AN862" t="s">
        <v>213</v>
      </c>
      <c r="BA862" t="s">
        <v>4433</v>
      </c>
      <c r="BB862">
        <v>0</v>
      </c>
    </row>
    <row r="863" spans="1:54" x14ac:dyDescent="0.25">
      <c r="A863">
        <v>337043</v>
      </c>
      <c r="B863" t="s">
        <v>150</v>
      </c>
      <c r="N863" t="s">
        <v>213</v>
      </c>
      <c r="P863" t="s">
        <v>213</v>
      </c>
      <c r="R863" t="s">
        <v>213</v>
      </c>
      <c r="W863" t="s">
        <v>213</v>
      </c>
      <c r="AC863" t="s">
        <v>213</v>
      </c>
      <c r="AD863" t="s">
        <v>213</v>
      </c>
      <c r="AE863" t="s">
        <v>213</v>
      </c>
      <c r="AF863" t="s">
        <v>213</v>
      </c>
      <c r="AG863" t="s">
        <v>213</v>
      </c>
      <c r="AH863" t="s">
        <v>213</v>
      </c>
      <c r="AI863" t="s">
        <v>213</v>
      </c>
      <c r="AJ863" t="s">
        <v>213</v>
      </c>
      <c r="AK863" t="s">
        <v>213</v>
      </c>
      <c r="AM863" t="s">
        <v>213</v>
      </c>
      <c r="AN863" t="s">
        <v>213</v>
      </c>
      <c r="BA863" t="s">
        <v>4433</v>
      </c>
      <c r="BB863">
        <v>0</v>
      </c>
    </row>
    <row r="864" spans="1:54" x14ac:dyDescent="0.25">
      <c r="A864">
        <v>317342</v>
      </c>
      <c r="B864" t="s">
        <v>150</v>
      </c>
      <c r="M864" t="s">
        <v>213</v>
      </c>
      <c r="P864" t="s">
        <v>213</v>
      </c>
      <c r="W864" t="s">
        <v>213</v>
      </c>
      <c r="X864" t="s">
        <v>213</v>
      </c>
      <c r="AC864" t="s">
        <v>213</v>
      </c>
      <c r="AE864" t="s">
        <v>213</v>
      </c>
      <c r="AG864" t="s">
        <v>213</v>
      </c>
      <c r="AI864" t="s">
        <v>213</v>
      </c>
      <c r="AJ864" t="s">
        <v>213</v>
      </c>
      <c r="AK864" t="s">
        <v>213</v>
      </c>
      <c r="AL864" t="s">
        <v>213</v>
      </c>
      <c r="AM864" t="s">
        <v>213</v>
      </c>
      <c r="AN864" t="s">
        <v>213</v>
      </c>
      <c r="BA864" t="s">
        <v>4433</v>
      </c>
      <c r="BB864">
        <v>0</v>
      </c>
    </row>
    <row r="865" spans="1:54" x14ac:dyDescent="0.25">
      <c r="A865">
        <v>328052</v>
      </c>
      <c r="B865" t="s">
        <v>150</v>
      </c>
      <c r="O865" t="s">
        <v>213</v>
      </c>
      <c r="W865" t="s">
        <v>213</v>
      </c>
      <c r="Z865" t="s">
        <v>213</v>
      </c>
      <c r="AG865" t="s">
        <v>213</v>
      </c>
      <c r="AH865" t="s">
        <v>213</v>
      </c>
      <c r="AI865" t="s">
        <v>213</v>
      </c>
      <c r="AL865" t="s">
        <v>213</v>
      </c>
      <c r="AM865" t="s">
        <v>213</v>
      </c>
      <c r="AN865" t="s">
        <v>213</v>
      </c>
      <c r="BA865" t="s">
        <v>4433</v>
      </c>
      <c r="BB865">
        <v>0</v>
      </c>
    </row>
    <row r="866" spans="1:54" x14ac:dyDescent="0.25">
      <c r="A866">
        <v>320526</v>
      </c>
      <c r="B866" t="s">
        <v>150</v>
      </c>
      <c r="D866" t="s">
        <v>213</v>
      </c>
      <c r="H866" t="s">
        <v>213</v>
      </c>
      <c r="I866" t="s">
        <v>213</v>
      </c>
      <c r="O866" t="s">
        <v>213</v>
      </c>
      <c r="Q866" t="s">
        <v>213</v>
      </c>
      <c r="Z866" t="s">
        <v>213</v>
      </c>
      <c r="AC866" t="s">
        <v>213</v>
      </c>
      <c r="AE866" t="s">
        <v>213</v>
      </c>
      <c r="AG866" t="s">
        <v>213</v>
      </c>
      <c r="AH866" t="s">
        <v>213</v>
      </c>
      <c r="AI866" t="s">
        <v>213</v>
      </c>
      <c r="AJ866" t="s">
        <v>213</v>
      </c>
      <c r="AK866" t="s">
        <v>213</v>
      </c>
      <c r="AL866" t="s">
        <v>213</v>
      </c>
      <c r="AM866" t="s">
        <v>213</v>
      </c>
      <c r="AN866" t="s">
        <v>213</v>
      </c>
      <c r="BA866" t="s">
        <v>4433</v>
      </c>
      <c r="BB866">
        <v>0</v>
      </c>
    </row>
    <row r="867" spans="1:54" x14ac:dyDescent="0.25">
      <c r="A867">
        <v>323267</v>
      </c>
      <c r="B867" t="s">
        <v>150</v>
      </c>
      <c r="Q867" t="s">
        <v>213</v>
      </c>
      <c r="AC867" t="s">
        <v>213</v>
      </c>
      <c r="AE867" t="s">
        <v>213</v>
      </c>
      <c r="AF867" t="s">
        <v>213</v>
      </c>
      <c r="AG867" t="s">
        <v>213</v>
      </c>
      <c r="AI867" t="s">
        <v>213</v>
      </c>
      <c r="AJ867" t="s">
        <v>213</v>
      </c>
      <c r="AK867" t="s">
        <v>213</v>
      </c>
      <c r="AN867" t="s">
        <v>213</v>
      </c>
      <c r="BA867" t="s">
        <v>4433</v>
      </c>
      <c r="BB867">
        <v>0</v>
      </c>
    </row>
    <row r="868" spans="1:54" x14ac:dyDescent="0.25">
      <c r="A868">
        <v>323729</v>
      </c>
      <c r="B868" t="s">
        <v>150</v>
      </c>
      <c r="W868" t="s">
        <v>213</v>
      </c>
      <c r="AF868" t="s">
        <v>213</v>
      </c>
      <c r="AG868" t="s">
        <v>213</v>
      </c>
      <c r="AJ868" t="s">
        <v>213</v>
      </c>
      <c r="AK868" t="s">
        <v>213</v>
      </c>
      <c r="AN868" t="s">
        <v>213</v>
      </c>
      <c r="BA868" t="s">
        <v>4433</v>
      </c>
      <c r="BB868">
        <v>0</v>
      </c>
    </row>
    <row r="869" spans="1:54" x14ac:dyDescent="0.25">
      <c r="A869">
        <v>324782</v>
      </c>
      <c r="B869" t="s">
        <v>150</v>
      </c>
      <c r="V869" t="s">
        <v>213</v>
      </c>
      <c r="W869" t="s">
        <v>213</v>
      </c>
      <c r="Y869" t="s">
        <v>213</v>
      </c>
      <c r="Z869" t="s">
        <v>213</v>
      </c>
      <c r="AC869" t="s">
        <v>213</v>
      </c>
      <c r="AD869" t="s">
        <v>213</v>
      </c>
      <c r="AE869" t="s">
        <v>213</v>
      </c>
      <c r="AG869" t="s">
        <v>213</v>
      </c>
      <c r="AH869" t="s">
        <v>213</v>
      </c>
      <c r="AI869" t="s">
        <v>213</v>
      </c>
      <c r="AJ869" t="s">
        <v>213</v>
      </c>
      <c r="AK869" t="s">
        <v>213</v>
      </c>
      <c r="AL869" t="s">
        <v>213</v>
      </c>
      <c r="AM869" t="s">
        <v>213</v>
      </c>
      <c r="AN869" t="s">
        <v>213</v>
      </c>
      <c r="BA869" t="s">
        <v>4433</v>
      </c>
      <c r="BB869">
        <v>0</v>
      </c>
    </row>
    <row r="870" spans="1:54" x14ac:dyDescent="0.25">
      <c r="A870">
        <v>325833</v>
      </c>
      <c r="B870" t="s">
        <v>150</v>
      </c>
      <c r="Z870" t="s">
        <v>213</v>
      </c>
      <c r="AC870" t="s">
        <v>213</v>
      </c>
      <c r="AG870" t="s">
        <v>213</v>
      </c>
      <c r="AH870" t="s">
        <v>213</v>
      </c>
      <c r="AI870" t="s">
        <v>213</v>
      </c>
      <c r="AJ870" t="s">
        <v>213</v>
      </c>
      <c r="AK870" t="s">
        <v>213</v>
      </c>
      <c r="AN870" t="s">
        <v>213</v>
      </c>
      <c r="BA870" t="s">
        <v>4433</v>
      </c>
      <c r="BB870">
        <v>0</v>
      </c>
    </row>
    <row r="871" spans="1:54" x14ac:dyDescent="0.25">
      <c r="A871">
        <v>327150</v>
      </c>
      <c r="B871" t="s">
        <v>150</v>
      </c>
      <c r="H871" t="s">
        <v>213</v>
      </c>
      <c r="Z871" t="s">
        <v>213</v>
      </c>
      <c r="AC871" t="s">
        <v>213</v>
      </c>
      <c r="AE871" t="s">
        <v>213</v>
      </c>
      <c r="AG871" t="s">
        <v>213</v>
      </c>
      <c r="AI871" t="s">
        <v>213</v>
      </c>
      <c r="AJ871" t="s">
        <v>213</v>
      </c>
      <c r="AK871" t="s">
        <v>213</v>
      </c>
      <c r="AL871" t="s">
        <v>213</v>
      </c>
      <c r="AM871" t="s">
        <v>213</v>
      </c>
      <c r="AN871" t="s">
        <v>213</v>
      </c>
      <c r="BA871" t="s">
        <v>4433</v>
      </c>
      <c r="BB871">
        <v>0</v>
      </c>
    </row>
    <row r="872" spans="1:54" x14ac:dyDescent="0.25">
      <c r="A872">
        <v>328569</v>
      </c>
      <c r="B872" t="s">
        <v>150</v>
      </c>
      <c r="H872" t="s">
        <v>213</v>
      </c>
      <c r="AA872" t="s">
        <v>213</v>
      </c>
      <c r="AC872" t="s">
        <v>213</v>
      </c>
      <c r="AE872" t="s">
        <v>213</v>
      </c>
      <c r="AH872" t="s">
        <v>213</v>
      </c>
      <c r="AI872" t="s">
        <v>213</v>
      </c>
      <c r="AJ872" t="s">
        <v>213</v>
      </c>
      <c r="AK872" t="s">
        <v>213</v>
      </c>
      <c r="AL872" t="s">
        <v>213</v>
      </c>
      <c r="AM872" t="s">
        <v>213</v>
      </c>
      <c r="AN872" t="s">
        <v>213</v>
      </c>
      <c r="BA872" t="s">
        <v>4433</v>
      </c>
      <c r="BB872">
        <v>0</v>
      </c>
    </row>
    <row r="873" spans="1:54" x14ac:dyDescent="0.25">
      <c r="A873">
        <v>332431</v>
      </c>
      <c r="B873" t="s">
        <v>150</v>
      </c>
      <c r="R873" t="s">
        <v>213</v>
      </c>
      <c r="AC873" t="s">
        <v>213</v>
      </c>
      <c r="AF873" t="s">
        <v>213</v>
      </c>
      <c r="AG873" t="s">
        <v>213</v>
      </c>
      <c r="AH873" t="s">
        <v>213</v>
      </c>
      <c r="AI873" t="s">
        <v>213</v>
      </c>
      <c r="AJ873" t="s">
        <v>213</v>
      </c>
      <c r="AK873" t="s">
        <v>213</v>
      </c>
      <c r="AL873" t="s">
        <v>213</v>
      </c>
      <c r="AM873" t="s">
        <v>213</v>
      </c>
      <c r="AN873" t="s">
        <v>213</v>
      </c>
      <c r="BA873" t="s">
        <v>4433</v>
      </c>
      <c r="BB873">
        <v>0</v>
      </c>
    </row>
    <row r="874" spans="1:54" x14ac:dyDescent="0.25">
      <c r="A874">
        <v>332790</v>
      </c>
      <c r="B874" t="s">
        <v>150</v>
      </c>
      <c r="V874" t="s">
        <v>213</v>
      </c>
      <c r="AA874" t="s">
        <v>213</v>
      </c>
      <c r="AC874" t="s">
        <v>213</v>
      </c>
      <c r="AG874" t="s">
        <v>213</v>
      </c>
      <c r="AH874" t="s">
        <v>213</v>
      </c>
      <c r="AI874" t="s">
        <v>213</v>
      </c>
      <c r="AJ874" t="s">
        <v>213</v>
      </c>
      <c r="AK874" t="s">
        <v>213</v>
      </c>
      <c r="AL874" t="s">
        <v>213</v>
      </c>
      <c r="AM874" t="s">
        <v>213</v>
      </c>
      <c r="AN874" t="s">
        <v>213</v>
      </c>
      <c r="BA874" t="s">
        <v>4433</v>
      </c>
      <c r="BB874">
        <v>0</v>
      </c>
    </row>
    <row r="875" spans="1:54" x14ac:dyDescent="0.25">
      <c r="A875">
        <v>337143</v>
      </c>
      <c r="B875" t="s">
        <v>150</v>
      </c>
      <c r="N875" t="s">
        <v>213</v>
      </c>
      <c r="V875" t="s">
        <v>213</v>
      </c>
      <c r="AA875" t="s">
        <v>213</v>
      </c>
      <c r="AC875" t="s">
        <v>213</v>
      </c>
      <c r="AD875" t="s">
        <v>213</v>
      </c>
      <c r="AE875" t="s">
        <v>213</v>
      </c>
      <c r="AG875" t="s">
        <v>213</v>
      </c>
      <c r="AI875" t="s">
        <v>213</v>
      </c>
      <c r="AJ875" t="s">
        <v>213</v>
      </c>
      <c r="AK875" t="s">
        <v>213</v>
      </c>
      <c r="AL875" t="s">
        <v>213</v>
      </c>
      <c r="AM875" t="s">
        <v>213</v>
      </c>
      <c r="AN875" t="s">
        <v>213</v>
      </c>
      <c r="BA875" t="s">
        <v>4433</v>
      </c>
      <c r="BB875">
        <v>0</v>
      </c>
    </row>
    <row r="876" spans="1:54" x14ac:dyDescent="0.25">
      <c r="A876">
        <v>324241</v>
      </c>
      <c r="B876" t="s">
        <v>150</v>
      </c>
      <c r="N876" t="s">
        <v>213</v>
      </c>
      <c r="Z876" t="s">
        <v>213</v>
      </c>
      <c r="AA876" t="s">
        <v>213</v>
      </c>
      <c r="AC876" t="s">
        <v>213</v>
      </c>
      <c r="AD876" t="s">
        <v>213</v>
      </c>
      <c r="AE876" t="s">
        <v>213</v>
      </c>
      <c r="AI876" t="s">
        <v>213</v>
      </c>
      <c r="AL876" t="s">
        <v>213</v>
      </c>
      <c r="AM876" t="s">
        <v>213</v>
      </c>
      <c r="AN876" t="s">
        <v>213</v>
      </c>
      <c r="BA876" t="s">
        <v>4433</v>
      </c>
      <c r="BB876">
        <v>0</v>
      </c>
    </row>
    <row r="877" spans="1:54" x14ac:dyDescent="0.25">
      <c r="A877">
        <v>321620</v>
      </c>
      <c r="B877" t="s">
        <v>150</v>
      </c>
      <c r="N877" t="s">
        <v>213</v>
      </c>
      <c r="X877" t="s">
        <v>213</v>
      </c>
      <c r="AC877" t="s">
        <v>213</v>
      </c>
      <c r="AD877" t="s">
        <v>213</v>
      </c>
      <c r="AE877" t="s">
        <v>213</v>
      </c>
      <c r="AF877" t="s">
        <v>213</v>
      </c>
      <c r="AG877" t="s">
        <v>213</v>
      </c>
      <c r="AH877" t="s">
        <v>213</v>
      </c>
      <c r="AI877" t="s">
        <v>213</v>
      </c>
      <c r="AJ877" t="s">
        <v>213</v>
      </c>
      <c r="AK877" t="s">
        <v>213</v>
      </c>
      <c r="AL877" t="s">
        <v>213</v>
      </c>
      <c r="AM877" t="s">
        <v>213</v>
      </c>
      <c r="AN877" t="s">
        <v>213</v>
      </c>
      <c r="BA877" t="s">
        <v>4433</v>
      </c>
      <c r="BB877">
        <v>0</v>
      </c>
    </row>
    <row r="878" spans="1:54" x14ac:dyDescent="0.25">
      <c r="A878">
        <v>328001</v>
      </c>
      <c r="B878" t="s">
        <v>150</v>
      </c>
      <c r="S878" t="s">
        <v>213</v>
      </c>
      <c r="W878" t="s">
        <v>213</v>
      </c>
      <c r="AC878" t="s">
        <v>213</v>
      </c>
      <c r="AF878" t="s">
        <v>213</v>
      </c>
      <c r="AG878" t="s">
        <v>213</v>
      </c>
      <c r="AH878" t="s">
        <v>213</v>
      </c>
      <c r="AI878" t="s">
        <v>213</v>
      </c>
      <c r="AJ878" t="s">
        <v>213</v>
      </c>
      <c r="AK878" t="s">
        <v>213</v>
      </c>
      <c r="AL878" t="s">
        <v>213</v>
      </c>
      <c r="AM878" t="s">
        <v>213</v>
      </c>
      <c r="AN878" t="s">
        <v>213</v>
      </c>
      <c r="BA878" t="s">
        <v>4433</v>
      </c>
      <c r="BB878">
        <v>0</v>
      </c>
    </row>
    <row r="879" spans="1:54" x14ac:dyDescent="0.25">
      <c r="A879">
        <v>333380</v>
      </c>
      <c r="B879" t="s">
        <v>150</v>
      </c>
      <c r="N879" t="s">
        <v>213</v>
      </c>
      <c r="V879" t="s">
        <v>213</v>
      </c>
      <c r="AA879" t="s">
        <v>213</v>
      </c>
      <c r="AC879" t="s">
        <v>213</v>
      </c>
      <c r="AE879" t="s">
        <v>213</v>
      </c>
      <c r="AG879" t="s">
        <v>213</v>
      </c>
      <c r="AH879" t="s">
        <v>213</v>
      </c>
      <c r="AI879" t="s">
        <v>213</v>
      </c>
      <c r="AJ879" t="s">
        <v>213</v>
      </c>
      <c r="AK879" t="s">
        <v>213</v>
      </c>
      <c r="AL879" t="s">
        <v>213</v>
      </c>
      <c r="AM879" t="s">
        <v>213</v>
      </c>
      <c r="AN879" t="s">
        <v>213</v>
      </c>
      <c r="BA879" t="s">
        <v>4433</v>
      </c>
      <c r="BB879">
        <v>0</v>
      </c>
    </row>
    <row r="880" spans="1:54" x14ac:dyDescent="0.25">
      <c r="A880">
        <v>333493</v>
      </c>
      <c r="B880" t="s">
        <v>150</v>
      </c>
      <c r="W880" t="s">
        <v>213</v>
      </c>
      <c r="X880" t="s">
        <v>213</v>
      </c>
      <c r="Z880" t="s">
        <v>213</v>
      </c>
      <c r="AC880" t="s">
        <v>213</v>
      </c>
      <c r="AE880" t="s">
        <v>213</v>
      </c>
      <c r="AF880" t="s">
        <v>213</v>
      </c>
      <c r="AG880" t="s">
        <v>213</v>
      </c>
      <c r="AH880" t="s">
        <v>213</v>
      </c>
      <c r="AI880" t="s">
        <v>213</v>
      </c>
      <c r="AJ880" t="s">
        <v>213</v>
      </c>
      <c r="AK880" t="s">
        <v>213</v>
      </c>
      <c r="AM880" t="s">
        <v>213</v>
      </c>
      <c r="AN880" t="s">
        <v>213</v>
      </c>
      <c r="BA880" t="s">
        <v>4433</v>
      </c>
      <c r="BB880">
        <v>0</v>
      </c>
    </row>
    <row r="881" spans="1:54" x14ac:dyDescent="0.25">
      <c r="A881">
        <v>323924</v>
      </c>
      <c r="B881" t="s">
        <v>150</v>
      </c>
      <c r="O881" t="s">
        <v>213</v>
      </c>
      <c r="Q881" t="s">
        <v>213</v>
      </c>
      <c r="Y881" t="s">
        <v>213</v>
      </c>
      <c r="AB881" t="s">
        <v>213</v>
      </c>
      <c r="AE881" t="s">
        <v>213</v>
      </c>
      <c r="AF881" t="s">
        <v>213</v>
      </c>
      <c r="AG881" t="s">
        <v>213</v>
      </c>
      <c r="AH881" t="s">
        <v>213</v>
      </c>
      <c r="AJ881" t="s">
        <v>213</v>
      </c>
      <c r="BA881" t="s">
        <v>4433</v>
      </c>
      <c r="BB881">
        <v>0</v>
      </c>
    </row>
    <row r="882" spans="1:54" x14ac:dyDescent="0.25">
      <c r="A882">
        <v>337258</v>
      </c>
      <c r="B882" t="s">
        <v>150</v>
      </c>
      <c r="N882" t="s">
        <v>213</v>
      </c>
      <c r="AB882" t="s">
        <v>213</v>
      </c>
      <c r="AG882" t="s">
        <v>213</v>
      </c>
      <c r="AH882" t="s">
        <v>213</v>
      </c>
      <c r="AK882" t="s">
        <v>213</v>
      </c>
      <c r="AL882" t="s">
        <v>213</v>
      </c>
      <c r="AM882" t="s">
        <v>213</v>
      </c>
      <c r="BA882" t="s">
        <v>4433</v>
      </c>
      <c r="BB882">
        <v>0</v>
      </c>
    </row>
    <row r="883" spans="1:54" x14ac:dyDescent="0.25">
      <c r="A883">
        <v>305654</v>
      </c>
      <c r="B883" t="s">
        <v>150</v>
      </c>
      <c r="M883" t="s">
        <v>213</v>
      </c>
      <c r="P883" t="s">
        <v>213</v>
      </c>
      <c r="AG883" t="s">
        <v>213</v>
      </c>
      <c r="AH883" t="s">
        <v>213</v>
      </c>
      <c r="AJ883" t="s">
        <v>213</v>
      </c>
      <c r="AK883" t="s">
        <v>213</v>
      </c>
      <c r="BA883" t="s">
        <v>4433</v>
      </c>
      <c r="BB883">
        <v>0</v>
      </c>
    </row>
    <row r="884" spans="1:54" x14ac:dyDescent="0.25">
      <c r="A884">
        <v>313925</v>
      </c>
      <c r="B884" t="s">
        <v>150</v>
      </c>
      <c r="P884" t="s">
        <v>213</v>
      </c>
      <c r="W884" t="s">
        <v>213</v>
      </c>
      <c r="AC884" t="s">
        <v>213</v>
      </c>
      <c r="AD884" t="s">
        <v>213</v>
      </c>
      <c r="AE884" t="s">
        <v>213</v>
      </c>
      <c r="AG884" t="s">
        <v>213</v>
      </c>
      <c r="AH884" t="s">
        <v>213</v>
      </c>
      <c r="AI884" t="s">
        <v>213</v>
      </c>
      <c r="AK884" t="s">
        <v>213</v>
      </c>
      <c r="BA884" t="s">
        <v>4433</v>
      </c>
      <c r="BB884">
        <v>0</v>
      </c>
    </row>
    <row r="885" spans="1:54" x14ac:dyDescent="0.25">
      <c r="A885">
        <v>317892</v>
      </c>
      <c r="B885" t="s">
        <v>150</v>
      </c>
      <c r="P885" t="s">
        <v>213</v>
      </c>
      <c r="AA885" t="s">
        <v>213</v>
      </c>
      <c r="AC885" t="s">
        <v>213</v>
      </c>
      <c r="AI885" t="s">
        <v>213</v>
      </c>
      <c r="AK885" t="s">
        <v>213</v>
      </c>
      <c r="AM885" t="s">
        <v>213</v>
      </c>
      <c r="BA885" t="s">
        <v>4433</v>
      </c>
      <c r="BB885">
        <v>0</v>
      </c>
    </row>
    <row r="886" spans="1:54" x14ac:dyDescent="0.25">
      <c r="A886">
        <v>326425</v>
      </c>
      <c r="B886" t="s">
        <v>150</v>
      </c>
      <c r="H886" t="s">
        <v>213</v>
      </c>
      <c r="P886" t="s">
        <v>213</v>
      </c>
      <c r="W886" t="s">
        <v>213</v>
      </c>
      <c r="AG886" t="s">
        <v>213</v>
      </c>
      <c r="AH886" t="s">
        <v>213</v>
      </c>
      <c r="AJ886" t="s">
        <v>213</v>
      </c>
      <c r="AK886" t="s">
        <v>213</v>
      </c>
      <c r="AL886" t="s">
        <v>213</v>
      </c>
      <c r="BA886" t="s">
        <v>4433</v>
      </c>
      <c r="BB886">
        <v>0</v>
      </c>
    </row>
    <row r="887" spans="1:54" x14ac:dyDescent="0.25">
      <c r="A887">
        <v>330076</v>
      </c>
      <c r="B887" t="s">
        <v>150</v>
      </c>
      <c r="I887" t="s">
        <v>213</v>
      </c>
      <c r="N887" t="s">
        <v>213</v>
      </c>
      <c r="P887" t="s">
        <v>213</v>
      </c>
      <c r="W887" t="s">
        <v>213</v>
      </c>
      <c r="AD887" t="s">
        <v>213</v>
      </c>
      <c r="AE887" t="s">
        <v>213</v>
      </c>
      <c r="AJ887" t="s">
        <v>213</v>
      </c>
      <c r="AK887" t="s">
        <v>213</v>
      </c>
      <c r="BA887" t="s">
        <v>4433</v>
      </c>
      <c r="BB887">
        <v>0</v>
      </c>
    </row>
    <row r="888" spans="1:54" x14ac:dyDescent="0.25">
      <c r="A888">
        <v>325859</v>
      </c>
      <c r="B888" t="s">
        <v>150</v>
      </c>
      <c r="M888" t="s">
        <v>213</v>
      </c>
      <c r="O888" t="s">
        <v>213</v>
      </c>
      <c r="X888" t="s">
        <v>213</v>
      </c>
      <c r="AC888" t="s">
        <v>213</v>
      </c>
      <c r="AE888" t="s">
        <v>213</v>
      </c>
      <c r="AI888" t="s">
        <v>213</v>
      </c>
      <c r="AJ888" t="s">
        <v>213</v>
      </c>
      <c r="AM888" t="s">
        <v>213</v>
      </c>
      <c r="BA888" t="s">
        <v>4433</v>
      </c>
      <c r="BB888">
        <v>0</v>
      </c>
    </row>
    <row r="889" spans="1:54" x14ac:dyDescent="0.25">
      <c r="A889">
        <v>305310</v>
      </c>
      <c r="B889" t="s">
        <v>150</v>
      </c>
      <c r="J889" t="s">
        <v>213</v>
      </c>
      <c r="N889" t="s">
        <v>213</v>
      </c>
      <c r="R889" t="s">
        <v>213</v>
      </c>
      <c r="AH889" t="s">
        <v>213</v>
      </c>
      <c r="AI889" t="s">
        <v>213</v>
      </c>
      <c r="AJ889" t="s">
        <v>213</v>
      </c>
      <c r="AK889" t="s">
        <v>213</v>
      </c>
      <c r="AM889" t="s">
        <v>213</v>
      </c>
      <c r="BA889" t="s">
        <v>4433</v>
      </c>
      <c r="BB889">
        <v>0</v>
      </c>
    </row>
    <row r="890" spans="1:54" x14ac:dyDescent="0.25">
      <c r="A890">
        <v>323437</v>
      </c>
      <c r="B890" t="s">
        <v>150</v>
      </c>
      <c r="AC890" t="s">
        <v>213</v>
      </c>
      <c r="AG890" t="s">
        <v>213</v>
      </c>
      <c r="AH890" t="s">
        <v>213</v>
      </c>
      <c r="AI890" t="s">
        <v>213</v>
      </c>
      <c r="AJ890" t="s">
        <v>213</v>
      </c>
      <c r="AM890" t="s">
        <v>213</v>
      </c>
      <c r="BA890" t="s">
        <v>4433</v>
      </c>
      <c r="BB890">
        <v>0</v>
      </c>
    </row>
    <row r="891" spans="1:54" x14ac:dyDescent="0.25">
      <c r="A891">
        <v>325651</v>
      </c>
      <c r="B891" t="s">
        <v>150</v>
      </c>
      <c r="AA891" t="s">
        <v>213</v>
      </c>
      <c r="AC891" t="s">
        <v>213</v>
      </c>
      <c r="AF891" t="s">
        <v>213</v>
      </c>
      <c r="AH891" t="s">
        <v>213</v>
      </c>
      <c r="AI891" t="s">
        <v>213</v>
      </c>
      <c r="AK891" t="s">
        <v>213</v>
      </c>
      <c r="AM891" t="s">
        <v>213</v>
      </c>
      <c r="BA891" t="s">
        <v>4433</v>
      </c>
      <c r="BB891">
        <v>0</v>
      </c>
    </row>
    <row r="892" spans="1:54" x14ac:dyDescent="0.25">
      <c r="A892">
        <v>327370</v>
      </c>
      <c r="B892" t="s">
        <v>150</v>
      </c>
      <c r="Q892" t="s">
        <v>213</v>
      </c>
      <c r="R892" t="s">
        <v>213</v>
      </c>
      <c r="AC892" t="s">
        <v>213</v>
      </c>
      <c r="AG892" t="s">
        <v>213</v>
      </c>
      <c r="AH892" t="s">
        <v>213</v>
      </c>
      <c r="AK892" t="s">
        <v>213</v>
      </c>
      <c r="AL892" t="s">
        <v>213</v>
      </c>
      <c r="AM892" t="s">
        <v>213</v>
      </c>
      <c r="BA892" t="s">
        <v>4433</v>
      </c>
      <c r="BB892">
        <v>0</v>
      </c>
    </row>
    <row r="893" spans="1:54" x14ac:dyDescent="0.25">
      <c r="A893">
        <v>330195</v>
      </c>
      <c r="B893" t="s">
        <v>150</v>
      </c>
      <c r="W893" t="s">
        <v>213</v>
      </c>
      <c r="AH893" t="s">
        <v>213</v>
      </c>
      <c r="AI893" t="s">
        <v>213</v>
      </c>
      <c r="AJ893" t="s">
        <v>213</v>
      </c>
      <c r="AK893" t="s">
        <v>213</v>
      </c>
      <c r="AM893" t="s">
        <v>213</v>
      </c>
      <c r="BA893" t="s">
        <v>4433</v>
      </c>
      <c r="BB893">
        <v>0</v>
      </c>
    </row>
    <row r="894" spans="1:54" x14ac:dyDescent="0.25">
      <c r="A894">
        <v>330535</v>
      </c>
      <c r="B894" t="s">
        <v>150</v>
      </c>
      <c r="Z894" t="s">
        <v>213</v>
      </c>
      <c r="AE894" t="s">
        <v>213</v>
      </c>
      <c r="AF894" t="s">
        <v>213</v>
      </c>
      <c r="AG894" t="s">
        <v>213</v>
      </c>
      <c r="AH894" t="s">
        <v>213</v>
      </c>
      <c r="AJ894" t="s">
        <v>213</v>
      </c>
      <c r="AL894" t="s">
        <v>213</v>
      </c>
      <c r="BA894" t="s">
        <v>4433</v>
      </c>
      <c r="BB894">
        <v>0</v>
      </c>
    </row>
    <row r="895" spans="1:54" x14ac:dyDescent="0.25">
      <c r="A895">
        <v>330775</v>
      </c>
      <c r="B895" t="s">
        <v>150</v>
      </c>
      <c r="W895" t="s">
        <v>213</v>
      </c>
      <c r="AC895" t="s">
        <v>213</v>
      </c>
      <c r="AG895" t="s">
        <v>213</v>
      </c>
      <c r="AI895" t="s">
        <v>213</v>
      </c>
      <c r="AK895" t="s">
        <v>213</v>
      </c>
      <c r="AM895" t="s">
        <v>213</v>
      </c>
      <c r="BA895" t="s">
        <v>4433</v>
      </c>
      <c r="BB895">
        <v>0</v>
      </c>
    </row>
    <row r="896" spans="1:54" x14ac:dyDescent="0.25">
      <c r="A896">
        <v>333500</v>
      </c>
      <c r="B896" t="s">
        <v>150</v>
      </c>
      <c r="M896" t="s">
        <v>213</v>
      </c>
      <c r="W896" t="s">
        <v>213</v>
      </c>
      <c r="Z896" t="s">
        <v>213</v>
      </c>
      <c r="AG896" t="s">
        <v>213</v>
      </c>
      <c r="AH896" t="s">
        <v>213</v>
      </c>
      <c r="AI896" t="s">
        <v>213</v>
      </c>
      <c r="AJ896" t="s">
        <v>213</v>
      </c>
      <c r="AK896" t="s">
        <v>213</v>
      </c>
      <c r="AM896" t="s">
        <v>213</v>
      </c>
      <c r="BA896" t="s">
        <v>4433</v>
      </c>
      <c r="BB896">
        <v>0</v>
      </c>
    </row>
    <row r="897" spans="1:54" x14ac:dyDescent="0.25">
      <c r="A897">
        <v>329485</v>
      </c>
      <c r="B897" t="s">
        <v>150</v>
      </c>
      <c r="X897" t="s">
        <v>213</v>
      </c>
      <c r="AC897" t="s">
        <v>213</v>
      </c>
      <c r="AD897" t="s">
        <v>213</v>
      </c>
      <c r="AE897" t="s">
        <v>213</v>
      </c>
      <c r="AF897" t="s">
        <v>213</v>
      </c>
      <c r="AG897" t="s">
        <v>213</v>
      </c>
      <c r="AI897" t="s">
        <v>213</v>
      </c>
      <c r="AJ897" t="s">
        <v>213</v>
      </c>
      <c r="AK897" t="s">
        <v>213</v>
      </c>
      <c r="BA897" t="s">
        <v>4433</v>
      </c>
      <c r="BB897">
        <v>0</v>
      </c>
    </row>
    <row r="898" spans="1:54" x14ac:dyDescent="0.25">
      <c r="A898">
        <v>329635</v>
      </c>
      <c r="B898" t="s">
        <v>150</v>
      </c>
      <c r="O898" t="s">
        <v>145</v>
      </c>
      <c r="P898" t="s">
        <v>147</v>
      </c>
      <c r="W898" t="s">
        <v>147</v>
      </c>
      <c r="AB898" t="s">
        <v>145</v>
      </c>
      <c r="AG898" t="s">
        <v>145</v>
      </c>
      <c r="AH898" t="s">
        <v>145</v>
      </c>
      <c r="AL898" t="s">
        <v>145</v>
      </c>
      <c r="AM898" t="s">
        <v>147</v>
      </c>
      <c r="AN898" t="s">
        <v>145</v>
      </c>
      <c r="BB898">
        <v>0</v>
      </c>
    </row>
    <row r="899" spans="1:54" x14ac:dyDescent="0.25">
      <c r="A899">
        <v>303245</v>
      </c>
      <c r="B899" t="s">
        <v>150</v>
      </c>
      <c r="P899" t="s">
        <v>148</v>
      </c>
      <c r="W899" t="s">
        <v>148</v>
      </c>
      <c r="AB899" t="s">
        <v>148</v>
      </c>
      <c r="AC899" t="s">
        <v>148</v>
      </c>
      <c r="AD899" t="s">
        <v>148</v>
      </c>
      <c r="AE899" t="s">
        <v>148</v>
      </c>
      <c r="AF899" t="s">
        <v>148</v>
      </c>
      <c r="AG899" t="s">
        <v>147</v>
      </c>
      <c r="AH899" t="s">
        <v>147</v>
      </c>
      <c r="AI899" t="s">
        <v>147</v>
      </c>
      <c r="AJ899" t="s">
        <v>148</v>
      </c>
      <c r="AK899" t="s">
        <v>148</v>
      </c>
      <c r="AL899" t="s">
        <v>148</v>
      </c>
      <c r="AN899" t="s">
        <v>147</v>
      </c>
      <c r="BB899">
        <v>0</v>
      </c>
    </row>
    <row r="900" spans="1:54" x14ac:dyDescent="0.25">
      <c r="A900">
        <v>320397</v>
      </c>
      <c r="B900" t="s">
        <v>150</v>
      </c>
      <c r="P900" t="s">
        <v>148</v>
      </c>
      <c r="AB900" t="s">
        <v>148</v>
      </c>
      <c r="AC900" t="s">
        <v>145</v>
      </c>
      <c r="AE900" t="s">
        <v>145</v>
      </c>
      <c r="AF900" t="s">
        <v>145</v>
      </c>
      <c r="AG900" t="s">
        <v>145</v>
      </c>
      <c r="AH900" t="s">
        <v>145</v>
      </c>
      <c r="AI900" t="s">
        <v>145</v>
      </c>
      <c r="AJ900" t="s">
        <v>145</v>
      </c>
      <c r="AK900" t="s">
        <v>145</v>
      </c>
      <c r="AL900" t="s">
        <v>145</v>
      </c>
      <c r="AM900" t="s">
        <v>147</v>
      </c>
      <c r="AN900" t="s">
        <v>145</v>
      </c>
      <c r="BB900">
        <v>0</v>
      </c>
    </row>
    <row r="901" spans="1:54" x14ac:dyDescent="0.25">
      <c r="A901">
        <v>331661</v>
      </c>
      <c r="B901" t="s">
        <v>150</v>
      </c>
      <c r="P901" t="s">
        <v>148</v>
      </c>
      <c r="W901" t="s">
        <v>148</v>
      </c>
      <c r="Z901" t="s">
        <v>148</v>
      </c>
      <c r="AB901" t="s">
        <v>148</v>
      </c>
      <c r="AC901" t="s">
        <v>148</v>
      </c>
      <c r="AD901" t="s">
        <v>148</v>
      </c>
      <c r="AF901" t="s">
        <v>147</v>
      </c>
      <c r="AG901" t="s">
        <v>145</v>
      </c>
      <c r="AH901" t="s">
        <v>145</v>
      </c>
      <c r="AI901" t="s">
        <v>145</v>
      </c>
      <c r="AJ901" t="s">
        <v>145</v>
      </c>
      <c r="AK901" t="s">
        <v>147</v>
      </c>
      <c r="AL901" t="s">
        <v>147</v>
      </c>
      <c r="AN901" t="s">
        <v>145</v>
      </c>
      <c r="BB901">
        <v>0</v>
      </c>
    </row>
    <row r="902" spans="1:54" x14ac:dyDescent="0.25">
      <c r="A902">
        <v>333044</v>
      </c>
      <c r="B902" t="s">
        <v>150</v>
      </c>
      <c r="P902" t="s">
        <v>148</v>
      </c>
      <c r="Z902" t="s">
        <v>148</v>
      </c>
      <c r="AB902" t="s">
        <v>145</v>
      </c>
      <c r="AC902" t="s">
        <v>148</v>
      </c>
      <c r="AD902" t="s">
        <v>148</v>
      </c>
      <c r="AG902" t="s">
        <v>148</v>
      </c>
      <c r="AI902" t="s">
        <v>147</v>
      </c>
      <c r="AJ902" t="s">
        <v>147</v>
      </c>
      <c r="AK902" t="s">
        <v>148</v>
      </c>
      <c r="AM902" t="s">
        <v>148</v>
      </c>
      <c r="AN902" t="s">
        <v>147</v>
      </c>
      <c r="BB902">
        <v>0</v>
      </c>
    </row>
    <row r="903" spans="1:54" x14ac:dyDescent="0.25">
      <c r="A903">
        <v>333665</v>
      </c>
      <c r="B903" t="s">
        <v>150</v>
      </c>
      <c r="N903" t="s">
        <v>145</v>
      </c>
      <c r="P903" t="s">
        <v>148</v>
      </c>
      <c r="AB903" t="s">
        <v>147</v>
      </c>
      <c r="AG903" t="s">
        <v>148</v>
      </c>
      <c r="AN903" t="s">
        <v>147</v>
      </c>
      <c r="BB903">
        <v>0</v>
      </c>
    </row>
    <row r="904" spans="1:54" x14ac:dyDescent="0.25">
      <c r="A904">
        <v>335156</v>
      </c>
      <c r="B904" t="s">
        <v>150</v>
      </c>
      <c r="K904" t="s">
        <v>148</v>
      </c>
      <c r="P904" t="s">
        <v>148</v>
      </c>
      <c r="W904" t="s">
        <v>147</v>
      </c>
      <c r="AB904" t="s">
        <v>145</v>
      </c>
      <c r="AC904" t="s">
        <v>147</v>
      </c>
      <c r="AD904" t="s">
        <v>147</v>
      </c>
      <c r="AE904" t="s">
        <v>147</v>
      </c>
      <c r="AF904" t="s">
        <v>148</v>
      </c>
      <c r="AG904" t="s">
        <v>147</v>
      </c>
      <c r="AH904" t="s">
        <v>148</v>
      </c>
      <c r="AI904" t="s">
        <v>147</v>
      </c>
      <c r="AJ904" t="s">
        <v>145</v>
      </c>
      <c r="AK904" t="s">
        <v>147</v>
      </c>
      <c r="AL904" t="s">
        <v>145</v>
      </c>
      <c r="AM904" t="s">
        <v>145</v>
      </c>
      <c r="AN904" t="s">
        <v>145</v>
      </c>
      <c r="BB904">
        <v>0</v>
      </c>
    </row>
    <row r="905" spans="1:54" x14ac:dyDescent="0.25">
      <c r="A905">
        <v>335703</v>
      </c>
      <c r="B905" t="s">
        <v>150</v>
      </c>
      <c r="P905" t="s">
        <v>148</v>
      </c>
      <c r="Z905" t="s">
        <v>148</v>
      </c>
      <c r="AB905" t="s">
        <v>148</v>
      </c>
      <c r="AC905" t="s">
        <v>148</v>
      </c>
      <c r="AE905" t="s">
        <v>148</v>
      </c>
      <c r="AG905" t="s">
        <v>148</v>
      </c>
      <c r="AI905" t="s">
        <v>145</v>
      </c>
      <c r="AK905" t="s">
        <v>147</v>
      </c>
      <c r="AL905" t="s">
        <v>147</v>
      </c>
      <c r="AN905" t="s">
        <v>147</v>
      </c>
      <c r="BB905">
        <v>0</v>
      </c>
    </row>
    <row r="906" spans="1:54" x14ac:dyDescent="0.25">
      <c r="A906">
        <v>335795</v>
      </c>
      <c r="B906" t="s">
        <v>150</v>
      </c>
      <c r="P906" t="s">
        <v>148</v>
      </c>
      <c r="AB906" t="s">
        <v>147</v>
      </c>
      <c r="AC906" t="s">
        <v>148</v>
      </c>
      <c r="AD906" t="s">
        <v>147</v>
      </c>
      <c r="AG906" t="s">
        <v>148</v>
      </c>
      <c r="AJ906" t="s">
        <v>148</v>
      </c>
      <c r="AK906" t="s">
        <v>148</v>
      </c>
      <c r="AL906" t="s">
        <v>148</v>
      </c>
      <c r="AM906" t="s">
        <v>148</v>
      </c>
      <c r="AN906" t="s">
        <v>145</v>
      </c>
      <c r="BB906">
        <v>0</v>
      </c>
    </row>
    <row r="907" spans="1:54" x14ac:dyDescent="0.25">
      <c r="A907">
        <v>337137</v>
      </c>
      <c r="B907" t="s">
        <v>150</v>
      </c>
      <c r="P907" t="s">
        <v>148</v>
      </c>
      <c r="W907" t="s">
        <v>148</v>
      </c>
      <c r="Z907" t="s">
        <v>148</v>
      </c>
      <c r="AB907" t="s">
        <v>148</v>
      </c>
      <c r="AC907" t="s">
        <v>145</v>
      </c>
      <c r="AE907" t="s">
        <v>148</v>
      </c>
      <c r="AF907" t="s">
        <v>145</v>
      </c>
      <c r="AG907" t="s">
        <v>145</v>
      </c>
      <c r="AH907" t="s">
        <v>145</v>
      </c>
      <c r="AI907" t="s">
        <v>147</v>
      </c>
      <c r="AJ907" t="s">
        <v>147</v>
      </c>
      <c r="AK907" t="s">
        <v>145</v>
      </c>
      <c r="AL907" t="s">
        <v>145</v>
      </c>
      <c r="AM907" t="s">
        <v>148</v>
      </c>
      <c r="AN907" t="s">
        <v>145</v>
      </c>
      <c r="BB907">
        <v>0</v>
      </c>
    </row>
    <row r="908" spans="1:54" x14ac:dyDescent="0.25">
      <c r="A908">
        <v>338953</v>
      </c>
      <c r="B908" t="s">
        <v>150</v>
      </c>
      <c r="K908" t="s">
        <v>147</v>
      </c>
      <c r="P908" t="s">
        <v>148</v>
      </c>
      <c r="W908" t="s">
        <v>148</v>
      </c>
      <c r="AB908" t="s">
        <v>148</v>
      </c>
      <c r="AC908" t="s">
        <v>148</v>
      </c>
      <c r="AF908" t="s">
        <v>148</v>
      </c>
      <c r="AG908" t="s">
        <v>145</v>
      </c>
      <c r="AH908" t="s">
        <v>145</v>
      </c>
      <c r="AJ908" t="s">
        <v>147</v>
      </c>
      <c r="AK908" t="s">
        <v>147</v>
      </c>
      <c r="AM908" t="s">
        <v>147</v>
      </c>
      <c r="AN908" t="s">
        <v>145</v>
      </c>
      <c r="BB908">
        <v>0</v>
      </c>
    </row>
    <row r="909" spans="1:54" x14ac:dyDescent="0.25">
      <c r="A909">
        <v>318328</v>
      </c>
      <c r="B909" t="s">
        <v>150</v>
      </c>
      <c r="O909" t="s">
        <v>148</v>
      </c>
      <c r="Z909" t="s">
        <v>148</v>
      </c>
      <c r="AB909" t="s">
        <v>147</v>
      </c>
      <c r="AD909" t="s">
        <v>147</v>
      </c>
      <c r="AE909" t="s">
        <v>148</v>
      </c>
      <c r="AG909" t="s">
        <v>145</v>
      </c>
      <c r="AH909" t="s">
        <v>147</v>
      </c>
      <c r="AI909" t="s">
        <v>147</v>
      </c>
      <c r="AN909" t="s">
        <v>145</v>
      </c>
      <c r="BB909">
        <v>0</v>
      </c>
    </row>
    <row r="910" spans="1:54" x14ac:dyDescent="0.25">
      <c r="A910">
        <v>324015</v>
      </c>
      <c r="B910" t="s">
        <v>150</v>
      </c>
      <c r="N910" t="s">
        <v>148</v>
      </c>
      <c r="O910" t="s">
        <v>145</v>
      </c>
      <c r="V910" t="s">
        <v>147</v>
      </c>
      <c r="AB910" t="s">
        <v>145</v>
      </c>
      <c r="AG910" t="s">
        <v>145</v>
      </c>
      <c r="AH910" t="s">
        <v>145</v>
      </c>
      <c r="AM910" t="s">
        <v>145</v>
      </c>
      <c r="AN910" t="s">
        <v>145</v>
      </c>
      <c r="BB910">
        <v>0</v>
      </c>
    </row>
    <row r="911" spans="1:54" x14ac:dyDescent="0.25">
      <c r="A911">
        <v>329788</v>
      </c>
      <c r="B911" t="s">
        <v>150</v>
      </c>
      <c r="O911" t="s">
        <v>148</v>
      </c>
      <c r="Z911" t="s">
        <v>148</v>
      </c>
      <c r="AB911" t="s">
        <v>145</v>
      </c>
      <c r="AE911" t="s">
        <v>147</v>
      </c>
      <c r="AF911" t="s">
        <v>147</v>
      </c>
      <c r="AG911" t="s">
        <v>145</v>
      </c>
      <c r="AH911" t="s">
        <v>145</v>
      </c>
      <c r="AJ911" t="s">
        <v>147</v>
      </c>
      <c r="AK911" t="s">
        <v>148</v>
      </c>
      <c r="AL911" t="s">
        <v>148</v>
      </c>
      <c r="AN911" t="s">
        <v>145</v>
      </c>
      <c r="BB911">
        <v>0</v>
      </c>
    </row>
    <row r="912" spans="1:54" x14ac:dyDescent="0.25">
      <c r="A912">
        <v>333320</v>
      </c>
      <c r="B912" t="s">
        <v>150</v>
      </c>
      <c r="O912" t="s">
        <v>145</v>
      </c>
      <c r="Z912" t="s">
        <v>147</v>
      </c>
      <c r="AB912" t="s">
        <v>145</v>
      </c>
      <c r="AC912" t="s">
        <v>148</v>
      </c>
      <c r="AE912" t="s">
        <v>148</v>
      </c>
      <c r="AF912" t="s">
        <v>145</v>
      </c>
      <c r="AG912" t="s">
        <v>145</v>
      </c>
      <c r="AH912" t="s">
        <v>145</v>
      </c>
      <c r="AI912" t="s">
        <v>148</v>
      </c>
      <c r="AJ912" t="s">
        <v>147</v>
      </c>
      <c r="AK912" t="s">
        <v>148</v>
      </c>
      <c r="AL912" t="s">
        <v>145</v>
      </c>
      <c r="AM912" t="s">
        <v>148</v>
      </c>
      <c r="AN912" t="s">
        <v>145</v>
      </c>
      <c r="BB912">
        <v>0</v>
      </c>
    </row>
    <row r="913" spans="1:54" x14ac:dyDescent="0.25">
      <c r="A913">
        <v>334000</v>
      </c>
      <c r="B913" t="s">
        <v>150</v>
      </c>
      <c r="O913" t="s">
        <v>148</v>
      </c>
      <c r="W913" t="s">
        <v>148</v>
      </c>
      <c r="AB913" t="s">
        <v>147</v>
      </c>
      <c r="AC913" t="s">
        <v>147</v>
      </c>
      <c r="AD913" t="s">
        <v>147</v>
      </c>
      <c r="AE913" t="s">
        <v>145</v>
      </c>
      <c r="AG913" t="s">
        <v>147</v>
      </c>
      <c r="AH913" t="s">
        <v>145</v>
      </c>
      <c r="AI913" t="s">
        <v>145</v>
      </c>
      <c r="AJ913" t="s">
        <v>147</v>
      </c>
      <c r="AK913" t="s">
        <v>145</v>
      </c>
      <c r="AL913" t="s">
        <v>145</v>
      </c>
      <c r="AM913" t="s">
        <v>145</v>
      </c>
      <c r="AN913" t="s">
        <v>145</v>
      </c>
      <c r="BB913">
        <v>0</v>
      </c>
    </row>
    <row r="914" spans="1:54" x14ac:dyDescent="0.25">
      <c r="A914">
        <v>318000</v>
      </c>
      <c r="B914" t="s">
        <v>150</v>
      </c>
      <c r="AB914" t="s">
        <v>148</v>
      </c>
      <c r="AC914" t="s">
        <v>145</v>
      </c>
      <c r="AD914" t="s">
        <v>145</v>
      </c>
      <c r="AF914" t="s">
        <v>147</v>
      </c>
      <c r="AG914" t="s">
        <v>145</v>
      </c>
      <c r="AH914" t="s">
        <v>147</v>
      </c>
      <c r="AI914" t="s">
        <v>145</v>
      </c>
      <c r="AJ914" t="s">
        <v>145</v>
      </c>
      <c r="AK914" t="s">
        <v>145</v>
      </c>
      <c r="AL914" t="s">
        <v>145</v>
      </c>
      <c r="AM914" t="s">
        <v>147</v>
      </c>
      <c r="AN914" t="s">
        <v>145</v>
      </c>
      <c r="BB914">
        <v>0</v>
      </c>
    </row>
    <row r="915" spans="1:54" x14ac:dyDescent="0.25">
      <c r="A915">
        <v>325983</v>
      </c>
      <c r="B915" t="s">
        <v>150</v>
      </c>
      <c r="W915" t="s">
        <v>148</v>
      </c>
      <c r="X915" t="s">
        <v>148</v>
      </c>
      <c r="Z915" t="s">
        <v>145</v>
      </c>
      <c r="AB915" t="s">
        <v>145</v>
      </c>
      <c r="AH915" t="s">
        <v>147</v>
      </c>
      <c r="AI915" t="s">
        <v>145</v>
      </c>
      <c r="AJ915" t="s">
        <v>147</v>
      </c>
      <c r="AK915" t="s">
        <v>148</v>
      </c>
      <c r="AL915" t="s">
        <v>147</v>
      </c>
      <c r="AM915" t="s">
        <v>147</v>
      </c>
      <c r="AN915" t="s">
        <v>145</v>
      </c>
      <c r="BB915">
        <v>0</v>
      </c>
    </row>
    <row r="916" spans="1:54" x14ac:dyDescent="0.25">
      <c r="A916">
        <v>327805</v>
      </c>
      <c r="B916" t="s">
        <v>150</v>
      </c>
      <c r="X916" t="s">
        <v>148</v>
      </c>
      <c r="Y916" t="s">
        <v>148</v>
      </c>
      <c r="AB916" t="s">
        <v>148</v>
      </c>
      <c r="AC916" t="s">
        <v>147</v>
      </c>
      <c r="AF916" t="s">
        <v>147</v>
      </c>
      <c r="AG916" t="s">
        <v>147</v>
      </c>
      <c r="AH916" t="s">
        <v>145</v>
      </c>
      <c r="AI916" t="s">
        <v>145</v>
      </c>
      <c r="AJ916" t="s">
        <v>145</v>
      </c>
      <c r="AK916" t="s">
        <v>147</v>
      </c>
      <c r="AM916" t="s">
        <v>145</v>
      </c>
      <c r="AN916" t="s">
        <v>145</v>
      </c>
      <c r="BB916">
        <v>0</v>
      </c>
    </row>
    <row r="917" spans="1:54" x14ac:dyDescent="0.25">
      <c r="A917">
        <v>331015</v>
      </c>
      <c r="B917" t="s">
        <v>150</v>
      </c>
      <c r="W917" t="s">
        <v>148</v>
      </c>
      <c r="AB917" t="s">
        <v>148</v>
      </c>
      <c r="AC917" t="s">
        <v>148</v>
      </c>
      <c r="AE917" t="s">
        <v>148</v>
      </c>
      <c r="AF917" t="s">
        <v>147</v>
      </c>
      <c r="AG917" t="s">
        <v>145</v>
      </c>
      <c r="AH917" t="s">
        <v>145</v>
      </c>
      <c r="AI917" t="s">
        <v>148</v>
      </c>
      <c r="AJ917" t="s">
        <v>147</v>
      </c>
      <c r="AL917" t="s">
        <v>145</v>
      </c>
      <c r="AM917" t="s">
        <v>148</v>
      </c>
      <c r="AN917" t="s">
        <v>145</v>
      </c>
      <c r="BB917">
        <v>0</v>
      </c>
    </row>
    <row r="918" spans="1:54" x14ac:dyDescent="0.25">
      <c r="A918">
        <v>331052</v>
      </c>
      <c r="B918" t="s">
        <v>150</v>
      </c>
      <c r="W918" t="s">
        <v>148</v>
      </c>
      <c r="AB918" t="s">
        <v>148</v>
      </c>
      <c r="AC918" t="s">
        <v>148</v>
      </c>
      <c r="AG918" t="s">
        <v>147</v>
      </c>
      <c r="AI918" t="s">
        <v>148</v>
      </c>
      <c r="AJ918" t="s">
        <v>148</v>
      </c>
      <c r="AK918" t="s">
        <v>148</v>
      </c>
      <c r="AL918" t="s">
        <v>147</v>
      </c>
      <c r="AM918" t="s">
        <v>148</v>
      </c>
      <c r="AN918" t="s">
        <v>145</v>
      </c>
      <c r="BB918">
        <v>0</v>
      </c>
    </row>
    <row r="919" spans="1:54" x14ac:dyDescent="0.25">
      <c r="A919">
        <v>332354</v>
      </c>
      <c r="B919" t="s">
        <v>150</v>
      </c>
      <c r="Z919" t="s">
        <v>148</v>
      </c>
      <c r="AB919" t="s">
        <v>145</v>
      </c>
      <c r="AC919" t="s">
        <v>148</v>
      </c>
      <c r="AE919" t="s">
        <v>148</v>
      </c>
      <c r="AF919" t="s">
        <v>148</v>
      </c>
      <c r="AG919" t="s">
        <v>147</v>
      </c>
      <c r="AH919" t="s">
        <v>148</v>
      </c>
      <c r="AI919" t="s">
        <v>148</v>
      </c>
      <c r="AJ919" t="s">
        <v>148</v>
      </c>
      <c r="AK919" t="s">
        <v>148</v>
      </c>
      <c r="AL919" t="s">
        <v>145</v>
      </c>
      <c r="AM919" t="s">
        <v>147</v>
      </c>
      <c r="AN919" t="s">
        <v>145</v>
      </c>
      <c r="BB919">
        <v>0</v>
      </c>
    </row>
    <row r="920" spans="1:54" x14ac:dyDescent="0.25">
      <c r="A920">
        <v>332841</v>
      </c>
      <c r="B920" t="s">
        <v>150</v>
      </c>
      <c r="AB920" t="s">
        <v>147</v>
      </c>
      <c r="AC920" t="s">
        <v>148</v>
      </c>
      <c r="AD920" t="s">
        <v>147</v>
      </c>
      <c r="AG920" t="s">
        <v>148</v>
      </c>
      <c r="AH920" t="s">
        <v>147</v>
      </c>
      <c r="AI920" t="s">
        <v>148</v>
      </c>
      <c r="AJ920" t="s">
        <v>145</v>
      </c>
      <c r="AL920" t="s">
        <v>145</v>
      </c>
      <c r="AN920" t="s">
        <v>145</v>
      </c>
      <c r="BB920">
        <v>0</v>
      </c>
    </row>
    <row r="921" spans="1:54" x14ac:dyDescent="0.25">
      <c r="A921">
        <v>336301</v>
      </c>
      <c r="B921" t="s">
        <v>150</v>
      </c>
      <c r="I921" t="s">
        <v>145</v>
      </c>
      <c r="V921" t="s">
        <v>147</v>
      </c>
      <c r="AB921" t="s">
        <v>147</v>
      </c>
      <c r="AE921" t="s">
        <v>148</v>
      </c>
      <c r="AI921" t="s">
        <v>147</v>
      </c>
      <c r="AK921" t="s">
        <v>147</v>
      </c>
      <c r="AM921" t="s">
        <v>147</v>
      </c>
      <c r="AN921" t="s">
        <v>145</v>
      </c>
      <c r="BB921">
        <v>0</v>
      </c>
    </row>
    <row r="922" spans="1:54" x14ac:dyDescent="0.25">
      <c r="A922">
        <v>337003</v>
      </c>
      <c r="B922" t="s">
        <v>150</v>
      </c>
      <c r="H922" t="s">
        <v>148</v>
      </c>
      <c r="AB922" t="s">
        <v>148</v>
      </c>
      <c r="AC922" t="s">
        <v>148</v>
      </c>
      <c r="AF922" t="s">
        <v>148</v>
      </c>
      <c r="AG922" t="s">
        <v>147</v>
      </c>
      <c r="AH922" t="s">
        <v>148</v>
      </c>
      <c r="AI922" t="s">
        <v>148</v>
      </c>
      <c r="AJ922" t="s">
        <v>145</v>
      </c>
      <c r="AK922" t="s">
        <v>148</v>
      </c>
      <c r="AL922" t="s">
        <v>147</v>
      </c>
      <c r="AM922" t="s">
        <v>148</v>
      </c>
      <c r="AN922" t="s">
        <v>147</v>
      </c>
      <c r="BB922">
        <v>0</v>
      </c>
    </row>
    <row r="923" spans="1:54" x14ac:dyDescent="0.25">
      <c r="A923">
        <v>337608</v>
      </c>
      <c r="B923" t="s">
        <v>150</v>
      </c>
      <c r="AB923" t="s">
        <v>148</v>
      </c>
      <c r="AC923" t="s">
        <v>147</v>
      </c>
      <c r="AF923" t="s">
        <v>147</v>
      </c>
      <c r="AH923" t="s">
        <v>147</v>
      </c>
      <c r="AI923" t="s">
        <v>147</v>
      </c>
      <c r="AJ923" t="s">
        <v>145</v>
      </c>
      <c r="AK923" t="s">
        <v>145</v>
      </c>
      <c r="AM923" t="s">
        <v>147</v>
      </c>
      <c r="AN923" t="s">
        <v>145</v>
      </c>
      <c r="BB923">
        <v>0</v>
      </c>
    </row>
    <row r="924" spans="1:54" x14ac:dyDescent="0.25">
      <c r="A924">
        <v>339288</v>
      </c>
      <c r="B924" t="s">
        <v>150</v>
      </c>
      <c r="K924" t="s">
        <v>148</v>
      </c>
      <c r="W924" t="s">
        <v>148</v>
      </c>
      <c r="Z924" t="s">
        <v>147</v>
      </c>
      <c r="AB924" t="s">
        <v>147</v>
      </c>
      <c r="AC924" t="s">
        <v>147</v>
      </c>
      <c r="AD924" t="s">
        <v>147</v>
      </c>
      <c r="AE924" t="s">
        <v>147</v>
      </c>
      <c r="AF924" t="s">
        <v>145</v>
      </c>
      <c r="AG924" t="s">
        <v>147</v>
      </c>
      <c r="AH924" t="s">
        <v>145</v>
      </c>
      <c r="AI924" t="s">
        <v>145</v>
      </c>
      <c r="AJ924" t="s">
        <v>145</v>
      </c>
      <c r="AK924" t="s">
        <v>145</v>
      </c>
      <c r="AL924" t="s">
        <v>145</v>
      </c>
      <c r="AM924" t="s">
        <v>145</v>
      </c>
      <c r="AN924" t="s">
        <v>145</v>
      </c>
      <c r="BB924">
        <v>0</v>
      </c>
    </row>
    <row r="925" spans="1:54" x14ac:dyDescent="0.25">
      <c r="A925">
        <v>333891</v>
      </c>
      <c r="B925" t="s">
        <v>150</v>
      </c>
      <c r="P925" t="s">
        <v>148</v>
      </c>
      <c r="AB925" t="s">
        <v>147</v>
      </c>
      <c r="AG925" t="s">
        <v>148</v>
      </c>
      <c r="AK925" t="s">
        <v>145</v>
      </c>
      <c r="AN925" t="s">
        <v>145</v>
      </c>
      <c r="BB925">
        <v>0</v>
      </c>
    </row>
    <row r="926" spans="1:54" x14ac:dyDescent="0.25">
      <c r="A926">
        <v>333337</v>
      </c>
      <c r="B926" t="s">
        <v>150</v>
      </c>
      <c r="W926" t="s">
        <v>148</v>
      </c>
      <c r="AB926" t="s">
        <v>147</v>
      </c>
      <c r="AG926" t="s">
        <v>145</v>
      </c>
      <c r="AH926" t="s">
        <v>147</v>
      </c>
      <c r="AI926" t="s">
        <v>148</v>
      </c>
      <c r="AJ926" t="s">
        <v>147</v>
      </c>
      <c r="AL926" t="s">
        <v>145</v>
      </c>
      <c r="AN926" t="s">
        <v>145</v>
      </c>
      <c r="BB926">
        <v>0</v>
      </c>
    </row>
    <row r="927" spans="1:54" x14ac:dyDescent="0.25">
      <c r="A927">
        <v>320995</v>
      </c>
      <c r="B927" t="s">
        <v>150</v>
      </c>
      <c r="N927" t="s">
        <v>148</v>
      </c>
      <c r="Z927" t="s">
        <v>148</v>
      </c>
      <c r="AA927" t="s">
        <v>148</v>
      </c>
      <c r="AB927" t="s">
        <v>148</v>
      </c>
      <c r="AD927" t="s">
        <v>145</v>
      </c>
      <c r="AF927" t="s">
        <v>145</v>
      </c>
      <c r="AG927" t="s">
        <v>145</v>
      </c>
      <c r="AJ927" t="s">
        <v>145</v>
      </c>
      <c r="AL927" t="s">
        <v>145</v>
      </c>
      <c r="AM927" t="s">
        <v>145</v>
      </c>
      <c r="AN927" t="s">
        <v>145</v>
      </c>
      <c r="BB927">
        <v>0</v>
      </c>
    </row>
    <row r="928" spans="1:54" x14ac:dyDescent="0.25">
      <c r="A928">
        <v>330507</v>
      </c>
      <c r="B928" t="s">
        <v>150</v>
      </c>
      <c r="N928" t="s">
        <v>148</v>
      </c>
      <c r="AA928" t="s">
        <v>148</v>
      </c>
      <c r="AB928" t="s">
        <v>148</v>
      </c>
      <c r="AG928" t="s">
        <v>148</v>
      </c>
      <c r="AJ928" t="s">
        <v>147</v>
      </c>
      <c r="AK928" t="s">
        <v>147</v>
      </c>
      <c r="AL928" t="s">
        <v>147</v>
      </c>
      <c r="AM928" t="s">
        <v>148</v>
      </c>
      <c r="AN928" t="s">
        <v>147</v>
      </c>
      <c r="BB928">
        <v>0</v>
      </c>
    </row>
    <row r="929" spans="1:54" x14ac:dyDescent="0.25">
      <c r="A929">
        <v>338255</v>
      </c>
      <c r="B929" t="s">
        <v>150</v>
      </c>
      <c r="P929" t="s">
        <v>147</v>
      </c>
      <c r="W929" t="s">
        <v>148</v>
      </c>
      <c r="Y929" t="s">
        <v>148</v>
      </c>
      <c r="AA929" t="s">
        <v>148</v>
      </c>
      <c r="AC929" t="s">
        <v>147</v>
      </c>
      <c r="AD929" t="s">
        <v>148</v>
      </c>
      <c r="AE929" t="s">
        <v>147</v>
      </c>
      <c r="AF929" t="s">
        <v>147</v>
      </c>
      <c r="AG929" t="s">
        <v>147</v>
      </c>
      <c r="AH929" t="s">
        <v>147</v>
      </c>
      <c r="AI929" t="s">
        <v>145</v>
      </c>
      <c r="AJ929" t="s">
        <v>145</v>
      </c>
      <c r="AK929" t="s">
        <v>145</v>
      </c>
      <c r="AL929" t="s">
        <v>147</v>
      </c>
      <c r="AM929" t="s">
        <v>145</v>
      </c>
      <c r="AN929" t="s">
        <v>145</v>
      </c>
      <c r="BB929">
        <v>0</v>
      </c>
    </row>
    <row r="930" spans="1:54" x14ac:dyDescent="0.25">
      <c r="A930">
        <v>332712</v>
      </c>
      <c r="B930" t="s">
        <v>150</v>
      </c>
      <c r="O930" t="s">
        <v>148</v>
      </c>
      <c r="P930" t="s">
        <v>148</v>
      </c>
      <c r="Z930" t="s">
        <v>148</v>
      </c>
      <c r="AC930" t="s">
        <v>148</v>
      </c>
      <c r="AD930" t="s">
        <v>148</v>
      </c>
      <c r="AE930" t="s">
        <v>148</v>
      </c>
      <c r="AG930" t="s">
        <v>147</v>
      </c>
      <c r="AH930" t="s">
        <v>147</v>
      </c>
      <c r="AL930" t="s">
        <v>148</v>
      </c>
      <c r="AM930" t="s">
        <v>148</v>
      </c>
      <c r="AN930" t="s">
        <v>148</v>
      </c>
      <c r="BB930">
        <v>0</v>
      </c>
    </row>
    <row r="931" spans="1:54" x14ac:dyDescent="0.25">
      <c r="A931">
        <v>336307</v>
      </c>
      <c r="B931" t="s">
        <v>150</v>
      </c>
      <c r="O931" t="s">
        <v>148</v>
      </c>
      <c r="P931" t="s">
        <v>148</v>
      </c>
      <c r="W931" t="s">
        <v>148</v>
      </c>
      <c r="AE931" t="s">
        <v>148</v>
      </c>
      <c r="AG931" t="s">
        <v>147</v>
      </c>
      <c r="AI931" t="s">
        <v>145</v>
      </c>
      <c r="AJ931" t="s">
        <v>145</v>
      </c>
      <c r="AK931" t="s">
        <v>145</v>
      </c>
      <c r="AL931" t="s">
        <v>145</v>
      </c>
      <c r="AM931" t="s">
        <v>145</v>
      </c>
      <c r="AN931" t="s">
        <v>145</v>
      </c>
      <c r="BB931">
        <v>0</v>
      </c>
    </row>
    <row r="932" spans="1:54" x14ac:dyDescent="0.25">
      <c r="A932">
        <v>318268</v>
      </c>
      <c r="B932" t="s">
        <v>150</v>
      </c>
      <c r="P932" t="s">
        <v>148</v>
      </c>
      <c r="W932" t="s">
        <v>148</v>
      </c>
      <c r="AF932" t="s">
        <v>148</v>
      </c>
      <c r="AG932" t="s">
        <v>148</v>
      </c>
      <c r="AH932" t="s">
        <v>148</v>
      </c>
      <c r="AI932" t="s">
        <v>145</v>
      </c>
      <c r="AJ932" t="s">
        <v>147</v>
      </c>
      <c r="AM932" t="s">
        <v>147</v>
      </c>
      <c r="AN932" t="s">
        <v>145</v>
      </c>
      <c r="BB932">
        <v>0</v>
      </c>
    </row>
    <row r="933" spans="1:54" x14ac:dyDescent="0.25">
      <c r="A933">
        <v>322866</v>
      </c>
      <c r="B933" t="s">
        <v>150</v>
      </c>
      <c r="P933" t="s">
        <v>148</v>
      </c>
      <c r="AC933" t="s">
        <v>145</v>
      </c>
      <c r="AG933" t="s">
        <v>145</v>
      </c>
      <c r="AJ933" t="s">
        <v>147</v>
      </c>
      <c r="AL933" t="s">
        <v>145</v>
      </c>
      <c r="AM933" t="s">
        <v>145</v>
      </c>
      <c r="AN933" t="s">
        <v>145</v>
      </c>
      <c r="BB933">
        <v>0</v>
      </c>
    </row>
    <row r="934" spans="1:54" x14ac:dyDescent="0.25">
      <c r="A934">
        <v>324890</v>
      </c>
      <c r="B934" t="s">
        <v>150</v>
      </c>
      <c r="N934" t="s">
        <v>148</v>
      </c>
      <c r="P934" t="s">
        <v>148</v>
      </c>
      <c r="AC934" t="s">
        <v>147</v>
      </c>
      <c r="AD934" t="s">
        <v>147</v>
      </c>
      <c r="AE934" t="s">
        <v>147</v>
      </c>
      <c r="AF934" t="s">
        <v>147</v>
      </c>
      <c r="AG934" t="s">
        <v>147</v>
      </c>
      <c r="AH934" t="s">
        <v>145</v>
      </c>
      <c r="AI934" t="s">
        <v>147</v>
      </c>
      <c r="AJ934" t="s">
        <v>147</v>
      </c>
      <c r="AK934" t="s">
        <v>147</v>
      </c>
      <c r="AL934" t="s">
        <v>145</v>
      </c>
      <c r="AM934" t="s">
        <v>145</v>
      </c>
      <c r="AN934" t="s">
        <v>145</v>
      </c>
      <c r="BB934">
        <v>0</v>
      </c>
    </row>
    <row r="935" spans="1:54" x14ac:dyDescent="0.25">
      <c r="A935">
        <v>325533</v>
      </c>
      <c r="B935" t="s">
        <v>150</v>
      </c>
      <c r="P935" t="s">
        <v>148</v>
      </c>
      <c r="AC935" t="s">
        <v>148</v>
      </c>
      <c r="AF935" t="s">
        <v>148</v>
      </c>
      <c r="AG935" t="s">
        <v>148</v>
      </c>
      <c r="AH935" t="s">
        <v>148</v>
      </c>
      <c r="AI935" t="s">
        <v>145</v>
      </c>
      <c r="AJ935" t="s">
        <v>145</v>
      </c>
      <c r="AK935" t="s">
        <v>145</v>
      </c>
      <c r="AL935" t="s">
        <v>145</v>
      </c>
      <c r="AM935" t="s">
        <v>145</v>
      </c>
      <c r="AN935" t="s">
        <v>145</v>
      </c>
      <c r="BB935">
        <v>0</v>
      </c>
    </row>
    <row r="936" spans="1:54" x14ac:dyDescent="0.25">
      <c r="A936">
        <v>325770</v>
      </c>
      <c r="B936" t="s">
        <v>150</v>
      </c>
      <c r="P936" t="s">
        <v>148</v>
      </c>
      <c r="X936" t="s">
        <v>148</v>
      </c>
      <c r="Z936" t="s">
        <v>148</v>
      </c>
      <c r="AC936" t="s">
        <v>148</v>
      </c>
      <c r="AD936" t="s">
        <v>148</v>
      </c>
      <c r="AE936" t="s">
        <v>148</v>
      </c>
      <c r="AF936" t="s">
        <v>148</v>
      </c>
      <c r="AG936" t="s">
        <v>145</v>
      </c>
      <c r="AH936" t="s">
        <v>145</v>
      </c>
      <c r="AI936" t="s">
        <v>148</v>
      </c>
      <c r="AJ936" t="s">
        <v>148</v>
      </c>
      <c r="AL936" t="s">
        <v>147</v>
      </c>
      <c r="AM936" t="s">
        <v>148</v>
      </c>
      <c r="AN936" t="s">
        <v>147</v>
      </c>
      <c r="BB936">
        <v>0</v>
      </c>
    </row>
    <row r="937" spans="1:54" x14ac:dyDescent="0.25">
      <c r="A937">
        <v>326167</v>
      </c>
      <c r="B937" t="s">
        <v>150</v>
      </c>
      <c r="P937" t="s">
        <v>148</v>
      </c>
      <c r="R937" t="s">
        <v>148</v>
      </c>
      <c r="W937" t="s">
        <v>148</v>
      </c>
      <c r="Z937" t="s">
        <v>148</v>
      </c>
      <c r="AC937" t="s">
        <v>148</v>
      </c>
      <c r="AD937" t="s">
        <v>147</v>
      </c>
      <c r="AE937" t="s">
        <v>147</v>
      </c>
      <c r="AF937" t="s">
        <v>145</v>
      </c>
      <c r="AG937" t="s">
        <v>145</v>
      </c>
      <c r="AH937" t="s">
        <v>145</v>
      </c>
      <c r="AI937" t="s">
        <v>147</v>
      </c>
      <c r="AJ937" t="s">
        <v>145</v>
      </c>
      <c r="AK937" t="s">
        <v>147</v>
      </c>
      <c r="AL937" t="s">
        <v>145</v>
      </c>
      <c r="AM937" t="s">
        <v>145</v>
      </c>
      <c r="AN937" t="s">
        <v>145</v>
      </c>
      <c r="BB937">
        <v>0</v>
      </c>
    </row>
    <row r="938" spans="1:54" x14ac:dyDescent="0.25">
      <c r="A938">
        <v>329338</v>
      </c>
      <c r="B938" t="s">
        <v>150</v>
      </c>
      <c r="P938" t="s">
        <v>148</v>
      </c>
      <c r="W938" t="s">
        <v>148</v>
      </c>
      <c r="Z938" t="s">
        <v>148</v>
      </c>
      <c r="AC938" t="s">
        <v>148</v>
      </c>
      <c r="AF938" t="s">
        <v>148</v>
      </c>
      <c r="AG938" t="s">
        <v>145</v>
      </c>
      <c r="AH938" t="s">
        <v>145</v>
      </c>
      <c r="AI938" t="s">
        <v>148</v>
      </c>
      <c r="AJ938" t="s">
        <v>148</v>
      </c>
      <c r="AM938" t="s">
        <v>148</v>
      </c>
      <c r="AN938" t="s">
        <v>147</v>
      </c>
      <c r="BB938">
        <v>0</v>
      </c>
    </row>
    <row r="939" spans="1:54" x14ac:dyDescent="0.25">
      <c r="A939">
        <v>329459</v>
      </c>
      <c r="B939" t="s">
        <v>150</v>
      </c>
      <c r="N939" t="s">
        <v>148</v>
      </c>
      <c r="P939" t="s">
        <v>148</v>
      </c>
      <c r="W939" t="s">
        <v>148</v>
      </c>
      <c r="AC939" t="s">
        <v>147</v>
      </c>
      <c r="AF939" t="s">
        <v>147</v>
      </c>
      <c r="AG939" t="s">
        <v>145</v>
      </c>
      <c r="AH939" t="s">
        <v>147</v>
      </c>
      <c r="AI939" t="s">
        <v>145</v>
      </c>
      <c r="AJ939" t="s">
        <v>145</v>
      </c>
      <c r="AK939" t="s">
        <v>145</v>
      </c>
      <c r="AL939" t="s">
        <v>145</v>
      </c>
      <c r="AM939" t="s">
        <v>145</v>
      </c>
      <c r="AN939" t="s">
        <v>145</v>
      </c>
      <c r="BB939">
        <v>0</v>
      </c>
    </row>
    <row r="940" spans="1:54" x14ac:dyDescent="0.25">
      <c r="A940">
        <v>332369</v>
      </c>
      <c r="B940" t="s">
        <v>150</v>
      </c>
      <c r="N940" t="s">
        <v>148</v>
      </c>
      <c r="P940" t="s">
        <v>148</v>
      </c>
      <c r="V940" t="s">
        <v>148</v>
      </c>
      <c r="AD940" t="s">
        <v>148</v>
      </c>
      <c r="AJ940" t="s">
        <v>148</v>
      </c>
      <c r="AL940" t="s">
        <v>148</v>
      </c>
      <c r="AM940" t="s">
        <v>148</v>
      </c>
      <c r="AN940" t="s">
        <v>148</v>
      </c>
      <c r="BB940">
        <v>0</v>
      </c>
    </row>
    <row r="941" spans="1:54" x14ac:dyDescent="0.25">
      <c r="A941">
        <v>332502</v>
      </c>
      <c r="B941" t="s">
        <v>150</v>
      </c>
      <c r="P941" t="s">
        <v>148</v>
      </c>
      <c r="W941" t="s">
        <v>145</v>
      </c>
      <c r="AC941" t="s">
        <v>147</v>
      </c>
      <c r="AE941" t="s">
        <v>145</v>
      </c>
      <c r="AG941" t="s">
        <v>145</v>
      </c>
      <c r="AI941" t="s">
        <v>145</v>
      </c>
      <c r="AJ941" t="s">
        <v>145</v>
      </c>
      <c r="AK941" t="s">
        <v>145</v>
      </c>
      <c r="AL941" t="s">
        <v>145</v>
      </c>
      <c r="AM941" t="s">
        <v>145</v>
      </c>
      <c r="AN941" t="s">
        <v>145</v>
      </c>
      <c r="BB941">
        <v>0</v>
      </c>
    </row>
    <row r="942" spans="1:54" x14ac:dyDescent="0.25">
      <c r="A942">
        <v>332630</v>
      </c>
      <c r="B942" t="s">
        <v>150</v>
      </c>
      <c r="P942" t="s">
        <v>148</v>
      </c>
      <c r="Z942" t="s">
        <v>148</v>
      </c>
      <c r="AC942" t="s">
        <v>148</v>
      </c>
      <c r="AD942" t="s">
        <v>145</v>
      </c>
      <c r="AE942" t="s">
        <v>148</v>
      </c>
      <c r="AF942" t="s">
        <v>147</v>
      </c>
      <c r="AG942" t="s">
        <v>147</v>
      </c>
      <c r="AI942" t="s">
        <v>145</v>
      </c>
      <c r="AJ942" t="s">
        <v>145</v>
      </c>
      <c r="AK942" t="s">
        <v>145</v>
      </c>
      <c r="AL942" t="s">
        <v>145</v>
      </c>
      <c r="AM942" t="s">
        <v>145</v>
      </c>
      <c r="AN942" t="s">
        <v>145</v>
      </c>
      <c r="BB942">
        <v>0</v>
      </c>
    </row>
    <row r="943" spans="1:54" x14ac:dyDescent="0.25">
      <c r="A943">
        <v>333027</v>
      </c>
      <c r="B943" t="s">
        <v>150</v>
      </c>
      <c r="F943" t="s">
        <v>148</v>
      </c>
      <c r="K943" t="s">
        <v>148</v>
      </c>
      <c r="P943" t="s">
        <v>148</v>
      </c>
      <c r="W943" t="s">
        <v>148</v>
      </c>
      <c r="AC943" t="s">
        <v>145</v>
      </c>
      <c r="AD943" t="s">
        <v>147</v>
      </c>
      <c r="AE943" t="s">
        <v>147</v>
      </c>
      <c r="AF943" t="s">
        <v>145</v>
      </c>
      <c r="AG943" t="s">
        <v>147</v>
      </c>
      <c r="AH943" t="s">
        <v>145</v>
      </c>
      <c r="AI943" t="s">
        <v>145</v>
      </c>
      <c r="AJ943" t="s">
        <v>145</v>
      </c>
      <c r="AK943" t="s">
        <v>145</v>
      </c>
      <c r="AL943" t="s">
        <v>145</v>
      </c>
      <c r="AM943" t="s">
        <v>145</v>
      </c>
      <c r="AN943" t="s">
        <v>145</v>
      </c>
      <c r="BB943">
        <v>0</v>
      </c>
    </row>
    <row r="944" spans="1:54" x14ac:dyDescent="0.25">
      <c r="A944">
        <v>333823</v>
      </c>
      <c r="B944" t="s">
        <v>150</v>
      </c>
      <c r="P944" t="s">
        <v>148</v>
      </c>
      <c r="W944" t="s">
        <v>148</v>
      </c>
      <c r="AF944" t="s">
        <v>148</v>
      </c>
      <c r="AG944" t="s">
        <v>145</v>
      </c>
      <c r="AI944" t="s">
        <v>147</v>
      </c>
      <c r="AJ944" t="s">
        <v>145</v>
      </c>
      <c r="AK944" t="s">
        <v>147</v>
      </c>
      <c r="AL944" t="s">
        <v>148</v>
      </c>
      <c r="AM944" t="s">
        <v>145</v>
      </c>
      <c r="AN944" t="s">
        <v>145</v>
      </c>
      <c r="BB944">
        <v>0</v>
      </c>
    </row>
    <row r="945" spans="1:54" x14ac:dyDescent="0.25">
      <c r="A945">
        <v>334116</v>
      </c>
      <c r="B945" t="s">
        <v>150</v>
      </c>
      <c r="P945" t="s">
        <v>148</v>
      </c>
      <c r="AC945" t="s">
        <v>148</v>
      </c>
      <c r="AG945" t="s">
        <v>148</v>
      </c>
      <c r="AJ945" t="s">
        <v>147</v>
      </c>
      <c r="AM945" t="s">
        <v>147</v>
      </c>
      <c r="AN945" t="s">
        <v>145</v>
      </c>
      <c r="BB945">
        <v>0</v>
      </c>
    </row>
    <row r="946" spans="1:54" x14ac:dyDescent="0.25">
      <c r="A946">
        <v>335183</v>
      </c>
      <c r="B946" t="s">
        <v>150</v>
      </c>
      <c r="P946" t="s">
        <v>148</v>
      </c>
      <c r="W946" t="s">
        <v>147</v>
      </c>
      <c r="AC946" t="s">
        <v>148</v>
      </c>
      <c r="AG946" t="s">
        <v>145</v>
      </c>
      <c r="AH946" t="s">
        <v>147</v>
      </c>
      <c r="AI946" t="s">
        <v>145</v>
      </c>
      <c r="AJ946" t="s">
        <v>148</v>
      </c>
      <c r="AL946" t="s">
        <v>148</v>
      </c>
      <c r="AN946" t="s">
        <v>145</v>
      </c>
      <c r="BB946">
        <v>0</v>
      </c>
    </row>
    <row r="947" spans="1:54" x14ac:dyDescent="0.25">
      <c r="A947">
        <v>335303</v>
      </c>
      <c r="B947" t="s">
        <v>150</v>
      </c>
      <c r="P947" t="s">
        <v>148</v>
      </c>
      <c r="W947" t="s">
        <v>147</v>
      </c>
      <c r="Z947" t="s">
        <v>148</v>
      </c>
      <c r="AC947" t="s">
        <v>148</v>
      </c>
      <c r="AG947" t="s">
        <v>147</v>
      </c>
      <c r="AJ947" t="s">
        <v>145</v>
      </c>
      <c r="AK947" t="s">
        <v>145</v>
      </c>
      <c r="AL947" t="s">
        <v>145</v>
      </c>
      <c r="AN947" t="s">
        <v>145</v>
      </c>
      <c r="BB947">
        <v>0</v>
      </c>
    </row>
    <row r="948" spans="1:54" x14ac:dyDescent="0.25">
      <c r="A948">
        <v>335968</v>
      </c>
      <c r="B948" t="s">
        <v>150</v>
      </c>
      <c r="P948" t="s">
        <v>148</v>
      </c>
      <c r="R948" t="s">
        <v>148</v>
      </c>
      <c r="W948" t="s">
        <v>148</v>
      </c>
      <c r="Y948" t="s">
        <v>148</v>
      </c>
      <c r="AC948" t="s">
        <v>145</v>
      </c>
      <c r="AD948" t="s">
        <v>145</v>
      </c>
      <c r="AE948" t="s">
        <v>145</v>
      </c>
      <c r="AF948" t="s">
        <v>145</v>
      </c>
      <c r="AG948" t="s">
        <v>145</v>
      </c>
      <c r="AH948" t="s">
        <v>147</v>
      </c>
      <c r="AI948" t="s">
        <v>145</v>
      </c>
      <c r="AJ948" t="s">
        <v>145</v>
      </c>
      <c r="AK948" t="s">
        <v>145</v>
      </c>
      <c r="AL948" t="s">
        <v>145</v>
      </c>
      <c r="AN948" t="s">
        <v>145</v>
      </c>
      <c r="BB948">
        <v>0</v>
      </c>
    </row>
    <row r="949" spans="1:54" x14ac:dyDescent="0.25">
      <c r="A949">
        <v>336107</v>
      </c>
      <c r="B949" t="s">
        <v>150</v>
      </c>
      <c r="H949" t="s">
        <v>148</v>
      </c>
      <c r="P949" t="s">
        <v>148</v>
      </c>
      <c r="W949" t="s">
        <v>145</v>
      </c>
      <c r="Z949" t="s">
        <v>145</v>
      </c>
      <c r="AC949" t="s">
        <v>147</v>
      </c>
      <c r="AD949" t="s">
        <v>145</v>
      </c>
      <c r="AE949" t="s">
        <v>147</v>
      </c>
      <c r="AG949" t="s">
        <v>145</v>
      </c>
      <c r="AH949" t="s">
        <v>145</v>
      </c>
      <c r="AI949" t="s">
        <v>145</v>
      </c>
      <c r="AJ949" t="s">
        <v>145</v>
      </c>
      <c r="AK949" t="s">
        <v>145</v>
      </c>
      <c r="AL949" t="s">
        <v>145</v>
      </c>
      <c r="AM949" t="s">
        <v>147</v>
      </c>
      <c r="AN949" t="s">
        <v>145</v>
      </c>
      <c r="BB949">
        <v>0</v>
      </c>
    </row>
    <row r="950" spans="1:54" x14ac:dyDescent="0.25">
      <c r="A950">
        <v>336173</v>
      </c>
      <c r="B950" t="s">
        <v>150</v>
      </c>
      <c r="P950" t="s">
        <v>148</v>
      </c>
      <c r="W950" t="s">
        <v>145</v>
      </c>
      <c r="AC950" t="s">
        <v>148</v>
      </c>
      <c r="AD950" t="s">
        <v>148</v>
      </c>
      <c r="AG950" t="s">
        <v>148</v>
      </c>
      <c r="AI950" t="s">
        <v>148</v>
      </c>
      <c r="AJ950" t="s">
        <v>147</v>
      </c>
      <c r="AK950" t="s">
        <v>145</v>
      </c>
      <c r="AM950" t="s">
        <v>145</v>
      </c>
      <c r="AN950" t="s">
        <v>145</v>
      </c>
      <c r="BB950">
        <v>0</v>
      </c>
    </row>
    <row r="951" spans="1:54" x14ac:dyDescent="0.25">
      <c r="A951">
        <v>336865</v>
      </c>
      <c r="B951" t="s">
        <v>150</v>
      </c>
      <c r="P951" t="s">
        <v>148</v>
      </c>
      <c r="AC951" t="s">
        <v>148</v>
      </c>
      <c r="AG951" t="s">
        <v>148</v>
      </c>
      <c r="AJ951" t="s">
        <v>148</v>
      </c>
      <c r="AM951" t="s">
        <v>145</v>
      </c>
      <c r="AN951" t="s">
        <v>147</v>
      </c>
      <c r="BB951">
        <v>0</v>
      </c>
    </row>
    <row r="952" spans="1:54" x14ac:dyDescent="0.25">
      <c r="A952">
        <v>337058</v>
      </c>
      <c r="B952" t="s">
        <v>150</v>
      </c>
      <c r="H952" t="s">
        <v>148</v>
      </c>
      <c r="P952" t="s">
        <v>148</v>
      </c>
      <c r="AA952" t="s">
        <v>148</v>
      </c>
      <c r="AC952" t="s">
        <v>148</v>
      </c>
      <c r="AE952" t="s">
        <v>148</v>
      </c>
      <c r="AF952" t="s">
        <v>148</v>
      </c>
      <c r="AG952" t="s">
        <v>148</v>
      </c>
      <c r="AI952" t="s">
        <v>148</v>
      </c>
      <c r="AJ952" t="s">
        <v>148</v>
      </c>
      <c r="AK952" t="s">
        <v>148</v>
      </c>
      <c r="AL952" t="s">
        <v>147</v>
      </c>
      <c r="AM952" t="s">
        <v>148</v>
      </c>
      <c r="AN952" t="s">
        <v>147</v>
      </c>
      <c r="BB952">
        <v>0</v>
      </c>
    </row>
    <row r="953" spans="1:54" x14ac:dyDescent="0.25">
      <c r="A953">
        <v>337325</v>
      </c>
      <c r="B953" t="s">
        <v>150</v>
      </c>
      <c r="N953" t="s">
        <v>148</v>
      </c>
      <c r="P953" t="s">
        <v>148</v>
      </c>
      <c r="W953" t="s">
        <v>148</v>
      </c>
      <c r="AA953" t="s">
        <v>148</v>
      </c>
      <c r="AC953" t="s">
        <v>147</v>
      </c>
      <c r="AE953" t="s">
        <v>147</v>
      </c>
      <c r="AF953" t="s">
        <v>147</v>
      </c>
      <c r="AG953" t="s">
        <v>147</v>
      </c>
      <c r="AH953" t="s">
        <v>147</v>
      </c>
      <c r="AI953" t="s">
        <v>145</v>
      </c>
      <c r="AJ953" t="s">
        <v>145</v>
      </c>
      <c r="AK953" t="s">
        <v>145</v>
      </c>
      <c r="AL953" t="s">
        <v>145</v>
      </c>
      <c r="AM953" t="s">
        <v>145</v>
      </c>
      <c r="AN953" t="s">
        <v>145</v>
      </c>
      <c r="BB953">
        <v>0</v>
      </c>
    </row>
    <row r="954" spans="1:54" x14ac:dyDescent="0.25">
      <c r="A954">
        <v>337335</v>
      </c>
      <c r="B954" t="s">
        <v>150</v>
      </c>
      <c r="P954" t="s">
        <v>148</v>
      </c>
      <c r="W954" t="s">
        <v>148</v>
      </c>
      <c r="Z954" t="s">
        <v>148</v>
      </c>
      <c r="AC954" t="s">
        <v>148</v>
      </c>
      <c r="AD954" t="s">
        <v>145</v>
      </c>
      <c r="AE954" t="s">
        <v>145</v>
      </c>
      <c r="AF954" t="s">
        <v>145</v>
      </c>
      <c r="AG954" t="s">
        <v>148</v>
      </c>
      <c r="AH954" t="s">
        <v>145</v>
      </c>
      <c r="AI954" t="s">
        <v>145</v>
      </c>
      <c r="AJ954" t="s">
        <v>147</v>
      </c>
      <c r="AK954" t="s">
        <v>145</v>
      </c>
      <c r="AL954" t="s">
        <v>147</v>
      </c>
      <c r="AM954" t="s">
        <v>147</v>
      </c>
      <c r="AN954" t="s">
        <v>145</v>
      </c>
      <c r="BB954">
        <v>0</v>
      </c>
    </row>
    <row r="955" spans="1:54" x14ac:dyDescent="0.25">
      <c r="A955">
        <v>337754</v>
      </c>
      <c r="B955" t="s">
        <v>150</v>
      </c>
      <c r="P955" t="s">
        <v>148</v>
      </c>
      <c r="AD955" t="s">
        <v>148</v>
      </c>
      <c r="AE955" t="s">
        <v>148</v>
      </c>
      <c r="AF955" t="s">
        <v>148</v>
      </c>
      <c r="AG955" t="s">
        <v>148</v>
      </c>
      <c r="AJ955" t="s">
        <v>147</v>
      </c>
      <c r="AL955" t="s">
        <v>145</v>
      </c>
      <c r="AM955" t="s">
        <v>147</v>
      </c>
      <c r="AN955" t="s">
        <v>145</v>
      </c>
      <c r="BB955">
        <v>0</v>
      </c>
    </row>
    <row r="956" spans="1:54" x14ac:dyDescent="0.25">
      <c r="A956">
        <v>338296</v>
      </c>
      <c r="B956" t="s">
        <v>150</v>
      </c>
      <c r="I956" t="s">
        <v>148</v>
      </c>
      <c r="P956" t="s">
        <v>148</v>
      </c>
      <c r="W956" t="s">
        <v>145</v>
      </c>
      <c r="AC956" t="s">
        <v>147</v>
      </c>
      <c r="AD956" t="s">
        <v>147</v>
      </c>
      <c r="AE956" t="s">
        <v>147</v>
      </c>
      <c r="AF956" t="s">
        <v>147</v>
      </c>
      <c r="AG956" t="s">
        <v>147</v>
      </c>
      <c r="AI956" t="s">
        <v>145</v>
      </c>
      <c r="AJ956" t="s">
        <v>145</v>
      </c>
      <c r="AK956" t="s">
        <v>145</v>
      </c>
      <c r="AL956" t="s">
        <v>145</v>
      </c>
      <c r="AM956" t="s">
        <v>145</v>
      </c>
      <c r="AN956" t="s">
        <v>145</v>
      </c>
      <c r="BB956">
        <v>0</v>
      </c>
    </row>
    <row r="957" spans="1:54" x14ac:dyDescent="0.25">
      <c r="A957">
        <v>338911</v>
      </c>
      <c r="B957" t="s">
        <v>150</v>
      </c>
      <c r="P957" t="s">
        <v>148</v>
      </c>
      <c r="W957" t="s">
        <v>147</v>
      </c>
      <c r="AC957" t="s">
        <v>147</v>
      </c>
      <c r="AE957" t="s">
        <v>145</v>
      </c>
      <c r="AF957" t="s">
        <v>148</v>
      </c>
      <c r="AG957" t="s">
        <v>145</v>
      </c>
      <c r="AH957" t="s">
        <v>145</v>
      </c>
      <c r="AI957" t="s">
        <v>145</v>
      </c>
      <c r="AJ957" t="s">
        <v>145</v>
      </c>
      <c r="AK957" t="s">
        <v>145</v>
      </c>
      <c r="AL957" t="s">
        <v>145</v>
      </c>
      <c r="AM957" t="s">
        <v>147</v>
      </c>
      <c r="AN957" t="s">
        <v>145</v>
      </c>
      <c r="BB957">
        <v>0</v>
      </c>
    </row>
    <row r="958" spans="1:54" x14ac:dyDescent="0.25">
      <c r="A958">
        <v>331994</v>
      </c>
      <c r="B958" t="s">
        <v>150</v>
      </c>
      <c r="P958" t="s">
        <v>145</v>
      </c>
      <c r="W958" t="s">
        <v>145</v>
      </c>
      <c r="AC958" t="s">
        <v>148</v>
      </c>
      <c r="AD958" t="s">
        <v>145</v>
      </c>
      <c r="AE958" t="s">
        <v>147</v>
      </c>
      <c r="AF958" t="s">
        <v>148</v>
      </c>
      <c r="AG958" t="s">
        <v>145</v>
      </c>
      <c r="AH958" t="s">
        <v>145</v>
      </c>
      <c r="AJ958" t="s">
        <v>148</v>
      </c>
      <c r="AK958" t="s">
        <v>148</v>
      </c>
      <c r="AL958" t="s">
        <v>145</v>
      </c>
      <c r="AN958" t="s">
        <v>145</v>
      </c>
      <c r="BB958">
        <v>0</v>
      </c>
    </row>
    <row r="959" spans="1:54" x14ac:dyDescent="0.25">
      <c r="A959">
        <v>340119</v>
      </c>
      <c r="B959" t="s">
        <v>150</v>
      </c>
      <c r="P959" t="s">
        <v>145</v>
      </c>
      <c r="Q959" t="s">
        <v>145</v>
      </c>
      <c r="W959" t="s">
        <v>145</v>
      </c>
      <c r="AD959" t="s">
        <v>145</v>
      </c>
      <c r="AG959" t="s">
        <v>145</v>
      </c>
      <c r="AH959" t="s">
        <v>145</v>
      </c>
      <c r="AI959" t="s">
        <v>145</v>
      </c>
      <c r="AJ959" t="s">
        <v>145</v>
      </c>
      <c r="AK959" t="s">
        <v>145</v>
      </c>
      <c r="AL959" t="s">
        <v>145</v>
      </c>
      <c r="AM959" t="s">
        <v>145</v>
      </c>
      <c r="AN959" t="s">
        <v>145</v>
      </c>
      <c r="BB959">
        <v>0</v>
      </c>
    </row>
    <row r="960" spans="1:54" x14ac:dyDescent="0.25">
      <c r="A960">
        <v>327213</v>
      </c>
      <c r="B960" t="s">
        <v>150</v>
      </c>
      <c r="O960" t="s">
        <v>148</v>
      </c>
      <c r="V960" t="s">
        <v>148</v>
      </c>
      <c r="Z960" t="s">
        <v>148</v>
      </c>
      <c r="AE960" t="s">
        <v>145</v>
      </c>
      <c r="AG960" t="s">
        <v>145</v>
      </c>
      <c r="AH960" t="s">
        <v>145</v>
      </c>
      <c r="AL960" t="s">
        <v>145</v>
      </c>
      <c r="AM960" t="s">
        <v>145</v>
      </c>
      <c r="AN960" t="s">
        <v>145</v>
      </c>
      <c r="BB960">
        <v>0</v>
      </c>
    </row>
    <row r="961" spans="1:54" x14ac:dyDescent="0.25">
      <c r="A961">
        <v>334659</v>
      </c>
      <c r="B961" t="s">
        <v>150</v>
      </c>
      <c r="O961" t="s">
        <v>148</v>
      </c>
      <c r="W961" t="s">
        <v>148</v>
      </c>
      <c r="AC961" t="s">
        <v>147</v>
      </c>
      <c r="AD961" t="s">
        <v>147</v>
      </c>
      <c r="AF961" t="s">
        <v>147</v>
      </c>
      <c r="AG961" t="s">
        <v>147</v>
      </c>
      <c r="AI961" t="s">
        <v>147</v>
      </c>
      <c r="AJ961" t="s">
        <v>145</v>
      </c>
      <c r="AK961" t="s">
        <v>145</v>
      </c>
      <c r="AL961" t="s">
        <v>145</v>
      </c>
      <c r="AM961" t="s">
        <v>147</v>
      </c>
      <c r="AN961" t="s">
        <v>145</v>
      </c>
      <c r="BB961">
        <v>0</v>
      </c>
    </row>
    <row r="962" spans="1:54" x14ac:dyDescent="0.25">
      <c r="A962">
        <v>324440</v>
      </c>
      <c r="B962" t="s">
        <v>150</v>
      </c>
      <c r="O962" t="s">
        <v>148</v>
      </c>
      <c r="AC962" t="s">
        <v>148</v>
      </c>
      <c r="AI962" t="s">
        <v>145</v>
      </c>
      <c r="AJ962" t="s">
        <v>145</v>
      </c>
      <c r="AK962" t="s">
        <v>145</v>
      </c>
      <c r="AL962" t="s">
        <v>145</v>
      </c>
      <c r="AM962" t="s">
        <v>145</v>
      </c>
      <c r="AN962" t="s">
        <v>145</v>
      </c>
      <c r="BB962">
        <v>0</v>
      </c>
    </row>
    <row r="963" spans="1:54" x14ac:dyDescent="0.25">
      <c r="A963">
        <v>311339</v>
      </c>
      <c r="B963" t="s">
        <v>150</v>
      </c>
      <c r="AC963" t="s">
        <v>145</v>
      </c>
      <c r="AG963" t="s">
        <v>145</v>
      </c>
      <c r="AK963" t="s">
        <v>145</v>
      </c>
      <c r="AM963" t="s">
        <v>147</v>
      </c>
      <c r="AN963" t="s">
        <v>145</v>
      </c>
      <c r="BB963">
        <v>0</v>
      </c>
    </row>
    <row r="964" spans="1:54" x14ac:dyDescent="0.25">
      <c r="A964">
        <v>313314</v>
      </c>
      <c r="B964" t="s">
        <v>150</v>
      </c>
      <c r="W964" t="s">
        <v>148</v>
      </c>
      <c r="Z964" t="s">
        <v>148</v>
      </c>
      <c r="AC964" t="s">
        <v>148</v>
      </c>
      <c r="AD964" t="s">
        <v>148</v>
      </c>
      <c r="AE964" t="s">
        <v>148</v>
      </c>
      <c r="AF964" t="s">
        <v>148</v>
      </c>
      <c r="AG964" t="s">
        <v>145</v>
      </c>
      <c r="AH964" t="s">
        <v>145</v>
      </c>
      <c r="AI964" t="s">
        <v>148</v>
      </c>
      <c r="AJ964" t="s">
        <v>147</v>
      </c>
      <c r="AK964" t="s">
        <v>148</v>
      </c>
      <c r="AL964" t="s">
        <v>145</v>
      </c>
      <c r="AM964" t="s">
        <v>145</v>
      </c>
      <c r="AN964" t="s">
        <v>145</v>
      </c>
      <c r="BB964">
        <v>0</v>
      </c>
    </row>
    <row r="965" spans="1:54" x14ac:dyDescent="0.25">
      <c r="A965">
        <v>313807</v>
      </c>
      <c r="B965" t="s">
        <v>150</v>
      </c>
      <c r="I965" t="s">
        <v>148</v>
      </c>
      <c r="Z965" t="s">
        <v>147</v>
      </c>
      <c r="AG965" t="s">
        <v>145</v>
      </c>
      <c r="AL965" t="s">
        <v>145</v>
      </c>
      <c r="AM965" t="s">
        <v>145</v>
      </c>
      <c r="AN965" t="s">
        <v>145</v>
      </c>
      <c r="BB965">
        <v>0</v>
      </c>
    </row>
    <row r="966" spans="1:54" x14ac:dyDescent="0.25">
      <c r="A966">
        <v>317995</v>
      </c>
      <c r="B966" t="s">
        <v>150</v>
      </c>
      <c r="AG966" t="s">
        <v>145</v>
      </c>
      <c r="AH966" t="s">
        <v>145</v>
      </c>
      <c r="AK966" t="s">
        <v>145</v>
      </c>
      <c r="AL966" t="s">
        <v>145</v>
      </c>
      <c r="AM966" t="s">
        <v>145</v>
      </c>
      <c r="AN966" t="s">
        <v>145</v>
      </c>
      <c r="BB966">
        <v>0</v>
      </c>
    </row>
    <row r="967" spans="1:54" x14ac:dyDescent="0.25">
      <c r="A967">
        <v>323922</v>
      </c>
      <c r="B967" t="s">
        <v>150</v>
      </c>
      <c r="I967" t="s">
        <v>148</v>
      </c>
      <c r="V967" t="s">
        <v>148</v>
      </c>
      <c r="Z967" t="s">
        <v>148</v>
      </c>
      <c r="AD967" t="s">
        <v>148</v>
      </c>
      <c r="AF967" t="s">
        <v>148</v>
      </c>
      <c r="AG967" t="s">
        <v>147</v>
      </c>
      <c r="AH967" t="s">
        <v>145</v>
      </c>
      <c r="AI967" t="s">
        <v>148</v>
      </c>
      <c r="AJ967" t="s">
        <v>148</v>
      </c>
      <c r="AK967" t="s">
        <v>148</v>
      </c>
      <c r="AL967" t="s">
        <v>145</v>
      </c>
      <c r="AM967" t="s">
        <v>148</v>
      </c>
      <c r="AN967" t="s">
        <v>145</v>
      </c>
      <c r="BB967">
        <v>0</v>
      </c>
    </row>
    <row r="968" spans="1:54" x14ac:dyDescent="0.25">
      <c r="A968">
        <v>326757</v>
      </c>
      <c r="B968" t="s">
        <v>150</v>
      </c>
      <c r="K968" t="s">
        <v>148</v>
      </c>
      <c r="M968" t="s">
        <v>148</v>
      </c>
      <c r="X968" t="s">
        <v>148</v>
      </c>
      <c r="Z968" t="s">
        <v>148</v>
      </c>
      <c r="AC968" t="s">
        <v>147</v>
      </c>
      <c r="AD968" t="s">
        <v>147</v>
      </c>
      <c r="AE968" t="s">
        <v>147</v>
      </c>
      <c r="AF968" t="s">
        <v>147</v>
      </c>
      <c r="AG968" t="s">
        <v>147</v>
      </c>
      <c r="AH968" t="s">
        <v>147</v>
      </c>
      <c r="AI968" t="s">
        <v>147</v>
      </c>
      <c r="AJ968" t="s">
        <v>147</v>
      </c>
      <c r="AK968" t="s">
        <v>147</v>
      </c>
      <c r="AL968" t="s">
        <v>147</v>
      </c>
      <c r="AM968" t="s">
        <v>145</v>
      </c>
      <c r="AN968" t="s">
        <v>145</v>
      </c>
      <c r="BB968">
        <v>0</v>
      </c>
    </row>
    <row r="969" spans="1:54" x14ac:dyDescent="0.25">
      <c r="A969">
        <v>327521</v>
      </c>
      <c r="B969" t="s">
        <v>150</v>
      </c>
      <c r="Z969" t="s">
        <v>148</v>
      </c>
      <c r="AC969" t="s">
        <v>148</v>
      </c>
      <c r="AD969" t="s">
        <v>148</v>
      </c>
      <c r="AG969" t="s">
        <v>148</v>
      </c>
      <c r="AH969" t="s">
        <v>148</v>
      </c>
      <c r="AL969" t="s">
        <v>148</v>
      </c>
      <c r="AN969" t="s">
        <v>145</v>
      </c>
      <c r="BB969">
        <v>0</v>
      </c>
    </row>
    <row r="970" spans="1:54" x14ac:dyDescent="0.25">
      <c r="A970">
        <v>328491</v>
      </c>
      <c r="B970" t="s">
        <v>150</v>
      </c>
      <c r="H970" t="s">
        <v>148</v>
      </c>
      <c r="X970" t="s">
        <v>148</v>
      </c>
      <c r="AD970" t="s">
        <v>148</v>
      </c>
      <c r="AF970" t="s">
        <v>148</v>
      </c>
      <c r="AG970" t="s">
        <v>145</v>
      </c>
      <c r="AH970" t="s">
        <v>148</v>
      </c>
      <c r="AI970" t="s">
        <v>148</v>
      </c>
      <c r="AJ970" t="s">
        <v>147</v>
      </c>
      <c r="AK970" t="s">
        <v>147</v>
      </c>
      <c r="AL970" t="s">
        <v>145</v>
      </c>
      <c r="AN970" t="s">
        <v>145</v>
      </c>
      <c r="BB970">
        <v>0</v>
      </c>
    </row>
    <row r="971" spans="1:54" x14ac:dyDescent="0.25">
      <c r="A971">
        <v>328850</v>
      </c>
      <c r="B971" t="s">
        <v>150</v>
      </c>
      <c r="N971" t="s">
        <v>148</v>
      </c>
      <c r="U971" t="s">
        <v>148</v>
      </c>
      <c r="V971" t="s">
        <v>148</v>
      </c>
      <c r="Z971" t="s">
        <v>148</v>
      </c>
      <c r="AC971" t="s">
        <v>147</v>
      </c>
      <c r="AE971" t="s">
        <v>148</v>
      </c>
      <c r="AG971" t="s">
        <v>145</v>
      </c>
      <c r="AJ971" t="s">
        <v>148</v>
      </c>
      <c r="AK971" t="s">
        <v>148</v>
      </c>
      <c r="AL971" t="s">
        <v>147</v>
      </c>
      <c r="AM971" t="s">
        <v>145</v>
      </c>
      <c r="AN971" t="s">
        <v>145</v>
      </c>
      <c r="BB971">
        <v>0</v>
      </c>
    </row>
    <row r="972" spans="1:54" x14ac:dyDescent="0.25">
      <c r="A972">
        <v>329900</v>
      </c>
      <c r="B972" t="s">
        <v>150</v>
      </c>
      <c r="AA972" t="s">
        <v>148</v>
      </c>
      <c r="AC972" t="s">
        <v>145</v>
      </c>
      <c r="AD972" t="s">
        <v>147</v>
      </c>
      <c r="AH972" t="s">
        <v>145</v>
      </c>
      <c r="AI972" t="s">
        <v>145</v>
      </c>
      <c r="AJ972" t="s">
        <v>147</v>
      </c>
      <c r="AK972" t="s">
        <v>145</v>
      </c>
      <c r="AL972" t="s">
        <v>145</v>
      </c>
      <c r="AM972" t="s">
        <v>145</v>
      </c>
      <c r="AN972" t="s">
        <v>145</v>
      </c>
      <c r="BB972">
        <v>0</v>
      </c>
    </row>
    <row r="973" spans="1:54" x14ac:dyDescent="0.25">
      <c r="A973">
        <v>331102</v>
      </c>
      <c r="B973" t="s">
        <v>150</v>
      </c>
      <c r="W973" t="s">
        <v>145</v>
      </c>
      <c r="AC973" t="s">
        <v>145</v>
      </c>
      <c r="AF973" t="s">
        <v>145</v>
      </c>
      <c r="AG973" t="s">
        <v>145</v>
      </c>
      <c r="AH973" t="s">
        <v>145</v>
      </c>
      <c r="AJ973" t="s">
        <v>147</v>
      </c>
      <c r="AK973" t="s">
        <v>145</v>
      </c>
      <c r="AN973" t="s">
        <v>145</v>
      </c>
      <c r="BB973">
        <v>0</v>
      </c>
    </row>
    <row r="974" spans="1:54" x14ac:dyDescent="0.25">
      <c r="A974">
        <v>331191</v>
      </c>
      <c r="B974" t="s">
        <v>150</v>
      </c>
      <c r="N974" t="s">
        <v>148</v>
      </c>
      <c r="V974" t="s">
        <v>148</v>
      </c>
      <c r="AA974" t="s">
        <v>148</v>
      </c>
      <c r="AG974" t="s">
        <v>148</v>
      </c>
      <c r="AI974" t="s">
        <v>148</v>
      </c>
      <c r="AJ974" t="s">
        <v>148</v>
      </c>
      <c r="AK974" t="s">
        <v>148</v>
      </c>
      <c r="AM974" t="s">
        <v>148</v>
      </c>
      <c r="AN974" t="s">
        <v>145</v>
      </c>
      <c r="BB974">
        <v>0</v>
      </c>
    </row>
    <row r="975" spans="1:54" x14ac:dyDescent="0.25">
      <c r="A975">
        <v>331257</v>
      </c>
      <c r="B975" t="s">
        <v>150</v>
      </c>
      <c r="Q975" t="s">
        <v>148</v>
      </c>
      <c r="W975" t="s">
        <v>148</v>
      </c>
      <c r="AA975" t="s">
        <v>145</v>
      </c>
      <c r="AG975" t="s">
        <v>147</v>
      </c>
      <c r="AH975" t="s">
        <v>145</v>
      </c>
      <c r="AI975" t="s">
        <v>148</v>
      </c>
      <c r="AJ975" t="s">
        <v>147</v>
      </c>
      <c r="AK975" t="s">
        <v>148</v>
      </c>
      <c r="AM975" t="s">
        <v>148</v>
      </c>
      <c r="AN975" t="s">
        <v>145</v>
      </c>
      <c r="BB975">
        <v>0</v>
      </c>
    </row>
    <row r="976" spans="1:54" x14ac:dyDescent="0.25">
      <c r="A976">
        <v>332643</v>
      </c>
      <c r="B976" t="s">
        <v>150</v>
      </c>
      <c r="AC976" t="s">
        <v>148</v>
      </c>
      <c r="AD976" t="s">
        <v>147</v>
      </c>
      <c r="AG976" t="s">
        <v>145</v>
      </c>
      <c r="AI976" t="s">
        <v>145</v>
      </c>
      <c r="AJ976" t="s">
        <v>145</v>
      </c>
      <c r="AL976" t="s">
        <v>145</v>
      </c>
      <c r="AM976" t="s">
        <v>145</v>
      </c>
      <c r="AN976" t="s">
        <v>145</v>
      </c>
      <c r="BB976">
        <v>0</v>
      </c>
    </row>
    <row r="977" spans="1:54" x14ac:dyDescent="0.25">
      <c r="A977">
        <v>332779</v>
      </c>
      <c r="B977" t="s">
        <v>150</v>
      </c>
      <c r="N977" t="s">
        <v>147</v>
      </c>
      <c r="AA977" t="s">
        <v>148</v>
      </c>
      <c r="AC977" t="s">
        <v>148</v>
      </c>
      <c r="AD977" t="s">
        <v>148</v>
      </c>
      <c r="AE977" t="s">
        <v>148</v>
      </c>
      <c r="AF977" t="s">
        <v>148</v>
      </c>
      <c r="AG977" t="s">
        <v>147</v>
      </c>
      <c r="AH977" t="s">
        <v>147</v>
      </c>
      <c r="AI977" t="s">
        <v>148</v>
      </c>
      <c r="AJ977" t="s">
        <v>147</v>
      </c>
      <c r="AK977" t="s">
        <v>148</v>
      </c>
      <c r="AL977" t="s">
        <v>145</v>
      </c>
      <c r="AM977" t="s">
        <v>148</v>
      </c>
      <c r="AN977" t="s">
        <v>148</v>
      </c>
      <c r="BB977">
        <v>0</v>
      </c>
    </row>
    <row r="978" spans="1:54" x14ac:dyDescent="0.25">
      <c r="A978">
        <v>333779</v>
      </c>
      <c r="B978" t="s">
        <v>150</v>
      </c>
      <c r="H978" t="s">
        <v>148</v>
      </c>
      <c r="AA978" t="s">
        <v>148</v>
      </c>
      <c r="AC978" t="s">
        <v>145</v>
      </c>
      <c r="AD978" t="s">
        <v>145</v>
      </c>
      <c r="AE978" t="s">
        <v>148</v>
      </c>
      <c r="AF978" t="s">
        <v>148</v>
      </c>
      <c r="AG978" t="s">
        <v>148</v>
      </c>
      <c r="AH978" t="s">
        <v>145</v>
      </c>
      <c r="AI978" t="s">
        <v>145</v>
      </c>
      <c r="AJ978" t="s">
        <v>145</v>
      </c>
      <c r="AK978" t="s">
        <v>145</v>
      </c>
      <c r="AL978" t="s">
        <v>145</v>
      </c>
      <c r="AM978" t="s">
        <v>145</v>
      </c>
      <c r="AN978" t="s">
        <v>145</v>
      </c>
      <c r="BB978">
        <v>0</v>
      </c>
    </row>
    <row r="979" spans="1:54" x14ac:dyDescent="0.25">
      <c r="A979">
        <v>333923</v>
      </c>
      <c r="B979" t="s">
        <v>150</v>
      </c>
      <c r="AC979" t="s">
        <v>145</v>
      </c>
      <c r="AD979" t="s">
        <v>145</v>
      </c>
      <c r="AE979" t="s">
        <v>147</v>
      </c>
      <c r="AF979" t="s">
        <v>145</v>
      </c>
      <c r="AG979" t="s">
        <v>145</v>
      </c>
      <c r="AH979" t="s">
        <v>145</v>
      </c>
      <c r="AI979" t="s">
        <v>147</v>
      </c>
      <c r="AJ979" t="s">
        <v>145</v>
      </c>
      <c r="AK979" t="s">
        <v>145</v>
      </c>
      <c r="AL979" t="s">
        <v>145</v>
      </c>
      <c r="AN979" t="s">
        <v>145</v>
      </c>
      <c r="BB979">
        <v>0</v>
      </c>
    </row>
    <row r="980" spans="1:54" x14ac:dyDescent="0.25">
      <c r="A980">
        <v>333950</v>
      </c>
      <c r="B980" t="s">
        <v>150</v>
      </c>
      <c r="N980" t="s">
        <v>145</v>
      </c>
      <c r="W980" t="s">
        <v>148</v>
      </c>
      <c r="Z980" t="s">
        <v>148</v>
      </c>
      <c r="AC980" t="s">
        <v>148</v>
      </c>
      <c r="AI980" t="s">
        <v>148</v>
      </c>
      <c r="AK980" t="s">
        <v>147</v>
      </c>
      <c r="AL980" t="s">
        <v>145</v>
      </c>
      <c r="AM980" t="s">
        <v>145</v>
      </c>
      <c r="AN980" t="s">
        <v>148</v>
      </c>
      <c r="BB980">
        <v>0</v>
      </c>
    </row>
    <row r="981" spans="1:54" x14ac:dyDescent="0.25">
      <c r="A981">
        <v>334089</v>
      </c>
      <c r="B981" t="s">
        <v>150</v>
      </c>
      <c r="X981" t="s">
        <v>148</v>
      </c>
      <c r="Y981" t="s">
        <v>148</v>
      </c>
      <c r="AC981" t="s">
        <v>147</v>
      </c>
      <c r="AD981" t="s">
        <v>147</v>
      </c>
      <c r="AE981" t="s">
        <v>147</v>
      </c>
      <c r="AF981" t="s">
        <v>147</v>
      </c>
      <c r="AG981" t="s">
        <v>145</v>
      </c>
      <c r="AH981" t="s">
        <v>145</v>
      </c>
      <c r="AI981" t="s">
        <v>145</v>
      </c>
      <c r="AJ981" t="s">
        <v>145</v>
      </c>
      <c r="AK981" t="s">
        <v>145</v>
      </c>
      <c r="AL981" t="s">
        <v>145</v>
      </c>
      <c r="AM981" t="s">
        <v>145</v>
      </c>
      <c r="AN981" t="s">
        <v>145</v>
      </c>
      <c r="BB981">
        <v>0</v>
      </c>
    </row>
    <row r="982" spans="1:54" x14ac:dyDescent="0.25">
      <c r="A982">
        <v>334799</v>
      </c>
      <c r="B982" t="s">
        <v>150</v>
      </c>
      <c r="Y982" t="s">
        <v>148</v>
      </c>
      <c r="AI982" t="s">
        <v>147</v>
      </c>
      <c r="AJ982" t="s">
        <v>148</v>
      </c>
      <c r="AK982" t="s">
        <v>147</v>
      </c>
      <c r="AM982" t="s">
        <v>148</v>
      </c>
      <c r="AN982" t="s">
        <v>147</v>
      </c>
      <c r="BB982">
        <v>0</v>
      </c>
    </row>
    <row r="983" spans="1:54" x14ac:dyDescent="0.25">
      <c r="A983">
        <v>334998</v>
      </c>
      <c r="B983" t="s">
        <v>150</v>
      </c>
      <c r="W983" t="s">
        <v>148</v>
      </c>
      <c r="AC983" t="s">
        <v>148</v>
      </c>
      <c r="AG983" t="s">
        <v>145</v>
      </c>
      <c r="AH983" t="s">
        <v>147</v>
      </c>
      <c r="AI983" t="s">
        <v>147</v>
      </c>
      <c r="AJ983" t="s">
        <v>147</v>
      </c>
      <c r="AK983" t="s">
        <v>148</v>
      </c>
      <c r="AL983" t="s">
        <v>148</v>
      </c>
      <c r="AM983" t="s">
        <v>148</v>
      </c>
      <c r="AN983" t="s">
        <v>147</v>
      </c>
      <c r="BB983">
        <v>0</v>
      </c>
    </row>
    <row r="984" spans="1:54" x14ac:dyDescent="0.25">
      <c r="A984">
        <v>335118</v>
      </c>
      <c r="B984" t="s">
        <v>150</v>
      </c>
      <c r="AC984" t="s">
        <v>148</v>
      </c>
      <c r="AG984" t="s">
        <v>148</v>
      </c>
      <c r="AK984" t="s">
        <v>147</v>
      </c>
      <c r="AM984" t="s">
        <v>145</v>
      </c>
      <c r="AN984" t="s">
        <v>145</v>
      </c>
      <c r="BB984">
        <v>0</v>
      </c>
    </row>
    <row r="985" spans="1:54" x14ac:dyDescent="0.25">
      <c r="A985">
        <v>335148</v>
      </c>
      <c r="B985" t="s">
        <v>150</v>
      </c>
      <c r="W985" t="s">
        <v>148</v>
      </c>
      <c r="AE985" t="s">
        <v>148</v>
      </c>
      <c r="AG985" t="s">
        <v>148</v>
      </c>
      <c r="AI985" t="s">
        <v>147</v>
      </c>
      <c r="AJ985" t="s">
        <v>147</v>
      </c>
      <c r="AK985" t="s">
        <v>147</v>
      </c>
      <c r="AL985" t="s">
        <v>147</v>
      </c>
      <c r="AM985" t="s">
        <v>147</v>
      </c>
      <c r="AN985" t="s">
        <v>147</v>
      </c>
      <c r="BB985">
        <v>0</v>
      </c>
    </row>
    <row r="986" spans="1:54" x14ac:dyDescent="0.25">
      <c r="A986">
        <v>335341</v>
      </c>
      <c r="B986" t="s">
        <v>150</v>
      </c>
      <c r="N986" t="s">
        <v>148</v>
      </c>
      <c r="AG986" t="s">
        <v>148</v>
      </c>
      <c r="AH986" t="s">
        <v>148</v>
      </c>
      <c r="AI986" t="s">
        <v>148</v>
      </c>
      <c r="AJ986" t="s">
        <v>148</v>
      </c>
      <c r="AN986" t="s">
        <v>147</v>
      </c>
      <c r="BB986">
        <v>0</v>
      </c>
    </row>
    <row r="987" spans="1:54" x14ac:dyDescent="0.25">
      <c r="A987">
        <v>335472</v>
      </c>
      <c r="B987" t="s">
        <v>150</v>
      </c>
      <c r="I987" t="s">
        <v>148</v>
      </c>
      <c r="N987" t="s">
        <v>148</v>
      </c>
      <c r="AA987" t="s">
        <v>148</v>
      </c>
      <c r="AG987" t="s">
        <v>145</v>
      </c>
      <c r="AH987" t="s">
        <v>147</v>
      </c>
      <c r="AJ987" t="s">
        <v>148</v>
      </c>
      <c r="AK987" t="s">
        <v>148</v>
      </c>
      <c r="AN987" t="s">
        <v>145</v>
      </c>
      <c r="BB987">
        <v>0</v>
      </c>
    </row>
    <row r="988" spans="1:54" x14ac:dyDescent="0.25">
      <c r="A988">
        <v>335683</v>
      </c>
      <c r="B988" t="s">
        <v>150</v>
      </c>
      <c r="W988" t="s">
        <v>148</v>
      </c>
      <c r="AG988" t="s">
        <v>147</v>
      </c>
      <c r="AL988" t="s">
        <v>145</v>
      </c>
      <c r="AM988" t="s">
        <v>147</v>
      </c>
      <c r="AN988" t="s">
        <v>145</v>
      </c>
      <c r="BB988">
        <v>0</v>
      </c>
    </row>
    <row r="989" spans="1:54" x14ac:dyDescent="0.25">
      <c r="A989">
        <v>335887</v>
      </c>
      <c r="B989" t="s">
        <v>150</v>
      </c>
      <c r="W989" t="s">
        <v>148</v>
      </c>
      <c r="AA989" t="s">
        <v>148</v>
      </c>
      <c r="AC989" t="s">
        <v>148</v>
      </c>
      <c r="AD989" t="s">
        <v>148</v>
      </c>
      <c r="AE989" t="s">
        <v>148</v>
      </c>
      <c r="AG989" t="s">
        <v>147</v>
      </c>
      <c r="AH989" t="s">
        <v>148</v>
      </c>
      <c r="AI989" t="s">
        <v>147</v>
      </c>
      <c r="AJ989" t="s">
        <v>147</v>
      </c>
      <c r="AK989" t="s">
        <v>147</v>
      </c>
      <c r="AM989" t="s">
        <v>147</v>
      </c>
      <c r="AN989" t="s">
        <v>145</v>
      </c>
      <c r="BB989">
        <v>0</v>
      </c>
    </row>
    <row r="990" spans="1:54" x14ac:dyDescent="0.25">
      <c r="A990">
        <v>335892</v>
      </c>
      <c r="B990" t="s">
        <v>150</v>
      </c>
      <c r="AA990" t="s">
        <v>148</v>
      </c>
      <c r="AE990" t="s">
        <v>147</v>
      </c>
      <c r="AG990" t="s">
        <v>147</v>
      </c>
      <c r="AH990" t="s">
        <v>147</v>
      </c>
      <c r="AK990" t="s">
        <v>145</v>
      </c>
      <c r="AL990" t="s">
        <v>145</v>
      </c>
      <c r="AN990" t="s">
        <v>145</v>
      </c>
      <c r="BB990">
        <v>0</v>
      </c>
    </row>
    <row r="991" spans="1:54" x14ac:dyDescent="0.25">
      <c r="A991">
        <v>335970</v>
      </c>
      <c r="B991" t="s">
        <v>150</v>
      </c>
      <c r="AC991" t="s">
        <v>148</v>
      </c>
      <c r="AE991" t="s">
        <v>148</v>
      </c>
      <c r="AG991" t="s">
        <v>148</v>
      </c>
      <c r="AI991" t="s">
        <v>145</v>
      </c>
      <c r="AJ991" t="s">
        <v>145</v>
      </c>
      <c r="AK991" t="s">
        <v>145</v>
      </c>
      <c r="AL991" t="s">
        <v>145</v>
      </c>
      <c r="AM991" t="s">
        <v>145</v>
      </c>
      <c r="AN991" t="s">
        <v>145</v>
      </c>
      <c r="BB991">
        <v>0</v>
      </c>
    </row>
    <row r="992" spans="1:54" x14ac:dyDescent="0.25">
      <c r="A992">
        <v>336067</v>
      </c>
      <c r="B992" t="s">
        <v>150</v>
      </c>
      <c r="V992" t="s">
        <v>148</v>
      </c>
      <c r="AC992" t="s">
        <v>148</v>
      </c>
      <c r="AF992" t="s">
        <v>148</v>
      </c>
      <c r="AG992" t="s">
        <v>148</v>
      </c>
      <c r="AI992" t="s">
        <v>145</v>
      </c>
      <c r="AJ992" t="s">
        <v>145</v>
      </c>
      <c r="AK992" t="s">
        <v>145</v>
      </c>
      <c r="AL992" t="s">
        <v>145</v>
      </c>
      <c r="AM992" t="s">
        <v>145</v>
      </c>
      <c r="AN992" t="s">
        <v>145</v>
      </c>
      <c r="BB992">
        <v>0</v>
      </c>
    </row>
    <row r="993" spans="1:54" x14ac:dyDescent="0.25">
      <c r="A993">
        <v>336185</v>
      </c>
      <c r="B993" t="s">
        <v>150</v>
      </c>
      <c r="F993" t="s">
        <v>148</v>
      </c>
      <c r="X993" t="s">
        <v>147</v>
      </c>
      <c r="AC993" t="s">
        <v>145</v>
      </c>
      <c r="AD993" t="s">
        <v>147</v>
      </c>
      <c r="AE993" t="s">
        <v>147</v>
      </c>
      <c r="AG993" t="s">
        <v>145</v>
      </c>
      <c r="AH993" t="s">
        <v>145</v>
      </c>
      <c r="AI993" t="s">
        <v>145</v>
      </c>
      <c r="AJ993" t="s">
        <v>145</v>
      </c>
      <c r="AK993" t="s">
        <v>145</v>
      </c>
      <c r="AL993" t="s">
        <v>145</v>
      </c>
      <c r="AM993" t="s">
        <v>145</v>
      </c>
      <c r="AN993" t="s">
        <v>145</v>
      </c>
      <c r="BB993">
        <v>0</v>
      </c>
    </row>
    <row r="994" spans="1:54" x14ac:dyDescent="0.25">
      <c r="A994">
        <v>336557</v>
      </c>
      <c r="B994" t="s">
        <v>150</v>
      </c>
      <c r="AC994" t="s">
        <v>148</v>
      </c>
      <c r="AD994" t="s">
        <v>147</v>
      </c>
      <c r="AG994" t="s">
        <v>147</v>
      </c>
      <c r="AH994" t="s">
        <v>145</v>
      </c>
      <c r="AM994" t="s">
        <v>145</v>
      </c>
      <c r="AN994" t="s">
        <v>145</v>
      </c>
      <c r="BB994">
        <v>0</v>
      </c>
    </row>
    <row r="995" spans="1:54" x14ac:dyDescent="0.25">
      <c r="A995">
        <v>336574</v>
      </c>
      <c r="B995" t="s">
        <v>150</v>
      </c>
      <c r="AA995" t="s">
        <v>148</v>
      </c>
      <c r="AE995" t="s">
        <v>148</v>
      </c>
      <c r="AG995" t="s">
        <v>148</v>
      </c>
      <c r="AJ995" t="s">
        <v>148</v>
      </c>
      <c r="AK995" t="s">
        <v>148</v>
      </c>
      <c r="AL995" t="s">
        <v>148</v>
      </c>
      <c r="AN995" t="s">
        <v>147</v>
      </c>
      <c r="BB995">
        <v>0</v>
      </c>
    </row>
    <row r="996" spans="1:54" x14ac:dyDescent="0.25">
      <c r="A996">
        <v>336608</v>
      </c>
      <c r="B996" t="s">
        <v>150</v>
      </c>
      <c r="W996" t="s">
        <v>148</v>
      </c>
      <c r="AC996" t="s">
        <v>147</v>
      </c>
      <c r="AD996" t="s">
        <v>145</v>
      </c>
      <c r="AF996" t="s">
        <v>148</v>
      </c>
      <c r="AG996" t="s">
        <v>147</v>
      </c>
      <c r="AJ996" t="s">
        <v>145</v>
      </c>
      <c r="AK996" t="s">
        <v>147</v>
      </c>
      <c r="AL996" t="s">
        <v>145</v>
      </c>
      <c r="AM996" t="s">
        <v>145</v>
      </c>
      <c r="AN996" t="s">
        <v>145</v>
      </c>
      <c r="BB996">
        <v>0</v>
      </c>
    </row>
    <row r="997" spans="1:54" x14ac:dyDescent="0.25">
      <c r="A997">
        <v>336622</v>
      </c>
      <c r="B997" t="s">
        <v>150</v>
      </c>
      <c r="W997" t="s">
        <v>148</v>
      </c>
      <c r="AD997" t="s">
        <v>148</v>
      </c>
      <c r="AF997" t="s">
        <v>148</v>
      </c>
      <c r="AG997" t="s">
        <v>148</v>
      </c>
      <c r="AI997" t="s">
        <v>147</v>
      </c>
      <c r="AJ997" t="s">
        <v>148</v>
      </c>
      <c r="AK997" t="s">
        <v>148</v>
      </c>
      <c r="AL997" t="s">
        <v>147</v>
      </c>
      <c r="AN997" t="s">
        <v>147</v>
      </c>
      <c r="BB997">
        <v>0</v>
      </c>
    </row>
    <row r="998" spans="1:54" x14ac:dyDescent="0.25">
      <c r="A998">
        <v>336846</v>
      </c>
      <c r="B998" t="s">
        <v>150</v>
      </c>
      <c r="V998" t="s">
        <v>148</v>
      </c>
      <c r="W998" t="s">
        <v>148</v>
      </c>
      <c r="AE998" t="s">
        <v>147</v>
      </c>
      <c r="AF998" t="s">
        <v>147</v>
      </c>
      <c r="AG998" t="s">
        <v>147</v>
      </c>
      <c r="AH998" t="s">
        <v>147</v>
      </c>
      <c r="AI998" t="s">
        <v>145</v>
      </c>
      <c r="AJ998" t="s">
        <v>145</v>
      </c>
      <c r="AK998" t="s">
        <v>147</v>
      </c>
      <c r="AM998" t="s">
        <v>145</v>
      </c>
      <c r="AN998" t="s">
        <v>145</v>
      </c>
      <c r="BB998">
        <v>0</v>
      </c>
    </row>
    <row r="999" spans="1:54" x14ac:dyDescent="0.25">
      <c r="A999">
        <v>336903</v>
      </c>
      <c r="B999" t="s">
        <v>150</v>
      </c>
      <c r="W999" t="s">
        <v>148</v>
      </c>
      <c r="Y999" t="s">
        <v>148</v>
      </c>
      <c r="AD999" t="s">
        <v>148</v>
      </c>
      <c r="AE999" t="s">
        <v>148</v>
      </c>
      <c r="AG999" t="s">
        <v>148</v>
      </c>
      <c r="AJ999" t="s">
        <v>145</v>
      </c>
      <c r="AK999" t="s">
        <v>148</v>
      </c>
      <c r="AN999" t="s">
        <v>147</v>
      </c>
      <c r="BB999">
        <v>0</v>
      </c>
    </row>
    <row r="1000" spans="1:54" x14ac:dyDescent="0.25">
      <c r="A1000">
        <v>337033</v>
      </c>
      <c r="B1000" t="s">
        <v>150</v>
      </c>
      <c r="F1000" t="s">
        <v>148</v>
      </c>
      <c r="K1000" t="s">
        <v>148</v>
      </c>
      <c r="W1000" t="s">
        <v>148</v>
      </c>
      <c r="Z1000" t="s">
        <v>148</v>
      </c>
      <c r="AC1000" t="s">
        <v>148</v>
      </c>
      <c r="AD1000" t="s">
        <v>148</v>
      </c>
      <c r="AE1000" t="s">
        <v>148</v>
      </c>
      <c r="AF1000" t="s">
        <v>148</v>
      </c>
      <c r="AG1000" t="s">
        <v>147</v>
      </c>
      <c r="AH1000" t="s">
        <v>147</v>
      </c>
      <c r="AI1000" t="s">
        <v>148</v>
      </c>
      <c r="AJ1000" t="s">
        <v>148</v>
      </c>
      <c r="AK1000" t="s">
        <v>148</v>
      </c>
      <c r="AL1000" t="s">
        <v>147</v>
      </c>
      <c r="AM1000" t="s">
        <v>148</v>
      </c>
      <c r="AN1000" t="s">
        <v>145</v>
      </c>
      <c r="BB1000">
        <v>0</v>
      </c>
    </row>
    <row r="1001" spans="1:54" x14ac:dyDescent="0.25">
      <c r="A1001">
        <v>337218</v>
      </c>
      <c r="B1001" t="s">
        <v>150</v>
      </c>
      <c r="W1001" t="s">
        <v>147</v>
      </c>
      <c r="AA1001" t="s">
        <v>148</v>
      </c>
      <c r="AC1001" t="s">
        <v>147</v>
      </c>
      <c r="AD1001" t="s">
        <v>145</v>
      </c>
      <c r="AG1001" t="s">
        <v>145</v>
      </c>
      <c r="AI1001" t="s">
        <v>145</v>
      </c>
      <c r="AJ1001" t="s">
        <v>145</v>
      </c>
      <c r="AK1001" t="s">
        <v>145</v>
      </c>
      <c r="AL1001" t="s">
        <v>145</v>
      </c>
      <c r="AM1001" t="s">
        <v>145</v>
      </c>
      <c r="AN1001" t="s">
        <v>145</v>
      </c>
      <c r="BB1001">
        <v>0</v>
      </c>
    </row>
    <row r="1002" spans="1:54" x14ac:dyDescent="0.25">
      <c r="A1002">
        <v>337378</v>
      </c>
      <c r="B1002" t="s">
        <v>150</v>
      </c>
      <c r="AE1002" t="s">
        <v>148</v>
      </c>
      <c r="AG1002" t="s">
        <v>145</v>
      </c>
      <c r="AI1002" t="s">
        <v>145</v>
      </c>
      <c r="AJ1002" t="s">
        <v>145</v>
      </c>
      <c r="AM1002" t="s">
        <v>145</v>
      </c>
      <c r="AN1002" t="s">
        <v>145</v>
      </c>
      <c r="BB1002">
        <v>0</v>
      </c>
    </row>
    <row r="1003" spans="1:54" x14ac:dyDescent="0.25">
      <c r="A1003">
        <v>337450</v>
      </c>
      <c r="B1003" t="s">
        <v>150</v>
      </c>
      <c r="AC1003" t="s">
        <v>147</v>
      </c>
      <c r="AG1003" t="s">
        <v>147</v>
      </c>
      <c r="AK1003" t="s">
        <v>145</v>
      </c>
      <c r="AL1003" t="s">
        <v>145</v>
      </c>
      <c r="AM1003" t="s">
        <v>147</v>
      </c>
      <c r="AN1003" t="s">
        <v>145</v>
      </c>
      <c r="BB1003">
        <v>0</v>
      </c>
    </row>
    <row r="1004" spans="1:54" x14ac:dyDescent="0.25">
      <c r="A1004">
        <v>337475</v>
      </c>
      <c r="B1004" t="s">
        <v>150</v>
      </c>
      <c r="N1004" t="s">
        <v>148</v>
      </c>
      <c r="X1004" t="s">
        <v>148</v>
      </c>
      <c r="AA1004" t="s">
        <v>148</v>
      </c>
      <c r="AC1004" t="s">
        <v>148</v>
      </c>
      <c r="AE1004" t="s">
        <v>148</v>
      </c>
      <c r="AG1004" t="s">
        <v>147</v>
      </c>
      <c r="AH1004" t="s">
        <v>147</v>
      </c>
      <c r="AI1004" t="s">
        <v>145</v>
      </c>
      <c r="AJ1004" t="s">
        <v>145</v>
      </c>
      <c r="AK1004" t="s">
        <v>145</v>
      </c>
      <c r="AL1004" t="s">
        <v>145</v>
      </c>
      <c r="AM1004" t="s">
        <v>145</v>
      </c>
      <c r="AN1004" t="s">
        <v>145</v>
      </c>
      <c r="BB1004">
        <v>0</v>
      </c>
    </row>
    <row r="1005" spans="1:54" x14ac:dyDescent="0.25">
      <c r="A1005">
        <v>337607</v>
      </c>
      <c r="B1005" t="s">
        <v>150</v>
      </c>
      <c r="AC1005" t="s">
        <v>148</v>
      </c>
      <c r="AF1005" t="s">
        <v>148</v>
      </c>
      <c r="AG1005" t="s">
        <v>145</v>
      </c>
      <c r="AJ1005" t="s">
        <v>145</v>
      </c>
      <c r="AM1005" t="s">
        <v>147</v>
      </c>
      <c r="AN1005" t="s">
        <v>145</v>
      </c>
      <c r="BB1005">
        <v>0</v>
      </c>
    </row>
    <row r="1006" spans="1:54" x14ac:dyDescent="0.25">
      <c r="A1006">
        <v>338133</v>
      </c>
      <c r="B1006" t="s">
        <v>150</v>
      </c>
      <c r="W1006" t="s">
        <v>148</v>
      </c>
      <c r="AA1006" t="s">
        <v>147</v>
      </c>
      <c r="AG1006" t="s">
        <v>145</v>
      </c>
      <c r="AH1006" t="s">
        <v>148</v>
      </c>
      <c r="AI1006" t="s">
        <v>145</v>
      </c>
      <c r="AJ1006" t="s">
        <v>145</v>
      </c>
      <c r="AK1006" t="s">
        <v>145</v>
      </c>
      <c r="AL1006" t="s">
        <v>145</v>
      </c>
      <c r="AM1006" t="s">
        <v>145</v>
      </c>
      <c r="AN1006" t="s">
        <v>145</v>
      </c>
      <c r="BB1006">
        <v>0</v>
      </c>
    </row>
    <row r="1007" spans="1:54" x14ac:dyDescent="0.25">
      <c r="A1007">
        <v>338195</v>
      </c>
      <c r="B1007" t="s">
        <v>150</v>
      </c>
      <c r="AC1007" t="s">
        <v>148</v>
      </c>
      <c r="AG1007" t="s">
        <v>145</v>
      </c>
      <c r="AI1007" t="s">
        <v>145</v>
      </c>
      <c r="AJ1007" t="s">
        <v>145</v>
      </c>
      <c r="AK1007" t="s">
        <v>145</v>
      </c>
      <c r="AL1007" t="s">
        <v>145</v>
      </c>
      <c r="AM1007" t="s">
        <v>145</v>
      </c>
      <c r="AN1007" t="s">
        <v>145</v>
      </c>
      <c r="BB1007">
        <v>0</v>
      </c>
    </row>
    <row r="1008" spans="1:54" x14ac:dyDescent="0.25">
      <c r="A1008">
        <v>338956</v>
      </c>
      <c r="B1008" t="s">
        <v>150</v>
      </c>
      <c r="AC1008" t="s">
        <v>145</v>
      </c>
      <c r="AE1008" t="s">
        <v>145</v>
      </c>
      <c r="AG1008" t="s">
        <v>147</v>
      </c>
      <c r="AH1008" t="s">
        <v>145</v>
      </c>
      <c r="AI1008" t="s">
        <v>145</v>
      </c>
      <c r="AL1008" t="s">
        <v>145</v>
      </c>
      <c r="AM1008" t="s">
        <v>145</v>
      </c>
      <c r="AN1008" t="s">
        <v>145</v>
      </c>
      <c r="BB1008">
        <v>0</v>
      </c>
    </row>
    <row r="1009" spans="1:54" x14ac:dyDescent="0.25">
      <c r="A1009">
        <v>329253</v>
      </c>
      <c r="B1009" t="s">
        <v>150</v>
      </c>
      <c r="O1009" t="s">
        <v>148</v>
      </c>
      <c r="P1009" t="s">
        <v>148</v>
      </c>
      <c r="AB1009" t="s">
        <v>148</v>
      </c>
      <c r="AC1009" t="s">
        <v>148</v>
      </c>
      <c r="AD1009" t="s">
        <v>147</v>
      </c>
      <c r="AE1009" t="s">
        <v>148</v>
      </c>
      <c r="AF1009" t="s">
        <v>148</v>
      </c>
      <c r="AG1009" t="s">
        <v>145</v>
      </c>
      <c r="AH1009" t="s">
        <v>148</v>
      </c>
      <c r="AI1009" t="s">
        <v>148</v>
      </c>
      <c r="AJ1009" t="s">
        <v>147</v>
      </c>
      <c r="AK1009" t="s">
        <v>148</v>
      </c>
      <c r="AL1009" t="s">
        <v>145</v>
      </c>
      <c r="AN1009" t="s">
        <v>147</v>
      </c>
      <c r="BB1009">
        <v>0</v>
      </c>
    </row>
    <row r="1010" spans="1:54" x14ac:dyDescent="0.25">
      <c r="A1010">
        <v>324334</v>
      </c>
      <c r="B1010" t="s">
        <v>150</v>
      </c>
      <c r="P1010" t="s">
        <v>148</v>
      </c>
      <c r="AB1010" t="s">
        <v>148</v>
      </c>
      <c r="AC1010" t="s">
        <v>148</v>
      </c>
      <c r="AG1010" t="s">
        <v>148</v>
      </c>
      <c r="AI1010" t="s">
        <v>148</v>
      </c>
      <c r="AJ1010" t="s">
        <v>148</v>
      </c>
      <c r="AK1010" t="s">
        <v>148</v>
      </c>
      <c r="AL1010" t="s">
        <v>148</v>
      </c>
      <c r="AM1010" t="s">
        <v>148</v>
      </c>
      <c r="AN1010" t="s">
        <v>147</v>
      </c>
      <c r="BB1010">
        <v>0</v>
      </c>
    </row>
    <row r="1011" spans="1:54" x14ac:dyDescent="0.25">
      <c r="A1011">
        <v>331411</v>
      </c>
      <c r="B1011" t="s">
        <v>150</v>
      </c>
      <c r="P1011" t="s">
        <v>148</v>
      </c>
      <c r="S1011" t="s">
        <v>148</v>
      </c>
      <c r="AB1011" t="s">
        <v>147</v>
      </c>
      <c r="AC1011" t="s">
        <v>148</v>
      </c>
      <c r="AE1011" t="s">
        <v>148</v>
      </c>
      <c r="AF1011" t="s">
        <v>148</v>
      </c>
      <c r="AG1011" t="s">
        <v>147</v>
      </c>
      <c r="AH1011" t="s">
        <v>148</v>
      </c>
      <c r="AI1011" t="s">
        <v>147</v>
      </c>
      <c r="AJ1011" t="s">
        <v>147</v>
      </c>
      <c r="AM1011" t="s">
        <v>148</v>
      </c>
      <c r="AN1011" t="s">
        <v>147</v>
      </c>
      <c r="BB1011">
        <v>0</v>
      </c>
    </row>
    <row r="1012" spans="1:54" x14ac:dyDescent="0.25">
      <c r="A1012">
        <v>332522</v>
      </c>
      <c r="B1012" t="s">
        <v>150</v>
      </c>
      <c r="N1012" t="s">
        <v>148</v>
      </c>
      <c r="P1012" t="s">
        <v>148</v>
      </c>
      <c r="AB1012" t="s">
        <v>148</v>
      </c>
      <c r="AC1012" t="s">
        <v>148</v>
      </c>
      <c r="AE1012" t="s">
        <v>148</v>
      </c>
      <c r="AG1012" t="s">
        <v>147</v>
      </c>
      <c r="AI1012" t="s">
        <v>148</v>
      </c>
      <c r="AJ1012" t="s">
        <v>148</v>
      </c>
      <c r="AM1012" t="s">
        <v>148</v>
      </c>
      <c r="AN1012" t="s">
        <v>147</v>
      </c>
      <c r="BB1012">
        <v>0</v>
      </c>
    </row>
    <row r="1013" spans="1:54" x14ac:dyDescent="0.25">
      <c r="A1013">
        <v>332974</v>
      </c>
      <c r="B1013" t="s">
        <v>150</v>
      </c>
      <c r="P1013" t="s">
        <v>148</v>
      </c>
      <c r="AB1013" t="s">
        <v>148</v>
      </c>
      <c r="AF1013" t="s">
        <v>148</v>
      </c>
      <c r="AG1013" t="s">
        <v>148</v>
      </c>
      <c r="AI1013" t="s">
        <v>147</v>
      </c>
      <c r="AJ1013" t="s">
        <v>147</v>
      </c>
      <c r="AK1013" t="s">
        <v>147</v>
      </c>
      <c r="AL1013" t="s">
        <v>147</v>
      </c>
      <c r="AM1013" t="s">
        <v>148</v>
      </c>
      <c r="AN1013" t="s">
        <v>147</v>
      </c>
      <c r="BB1013">
        <v>0</v>
      </c>
    </row>
    <row r="1014" spans="1:54" x14ac:dyDescent="0.25">
      <c r="A1014">
        <v>333753</v>
      </c>
      <c r="B1014" t="s">
        <v>150</v>
      </c>
      <c r="K1014" t="s">
        <v>148</v>
      </c>
      <c r="P1014" t="s">
        <v>148</v>
      </c>
      <c r="W1014" t="s">
        <v>148</v>
      </c>
      <c r="AB1014" t="s">
        <v>148</v>
      </c>
      <c r="AC1014" t="s">
        <v>147</v>
      </c>
      <c r="AE1014" t="s">
        <v>148</v>
      </c>
      <c r="AF1014" t="s">
        <v>148</v>
      </c>
      <c r="AG1014" t="s">
        <v>147</v>
      </c>
      <c r="AI1014" t="s">
        <v>145</v>
      </c>
      <c r="AJ1014" t="s">
        <v>145</v>
      </c>
      <c r="AK1014" t="s">
        <v>145</v>
      </c>
      <c r="AL1014" t="s">
        <v>145</v>
      </c>
      <c r="AM1014" t="s">
        <v>145</v>
      </c>
      <c r="AN1014" t="s">
        <v>147</v>
      </c>
      <c r="BB1014">
        <v>0</v>
      </c>
    </row>
    <row r="1015" spans="1:54" x14ac:dyDescent="0.25">
      <c r="A1015">
        <v>337888</v>
      </c>
      <c r="B1015" t="s">
        <v>150</v>
      </c>
      <c r="P1015" t="s">
        <v>148</v>
      </c>
      <c r="S1015" t="s">
        <v>148</v>
      </c>
      <c r="AB1015" t="s">
        <v>148</v>
      </c>
      <c r="AE1015" t="s">
        <v>148</v>
      </c>
      <c r="AG1015" t="s">
        <v>147</v>
      </c>
      <c r="AJ1015" t="s">
        <v>147</v>
      </c>
      <c r="AL1015" t="s">
        <v>147</v>
      </c>
      <c r="AM1015" t="s">
        <v>147</v>
      </c>
      <c r="AN1015" t="s">
        <v>147</v>
      </c>
      <c r="BB1015">
        <v>0</v>
      </c>
    </row>
    <row r="1016" spans="1:54" x14ac:dyDescent="0.25">
      <c r="A1016">
        <v>323696</v>
      </c>
      <c r="B1016" t="s">
        <v>150</v>
      </c>
      <c r="M1016" t="s">
        <v>148</v>
      </c>
      <c r="W1016" t="s">
        <v>148</v>
      </c>
      <c r="AB1016" t="s">
        <v>148</v>
      </c>
      <c r="AC1016" t="s">
        <v>145</v>
      </c>
      <c r="AD1016" t="s">
        <v>145</v>
      </c>
      <c r="AE1016" t="s">
        <v>147</v>
      </c>
      <c r="AF1016" t="s">
        <v>147</v>
      </c>
      <c r="AG1016" t="s">
        <v>145</v>
      </c>
      <c r="AH1016" t="s">
        <v>145</v>
      </c>
      <c r="AI1016" t="s">
        <v>145</v>
      </c>
      <c r="AJ1016" t="s">
        <v>147</v>
      </c>
      <c r="AK1016" t="s">
        <v>145</v>
      </c>
      <c r="AL1016" t="s">
        <v>147</v>
      </c>
      <c r="AM1016" t="s">
        <v>145</v>
      </c>
      <c r="AN1016" t="s">
        <v>147</v>
      </c>
      <c r="BB1016">
        <v>0</v>
      </c>
    </row>
    <row r="1017" spans="1:54" x14ac:dyDescent="0.25">
      <c r="A1017">
        <v>323903</v>
      </c>
      <c r="B1017" t="s">
        <v>150</v>
      </c>
      <c r="W1017" t="s">
        <v>147</v>
      </c>
      <c r="Y1017" t="s">
        <v>148</v>
      </c>
      <c r="Z1017" t="s">
        <v>147</v>
      </c>
      <c r="AB1017" t="s">
        <v>147</v>
      </c>
      <c r="AC1017" t="s">
        <v>148</v>
      </c>
      <c r="AD1017" t="s">
        <v>145</v>
      </c>
      <c r="AE1017" t="s">
        <v>147</v>
      </c>
      <c r="AF1017" t="s">
        <v>147</v>
      </c>
      <c r="AG1017" t="s">
        <v>145</v>
      </c>
      <c r="AH1017" t="s">
        <v>145</v>
      </c>
      <c r="AI1017" t="s">
        <v>148</v>
      </c>
      <c r="AJ1017" t="s">
        <v>145</v>
      </c>
      <c r="AK1017" t="s">
        <v>147</v>
      </c>
      <c r="AL1017" t="s">
        <v>145</v>
      </c>
      <c r="AM1017" t="s">
        <v>147</v>
      </c>
      <c r="AN1017" t="s">
        <v>147</v>
      </c>
      <c r="BB1017">
        <v>0</v>
      </c>
    </row>
    <row r="1018" spans="1:54" x14ac:dyDescent="0.25">
      <c r="A1018">
        <v>330247</v>
      </c>
      <c r="B1018" t="s">
        <v>150</v>
      </c>
      <c r="W1018" t="s">
        <v>148</v>
      </c>
      <c r="Y1018" t="s">
        <v>148</v>
      </c>
      <c r="Z1018" t="s">
        <v>148</v>
      </c>
      <c r="AB1018" t="s">
        <v>148</v>
      </c>
      <c r="AC1018" t="s">
        <v>147</v>
      </c>
      <c r="AD1018" t="s">
        <v>148</v>
      </c>
      <c r="AE1018" t="s">
        <v>145</v>
      </c>
      <c r="AF1018" t="s">
        <v>147</v>
      </c>
      <c r="AG1018" t="s">
        <v>148</v>
      </c>
      <c r="AH1018" t="s">
        <v>145</v>
      </c>
      <c r="AI1018" t="s">
        <v>148</v>
      </c>
      <c r="AJ1018" t="s">
        <v>147</v>
      </c>
      <c r="AK1018" t="s">
        <v>145</v>
      </c>
      <c r="AM1018" t="s">
        <v>148</v>
      </c>
      <c r="AN1018" t="s">
        <v>147</v>
      </c>
      <c r="BB1018">
        <v>0</v>
      </c>
    </row>
    <row r="1019" spans="1:54" x14ac:dyDescent="0.25">
      <c r="A1019">
        <v>332163</v>
      </c>
      <c r="B1019" t="s">
        <v>150</v>
      </c>
      <c r="AB1019" t="s">
        <v>148</v>
      </c>
      <c r="AC1019" t="s">
        <v>148</v>
      </c>
      <c r="AE1019" t="s">
        <v>148</v>
      </c>
      <c r="AG1019" t="s">
        <v>148</v>
      </c>
      <c r="AH1019" t="s">
        <v>148</v>
      </c>
      <c r="AI1019" t="s">
        <v>148</v>
      </c>
      <c r="AJ1019" t="s">
        <v>148</v>
      </c>
      <c r="AK1019" t="s">
        <v>148</v>
      </c>
      <c r="AL1019" t="s">
        <v>147</v>
      </c>
      <c r="AM1019" t="s">
        <v>148</v>
      </c>
      <c r="AN1019" t="s">
        <v>147</v>
      </c>
      <c r="BB1019">
        <v>0</v>
      </c>
    </row>
    <row r="1020" spans="1:54" x14ac:dyDescent="0.25">
      <c r="A1020">
        <v>332326</v>
      </c>
      <c r="B1020" t="s">
        <v>150</v>
      </c>
      <c r="AB1020" t="s">
        <v>148</v>
      </c>
      <c r="AE1020" t="s">
        <v>148</v>
      </c>
      <c r="AF1020" t="s">
        <v>148</v>
      </c>
      <c r="AG1020" t="s">
        <v>148</v>
      </c>
      <c r="AI1020" t="s">
        <v>148</v>
      </c>
      <c r="AJ1020" t="s">
        <v>145</v>
      </c>
      <c r="AM1020" t="s">
        <v>148</v>
      </c>
      <c r="AN1020" t="s">
        <v>147</v>
      </c>
      <c r="BB1020">
        <v>0</v>
      </c>
    </row>
    <row r="1021" spans="1:54" x14ac:dyDescent="0.25">
      <c r="A1021">
        <v>334278</v>
      </c>
      <c r="B1021" t="s">
        <v>150</v>
      </c>
      <c r="T1021" t="s">
        <v>147</v>
      </c>
      <c r="V1021" t="s">
        <v>148</v>
      </c>
      <c r="AA1021" t="s">
        <v>148</v>
      </c>
      <c r="AB1021" t="s">
        <v>148</v>
      </c>
      <c r="AC1021" t="s">
        <v>148</v>
      </c>
      <c r="AE1021" t="s">
        <v>147</v>
      </c>
      <c r="AG1021" t="s">
        <v>148</v>
      </c>
      <c r="AI1021" t="s">
        <v>147</v>
      </c>
      <c r="AJ1021" t="s">
        <v>147</v>
      </c>
      <c r="AK1021" t="s">
        <v>147</v>
      </c>
      <c r="AL1021" t="s">
        <v>147</v>
      </c>
      <c r="AM1021" t="s">
        <v>145</v>
      </c>
      <c r="AN1021" t="s">
        <v>147</v>
      </c>
      <c r="BB1021">
        <v>0</v>
      </c>
    </row>
    <row r="1022" spans="1:54" x14ac:dyDescent="0.25">
      <c r="A1022">
        <v>338916</v>
      </c>
      <c r="B1022" t="s">
        <v>150</v>
      </c>
      <c r="AB1022" t="s">
        <v>147</v>
      </c>
      <c r="AC1022" t="s">
        <v>147</v>
      </c>
      <c r="AG1022" t="s">
        <v>147</v>
      </c>
      <c r="AM1022" t="s">
        <v>147</v>
      </c>
      <c r="AN1022" t="s">
        <v>147</v>
      </c>
      <c r="BB1022">
        <v>0</v>
      </c>
    </row>
    <row r="1023" spans="1:54" x14ac:dyDescent="0.25">
      <c r="A1023">
        <v>336819</v>
      </c>
      <c r="B1023" t="s">
        <v>150</v>
      </c>
      <c r="P1023" t="s">
        <v>148</v>
      </c>
      <c r="T1023" t="s">
        <v>148</v>
      </c>
      <c r="W1023" t="s">
        <v>147</v>
      </c>
      <c r="AB1023" t="s">
        <v>147</v>
      </c>
      <c r="AC1023" t="s">
        <v>148</v>
      </c>
      <c r="AD1023" t="s">
        <v>145</v>
      </c>
      <c r="AE1023" t="s">
        <v>148</v>
      </c>
      <c r="AF1023" t="s">
        <v>145</v>
      </c>
      <c r="AG1023" t="s">
        <v>147</v>
      </c>
      <c r="AH1023" t="s">
        <v>145</v>
      </c>
      <c r="AI1023" t="s">
        <v>147</v>
      </c>
      <c r="AJ1023" t="s">
        <v>145</v>
      </c>
      <c r="AK1023" t="s">
        <v>147</v>
      </c>
      <c r="AL1023" t="s">
        <v>145</v>
      </c>
      <c r="AM1023" t="s">
        <v>147</v>
      </c>
      <c r="AN1023" t="s">
        <v>147</v>
      </c>
      <c r="BB1023">
        <v>0</v>
      </c>
    </row>
    <row r="1024" spans="1:54" x14ac:dyDescent="0.25">
      <c r="A1024">
        <v>334902</v>
      </c>
      <c r="B1024" t="s">
        <v>150</v>
      </c>
      <c r="J1024" t="s">
        <v>148</v>
      </c>
      <c r="N1024" t="s">
        <v>147</v>
      </c>
      <c r="W1024" t="s">
        <v>148</v>
      </c>
      <c r="AB1024" t="s">
        <v>147</v>
      </c>
      <c r="AC1024" t="s">
        <v>147</v>
      </c>
      <c r="AG1024" t="s">
        <v>147</v>
      </c>
      <c r="AH1024" t="s">
        <v>148</v>
      </c>
      <c r="AJ1024" t="s">
        <v>148</v>
      </c>
      <c r="AK1024" t="s">
        <v>148</v>
      </c>
      <c r="AL1024" t="s">
        <v>147</v>
      </c>
      <c r="AM1024" t="s">
        <v>148</v>
      </c>
      <c r="AN1024" t="s">
        <v>147</v>
      </c>
      <c r="BB1024">
        <v>0</v>
      </c>
    </row>
    <row r="1025" spans="1:54" x14ac:dyDescent="0.25">
      <c r="A1025">
        <v>323237</v>
      </c>
      <c r="B1025" t="s">
        <v>150</v>
      </c>
      <c r="H1025" t="s">
        <v>148</v>
      </c>
      <c r="Y1025" t="s">
        <v>148</v>
      </c>
      <c r="AA1025" t="s">
        <v>148</v>
      </c>
      <c r="AB1025" t="s">
        <v>147</v>
      </c>
      <c r="AE1025" t="s">
        <v>148</v>
      </c>
      <c r="AG1025" t="s">
        <v>148</v>
      </c>
      <c r="AH1025" t="s">
        <v>148</v>
      </c>
      <c r="AJ1025" t="s">
        <v>148</v>
      </c>
      <c r="AK1025" t="s">
        <v>147</v>
      </c>
      <c r="AM1025" t="s">
        <v>147</v>
      </c>
      <c r="AN1025" t="s">
        <v>147</v>
      </c>
      <c r="BB1025">
        <v>0</v>
      </c>
    </row>
    <row r="1026" spans="1:54" x14ac:dyDescent="0.25">
      <c r="A1026">
        <v>333268</v>
      </c>
      <c r="B1026" t="s">
        <v>150</v>
      </c>
      <c r="O1026" t="s">
        <v>148</v>
      </c>
      <c r="P1026" t="s">
        <v>148</v>
      </c>
      <c r="Z1026" t="s">
        <v>148</v>
      </c>
      <c r="AB1026" t="s">
        <v>148</v>
      </c>
      <c r="AC1026" t="s">
        <v>148</v>
      </c>
      <c r="AE1026" t="s">
        <v>148</v>
      </c>
      <c r="AG1026" t="s">
        <v>148</v>
      </c>
      <c r="AH1026" t="s">
        <v>148</v>
      </c>
      <c r="AI1026" t="s">
        <v>148</v>
      </c>
      <c r="AK1026" t="s">
        <v>148</v>
      </c>
      <c r="AL1026" t="s">
        <v>147</v>
      </c>
      <c r="AM1026" t="s">
        <v>148</v>
      </c>
      <c r="AN1026" t="s">
        <v>147</v>
      </c>
      <c r="BB1026">
        <v>0</v>
      </c>
    </row>
    <row r="1027" spans="1:54" x14ac:dyDescent="0.25">
      <c r="A1027">
        <v>333670</v>
      </c>
      <c r="B1027" t="s">
        <v>150</v>
      </c>
      <c r="P1027" t="s">
        <v>148</v>
      </c>
      <c r="Z1027" t="s">
        <v>148</v>
      </c>
      <c r="AA1027" t="s">
        <v>148</v>
      </c>
      <c r="AB1027" t="s">
        <v>148</v>
      </c>
      <c r="AE1027" t="s">
        <v>148</v>
      </c>
      <c r="AF1027" t="s">
        <v>148</v>
      </c>
      <c r="AG1027" t="s">
        <v>148</v>
      </c>
      <c r="AH1027" t="s">
        <v>148</v>
      </c>
      <c r="AI1027" t="s">
        <v>147</v>
      </c>
      <c r="AJ1027" t="s">
        <v>147</v>
      </c>
      <c r="AK1027" t="s">
        <v>147</v>
      </c>
      <c r="AL1027" t="s">
        <v>147</v>
      </c>
      <c r="AM1027" t="s">
        <v>147</v>
      </c>
      <c r="AN1027" t="s">
        <v>147</v>
      </c>
      <c r="BB1027">
        <v>0</v>
      </c>
    </row>
    <row r="1028" spans="1:54" x14ac:dyDescent="0.25">
      <c r="A1028">
        <v>333762</v>
      </c>
      <c r="B1028" t="s">
        <v>150</v>
      </c>
      <c r="P1028" t="s">
        <v>148</v>
      </c>
      <c r="W1028" t="s">
        <v>147</v>
      </c>
      <c r="AB1028" t="s">
        <v>148</v>
      </c>
      <c r="AC1028" t="s">
        <v>148</v>
      </c>
      <c r="AD1028" t="s">
        <v>145</v>
      </c>
      <c r="AE1028" t="s">
        <v>147</v>
      </c>
      <c r="AF1028" t="s">
        <v>147</v>
      </c>
      <c r="AG1028" t="s">
        <v>145</v>
      </c>
      <c r="AI1028" t="s">
        <v>145</v>
      </c>
      <c r="AJ1028" t="s">
        <v>145</v>
      </c>
      <c r="AK1028" t="s">
        <v>145</v>
      </c>
      <c r="AL1028" t="s">
        <v>145</v>
      </c>
      <c r="AM1028" t="s">
        <v>145</v>
      </c>
      <c r="AN1028" t="s">
        <v>147</v>
      </c>
      <c r="BB1028">
        <v>0</v>
      </c>
    </row>
    <row r="1029" spans="1:54" x14ac:dyDescent="0.25">
      <c r="A1029">
        <v>334658</v>
      </c>
      <c r="B1029" t="s">
        <v>150</v>
      </c>
      <c r="P1029" t="s">
        <v>148</v>
      </c>
      <c r="AB1029" t="s">
        <v>148</v>
      </c>
      <c r="AD1029" t="s">
        <v>148</v>
      </c>
      <c r="AE1029" t="s">
        <v>148</v>
      </c>
      <c r="AF1029" t="s">
        <v>147</v>
      </c>
      <c r="AG1029" t="s">
        <v>145</v>
      </c>
      <c r="AJ1029" t="s">
        <v>147</v>
      </c>
      <c r="AM1029" t="s">
        <v>148</v>
      </c>
      <c r="AN1029" t="s">
        <v>147</v>
      </c>
      <c r="BB1029">
        <v>0</v>
      </c>
    </row>
    <row r="1030" spans="1:54" x14ac:dyDescent="0.25">
      <c r="A1030">
        <v>334771</v>
      </c>
      <c r="B1030" t="s">
        <v>150</v>
      </c>
      <c r="P1030" t="s">
        <v>148</v>
      </c>
      <c r="AB1030" t="s">
        <v>148</v>
      </c>
      <c r="AC1030" t="s">
        <v>148</v>
      </c>
      <c r="AG1030" t="s">
        <v>147</v>
      </c>
      <c r="AH1030" t="s">
        <v>148</v>
      </c>
      <c r="AJ1030" t="s">
        <v>148</v>
      </c>
      <c r="AK1030" t="s">
        <v>147</v>
      </c>
      <c r="AM1030" t="s">
        <v>147</v>
      </c>
      <c r="AN1030" t="s">
        <v>147</v>
      </c>
      <c r="BB1030">
        <v>0</v>
      </c>
    </row>
    <row r="1031" spans="1:54" x14ac:dyDescent="0.25">
      <c r="A1031">
        <v>338115</v>
      </c>
      <c r="B1031" t="s">
        <v>150</v>
      </c>
      <c r="P1031" t="s">
        <v>148</v>
      </c>
      <c r="AB1031" t="s">
        <v>148</v>
      </c>
      <c r="AG1031" t="s">
        <v>147</v>
      </c>
      <c r="AJ1031" t="s">
        <v>147</v>
      </c>
      <c r="AN1031" t="s">
        <v>147</v>
      </c>
      <c r="BB1031">
        <v>0</v>
      </c>
    </row>
    <row r="1032" spans="1:54" x14ac:dyDescent="0.25">
      <c r="A1032">
        <v>338234</v>
      </c>
      <c r="B1032" t="s">
        <v>150</v>
      </c>
      <c r="P1032" t="s">
        <v>148</v>
      </c>
      <c r="AB1032" t="s">
        <v>148</v>
      </c>
      <c r="AC1032" t="s">
        <v>148</v>
      </c>
      <c r="AG1032" t="s">
        <v>145</v>
      </c>
      <c r="AH1032" t="s">
        <v>148</v>
      </c>
      <c r="AJ1032" t="s">
        <v>147</v>
      </c>
      <c r="AM1032" t="s">
        <v>147</v>
      </c>
      <c r="AN1032" t="s">
        <v>147</v>
      </c>
      <c r="BB1032">
        <v>0</v>
      </c>
    </row>
    <row r="1033" spans="1:54" x14ac:dyDescent="0.25">
      <c r="A1033">
        <v>327048</v>
      </c>
      <c r="B1033" t="s">
        <v>150</v>
      </c>
      <c r="P1033" t="s">
        <v>148</v>
      </c>
      <c r="Z1033" t="s">
        <v>148</v>
      </c>
      <c r="AB1033" t="s">
        <v>148</v>
      </c>
      <c r="AC1033" t="s">
        <v>145</v>
      </c>
      <c r="AD1033" t="s">
        <v>145</v>
      </c>
      <c r="AE1033" t="s">
        <v>145</v>
      </c>
      <c r="AF1033" t="s">
        <v>145</v>
      </c>
      <c r="AG1033" t="s">
        <v>145</v>
      </c>
      <c r="AH1033" t="s">
        <v>145</v>
      </c>
      <c r="AI1033" t="s">
        <v>145</v>
      </c>
      <c r="AJ1033" t="s">
        <v>145</v>
      </c>
      <c r="AK1033" t="s">
        <v>145</v>
      </c>
      <c r="AL1033" t="s">
        <v>145</v>
      </c>
      <c r="AM1033" t="s">
        <v>147</v>
      </c>
      <c r="AN1033" t="s">
        <v>147</v>
      </c>
      <c r="BB1033">
        <v>0</v>
      </c>
    </row>
    <row r="1034" spans="1:54" x14ac:dyDescent="0.25">
      <c r="A1034">
        <v>331966</v>
      </c>
      <c r="B1034" t="s">
        <v>150</v>
      </c>
      <c r="O1034" t="s">
        <v>148</v>
      </c>
      <c r="R1034" t="s">
        <v>147</v>
      </c>
      <c r="Y1034" t="s">
        <v>147</v>
      </c>
      <c r="AB1034" t="s">
        <v>148</v>
      </c>
      <c r="AN1034" t="s">
        <v>147</v>
      </c>
      <c r="BB1034">
        <v>0</v>
      </c>
    </row>
    <row r="1035" spans="1:54" x14ac:dyDescent="0.25">
      <c r="A1035">
        <v>334273</v>
      </c>
      <c r="B1035" t="s">
        <v>150</v>
      </c>
      <c r="O1035" t="s">
        <v>148</v>
      </c>
      <c r="AA1035" t="s">
        <v>148</v>
      </c>
      <c r="AB1035" t="s">
        <v>148</v>
      </c>
      <c r="AC1035" t="s">
        <v>148</v>
      </c>
      <c r="AD1035" t="s">
        <v>148</v>
      </c>
      <c r="AF1035" t="s">
        <v>148</v>
      </c>
      <c r="AG1035" t="s">
        <v>148</v>
      </c>
      <c r="AI1035" t="s">
        <v>147</v>
      </c>
      <c r="AJ1035" t="s">
        <v>147</v>
      </c>
      <c r="AK1035" t="s">
        <v>147</v>
      </c>
      <c r="AM1035" t="s">
        <v>147</v>
      </c>
      <c r="AN1035" t="s">
        <v>147</v>
      </c>
      <c r="BB1035">
        <v>0</v>
      </c>
    </row>
    <row r="1036" spans="1:54" x14ac:dyDescent="0.25">
      <c r="A1036">
        <v>334380</v>
      </c>
      <c r="B1036" t="s">
        <v>150</v>
      </c>
      <c r="O1036" t="s">
        <v>148</v>
      </c>
      <c r="Z1036" t="s">
        <v>148</v>
      </c>
      <c r="AB1036" t="s">
        <v>148</v>
      </c>
      <c r="AC1036" t="s">
        <v>148</v>
      </c>
      <c r="AG1036" t="s">
        <v>147</v>
      </c>
      <c r="AI1036" t="s">
        <v>147</v>
      </c>
      <c r="AJ1036" t="s">
        <v>145</v>
      </c>
      <c r="AK1036" t="s">
        <v>147</v>
      </c>
      <c r="AL1036" t="s">
        <v>147</v>
      </c>
      <c r="AM1036" t="s">
        <v>145</v>
      </c>
      <c r="AN1036" t="s">
        <v>147</v>
      </c>
      <c r="BB1036">
        <v>0</v>
      </c>
    </row>
    <row r="1037" spans="1:54" x14ac:dyDescent="0.25">
      <c r="A1037">
        <v>325449</v>
      </c>
      <c r="B1037" t="s">
        <v>150</v>
      </c>
      <c r="AB1037" t="s">
        <v>148</v>
      </c>
      <c r="AD1037" t="s">
        <v>148</v>
      </c>
      <c r="AF1037" t="s">
        <v>148</v>
      </c>
      <c r="AG1037" t="s">
        <v>148</v>
      </c>
      <c r="AH1037" t="s">
        <v>148</v>
      </c>
      <c r="AI1037" t="s">
        <v>147</v>
      </c>
      <c r="AJ1037" t="s">
        <v>147</v>
      </c>
      <c r="AL1037" t="s">
        <v>148</v>
      </c>
      <c r="AN1037" t="s">
        <v>147</v>
      </c>
      <c r="BB1037">
        <v>0</v>
      </c>
    </row>
    <row r="1038" spans="1:54" x14ac:dyDescent="0.25">
      <c r="A1038">
        <v>327907</v>
      </c>
      <c r="B1038" t="s">
        <v>150</v>
      </c>
      <c r="AB1038" t="s">
        <v>148</v>
      </c>
      <c r="AC1038" t="s">
        <v>148</v>
      </c>
      <c r="AG1038" t="s">
        <v>147</v>
      </c>
      <c r="AI1038" t="s">
        <v>148</v>
      </c>
      <c r="AJ1038" t="s">
        <v>148</v>
      </c>
      <c r="AL1038" t="s">
        <v>148</v>
      </c>
      <c r="AM1038" t="s">
        <v>148</v>
      </c>
      <c r="AN1038" t="s">
        <v>147</v>
      </c>
      <c r="BB1038">
        <v>0</v>
      </c>
    </row>
    <row r="1039" spans="1:54" x14ac:dyDescent="0.25">
      <c r="A1039">
        <v>329292</v>
      </c>
      <c r="B1039" t="s">
        <v>150</v>
      </c>
      <c r="Y1039" t="s">
        <v>148</v>
      </c>
      <c r="Z1039" t="s">
        <v>148</v>
      </c>
      <c r="AB1039" t="s">
        <v>148</v>
      </c>
      <c r="AC1039" t="s">
        <v>148</v>
      </c>
      <c r="AD1039" t="s">
        <v>148</v>
      </c>
      <c r="AE1039" t="s">
        <v>148</v>
      </c>
      <c r="AF1039" t="s">
        <v>148</v>
      </c>
      <c r="AG1039" t="s">
        <v>148</v>
      </c>
      <c r="AH1039" t="s">
        <v>148</v>
      </c>
      <c r="AI1039" t="s">
        <v>147</v>
      </c>
      <c r="AJ1039" t="s">
        <v>147</v>
      </c>
      <c r="AK1039" t="s">
        <v>147</v>
      </c>
      <c r="AL1039" t="s">
        <v>147</v>
      </c>
      <c r="AM1039" t="s">
        <v>147</v>
      </c>
      <c r="AN1039" t="s">
        <v>147</v>
      </c>
      <c r="BB1039">
        <v>0</v>
      </c>
    </row>
    <row r="1040" spans="1:54" x14ac:dyDescent="0.25">
      <c r="A1040">
        <v>329380</v>
      </c>
      <c r="B1040" t="s">
        <v>150</v>
      </c>
      <c r="H1040" t="s">
        <v>148</v>
      </c>
      <c r="Z1040" t="s">
        <v>148</v>
      </c>
      <c r="AB1040" t="s">
        <v>148</v>
      </c>
      <c r="AD1040" t="s">
        <v>148</v>
      </c>
      <c r="AE1040" t="s">
        <v>148</v>
      </c>
      <c r="AG1040" t="s">
        <v>148</v>
      </c>
      <c r="AH1040" t="s">
        <v>148</v>
      </c>
      <c r="AJ1040" t="s">
        <v>147</v>
      </c>
      <c r="AK1040" t="s">
        <v>147</v>
      </c>
      <c r="AM1040" t="s">
        <v>147</v>
      </c>
      <c r="AN1040" t="s">
        <v>147</v>
      </c>
      <c r="BB1040">
        <v>0</v>
      </c>
    </row>
    <row r="1041" spans="1:54" x14ac:dyDescent="0.25">
      <c r="A1041">
        <v>329757</v>
      </c>
      <c r="B1041" t="s">
        <v>150</v>
      </c>
      <c r="AB1041" t="s">
        <v>148</v>
      </c>
      <c r="AE1041" t="s">
        <v>148</v>
      </c>
      <c r="AG1041" t="s">
        <v>147</v>
      </c>
      <c r="AH1041" t="s">
        <v>147</v>
      </c>
      <c r="AJ1041" t="s">
        <v>148</v>
      </c>
      <c r="AK1041" t="s">
        <v>148</v>
      </c>
      <c r="AN1041" t="s">
        <v>147</v>
      </c>
      <c r="BB1041">
        <v>0</v>
      </c>
    </row>
    <row r="1042" spans="1:54" x14ac:dyDescent="0.25">
      <c r="A1042">
        <v>332834</v>
      </c>
      <c r="B1042" t="s">
        <v>150</v>
      </c>
      <c r="X1042" t="s">
        <v>148</v>
      </c>
      <c r="AB1042" t="s">
        <v>148</v>
      </c>
      <c r="AG1042" t="s">
        <v>147</v>
      </c>
      <c r="AI1042" t="s">
        <v>147</v>
      </c>
      <c r="AJ1042" t="s">
        <v>147</v>
      </c>
      <c r="AK1042" t="s">
        <v>147</v>
      </c>
      <c r="AN1042" t="s">
        <v>147</v>
      </c>
      <c r="BB1042">
        <v>0</v>
      </c>
    </row>
    <row r="1043" spans="1:54" x14ac:dyDescent="0.25">
      <c r="A1043">
        <v>332890</v>
      </c>
      <c r="B1043" t="s">
        <v>150</v>
      </c>
      <c r="Y1043" t="s">
        <v>148</v>
      </c>
      <c r="Z1043" t="s">
        <v>148</v>
      </c>
      <c r="AB1043" t="s">
        <v>148</v>
      </c>
      <c r="AC1043" t="s">
        <v>147</v>
      </c>
      <c r="AD1043" t="s">
        <v>147</v>
      </c>
      <c r="AE1043" t="s">
        <v>148</v>
      </c>
      <c r="AF1043" t="s">
        <v>147</v>
      </c>
      <c r="AG1043" t="s">
        <v>148</v>
      </c>
      <c r="AI1043" t="s">
        <v>148</v>
      </c>
      <c r="AJ1043" t="s">
        <v>147</v>
      </c>
      <c r="AK1043" t="s">
        <v>148</v>
      </c>
      <c r="AL1043" t="s">
        <v>145</v>
      </c>
      <c r="AM1043" t="s">
        <v>148</v>
      </c>
      <c r="AN1043" t="s">
        <v>147</v>
      </c>
      <c r="BB1043">
        <v>0</v>
      </c>
    </row>
    <row r="1044" spans="1:54" x14ac:dyDescent="0.25">
      <c r="A1044">
        <v>335760</v>
      </c>
      <c r="B1044" t="s">
        <v>150</v>
      </c>
      <c r="W1044" t="s">
        <v>148</v>
      </c>
      <c r="Z1044" t="s">
        <v>148</v>
      </c>
      <c r="AB1044" t="s">
        <v>148</v>
      </c>
      <c r="AC1044" t="s">
        <v>148</v>
      </c>
      <c r="AD1044" t="s">
        <v>147</v>
      </c>
      <c r="AE1044" t="s">
        <v>148</v>
      </c>
      <c r="AF1044" t="s">
        <v>147</v>
      </c>
      <c r="AG1044" t="s">
        <v>147</v>
      </c>
      <c r="AH1044" t="s">
        <v>147</v>
      </c>
      <c r="AI1044" t="s">
        <v>147</v>
      </c>
      <c r="AJ1044" t="s">
        <v>147</v>
      </c>
      <c r="AK1044" t="s">
        <v>147</v>
      </c>
      <c r="AL1044" t="s">
        <v>147</v>
      </c>
      <c r="AM1044" t="s">
        <v>147</v>
      </c>
      <c r="AN1044" t="s">
        <v>147</v>
      </c>
      <c r="BB1044">
        <v>0</v>
      </c>
    </row>
    <row r="1045" spans="1:54" x14ac:dyDescent="0.25">
      <c r="A1045">
        <v>336745</v>
      </c>
      <c r="B1045" t="s">
        <v>150</v>
      </c>
      <c r="Y1045" t="s">
        <v>148</v>
      </c>
      <c r="AB1045" t="s">
        <v>148</v>
      </c>
      <c r="AC1045" t="s">
        <v>148</v>
      </c>
      <c r="AG1045" t="s">
        <v>148</v>
      </c>
      <c r="AH1045" t="s">
        <v>148</v>
      </c>
      <c r="AI1045" t="s">
        <v>148</v>
      </c>
      <c r="AJ1045" t="s">
        <v>147</v>
      </c>
      <c r="AL1045" t="s">
        <v>147</v>
      </c>
      <c r="AN1045" t="s">
        <v>147</v>
      </c>
      <c r="BB1045">
        <v>0</v>
      </c>
    </row>
    <row r="1046" spans="1:54" x14ac:dyDescent="0.25">
      <c r="A1046">
        <v>317567</v>
      </c>
      <c r="B1046" t="s">
        <v>150</v>
      </c>
      <c r="AB1046" t="s">
        <v>148</v>
      </c>
      <c r="AF1046" t="s">
        <v>147</v>
      </c>
      <c r="AG1046" t="s">
        <v>147</v>
      </c>
      <c r="AH1046" t="s">
        <v>145</v>
      </c>
      <c r="AI1046" t="s">
        <v>147</v>
      </c>
      <c r="AJ1046" t="s">
        <v>147</v>
      </c>
      <c r="AL1046" t="s">
        <v>147</v>
      </c>
      <c r="AM1046" t="s">
        <v>147</v>
      </c>
      <c r="AN1046" t="s">
        <v>147</v>
      </c>
      <c r="BB1046">
        <v>0</v>
      </c>
    </row>
    <row r="1047" spans="1:54" x14ac:dyDescent="0.25">
      <c r="A1047">
        <v>329949</v>
      </c>
      <c r="B1047" t="s">
        <v>150</v>
      </c>
      <c r="H1047" t="s">
        <v>148</v>
      </c>
      <c r="W1047" t="s">
        <v>148</v>
      </c>
      <c r="AA1047" t="s">
        <v>147</v>
      </c>
      <c r="AB1047" t="s">
        <v>148</v>
      </c>
      <c r="AC1047" t="s">
        <v>148</v>
      </c>
      <c r="AE1047" t="s">
        <v>145</v>
      </c>
      <c r="AF1047" t="s">
        <v>148</v>
      </c>
      <c r="AG1047" t="s">
        <v>147</v>
      </c>
      <c r="AH1047" t="s">
        <v>145</v>
      </c>
      <c r="AI1047" t="s">
        <v>147</v>
      </c>
      <c r="AJ1047" t="s">
        <v>145</v>
      </c>
      <c r="AK1047" t="s">
        <v>145</v>
      </c>
      <c r="AL1047" t="s">
        <v>147</v>
      </c>
      <c r="AM1047" t="s">
        <v>145</v>
      </c>
      <c r="AN1047" t="s">
        <v>147</v>
      </c>
      <c r="BB1047">
        <v>0</v>
      </c>
    </row>
    <row r="1048" spans="1:54" x14ac:dyDescent="0.25">
      <c r="A1048">
        <v>331386</v>
      </c>
      <c r="B1048" t="s">
        <v>150</v>
      </c>
      <c r="R1048" t="s">
        <v>148</v>
      </c>
      <c r="AB1048" t="s">
        <v>148</v>
      </c>
      <c r="AC1048" t="s">
        <v>148</v>
      </c>
      <c r="AE1048" t="s">
        <v>148</v>
      </c>
      <c r="AF1048" t="s">
        <v>148</v>
      </c>
      <c r="AG1048" t="s">
        <v>147</v>
      </c>
      <c r="AI1048" t="s">
        <v>148</v>
      </c>
      <c r="AJ1048" t="s">
        <v>148</v>
      </c>
      <c r="AL1048" t="s">
        <v>147</v>
      </c>
      <c r="AM1048" t="s">
        <v>147</v>
      </c>
      <c r="AN1048" t="s">
        <v>147</v>
      </c>
      <c r="BB1048">
        <v>0</v>
      </c>
    </row>
    <row r="1049" spans="1:54" x14ac:dyDescent="0.25">
      <c r="A1049">
        <v>333948</v>
      </c>
      <c r="B1049" t="s">
        <v>150</v>
      </c>
      <c r="N1049" t="s">
        <v>148</v>
      </c>
      <c r="R1049" t="s">
        <v>148</v>
      </c>
      <c r="AA1049" t="s">
        <v>148</v>
      </c>
      <c r="AB1049" t="s">
        <v>148</v>
      </c>
      <c r="AC1049" t="s">
        <v>148</v>
      </c>
      <c r="AE1049" t="s">
        <v>147</v>
      </c>
      <c r="AF1049" t="s">
        <v>147</v>
      </c>
      <c r="AG1049" t="s">
        <v>147</v>
      </c>
      <c r="AH1049" t="s">
        <v>147</v>
      </c>
      <c r="AI1049" t="s">
        <v>147</v>
      </c>
      <c r="AJ1049" t="s">
        <v>147</v>
      </c>
      <c r="AK1049" t="s">
        <v>147</v>
      </c>
      <c r="AL1049" t="s">
        <v>147</v>
      </c>
      <c r="AM1049" t="s">
        <v>147</v>
      </c>
      <c r="AN1049" t="s">
        <v>147</v>
      </c>
      <c r="BB1049">
        <v>0</v>
      </c>
    </row>
    <row r="1050" spans="1:54" x14ac:dyDescent="0.25">
      <c r="A1050">
        <v>327337</v>
      </c>
      <c r="B1050" t="s">
        <v>150</v>
      </c>
      <c r="O1050" t="s">
        <v>147</v>
      </c>
      <c r="AA1050" t="s">
        <v>148</v>
      </c>
      <c r="AB1050" t="s">
        <v>145</v>
      </c>
      <c r="AC1050" t="s">
        <v>148</v>
      </c>
      <c r="AF1050" t="s">
        <v>145</v>
      </c>
      <c r="AG1050" t="s">
        <v>147</v>
      </c>
      <c r="AI1050" t="s">
        <v>148</v>
      </c>
      <c r="AJ1050" t="s">
        <v>148</v>
      </c>
      <c r="AK1050" t="s">
        <v>148</v>
      </c>
      <c r="AL1050" t="s">
        <v>147</v>
      </c>
      <c r="AM1050" t="s">
        <v>147</v>
      </c>
      <c r="AN1050" t="s">
        <v>147</v>
      </c>
      <c r="BB1050">
        <v>0</v>
      </c>
    </row>
    <row r="1051" spans="1:54" x14ac:dyDescent="0.25">
      <c r="A1051">
        <v>334503</v>
      </c>
      <c r="B1051" t="s">
        <v>150</v>
      </c>
      <c r="O1051" t="s">
        <v>148</v>
      </c>
      <c r="P1051" t="s">
        <v>147</v>
      </c>
      <c r="Q1051" t="s">
        <v>145</v>
      </c>
      <c r="V1051" t="s">
        <v>145</v>
      </c>
      <c r="AC1051" t="s">
        <v>147</v>
      </c>
      <c r="AD1051" t="s">
        <v>147</v>
      </c>
      <c r="AG1051" t="s">
        <v>147</v>
      </c>
      <c r="AH1051" t="s">
        <v>147</v>
      </c>
      <c r="AI1051" t="s">
        <v>147</v>
      </c>
      <c r="AK1051" t="s">
        <v>147</v>
      </c>
      <c r="AL1051" t="s">
        <v>147</v>
      </c>
      <c r="AM1051" t="s">
        <v>147</v>
      </c>
      <c r="AN1051" t="s">
        <v>147</v>
      </c>
      <c r="BB1051">
        <v>0</v>
      </c>
    </row>
    <row r="1052" spans="1:54" x14ac:dyDescent="0.25">
      <c r="A1052">
        <v>326558</v>
      </c>
      <c r="B1052" t="s">
        <v>150</v>
      </c>
      <c r="P1052" t="s">
        <v>147</v>
      </c>
      <c r="W1052" t="s">
        <v>147</v>
      </c>
      <c r="Z1052" t="s">
        <v>148</v>
      </c>
      <c r="AG1052" t="s">
        <v>145</v>
      </c>
      <c r="AI1052" t="s">
        <v>148</v>
      </c>
      <c r="AJ1052" t="s">
        <v>147</v>
      </c>
      <c r="AL1052" t="s">
        <v>145</v>
      </c>
      <c r="AM1052" t="s">
        <v>147</v>
      </c>
      <c r="AN1052" t="s">
        <v>147</v>
      </c>
      <c r="BB1052">
        <v>0</v>
      </c>
    </row>
    <row r="1053" spans="1:54" x14ac:dyDescent="0.25">
      <c r="A1053">
        <v>335640</v>
      </c>
      <c r="B1053" t="s">
        <v>150</v>
      </c>
      <c r="P1053" t="s">
        <v>147</v>
      </c>
      <c r="W1053" t="s">
        <v>148</v>
      </c>
      <c r="AF1053" t="s">
        <v>148</v>
      </c>
      <c r="AG1053" t="s">
        <v>147</v>
      </c>
      <c r="AI1053" t="s">
        <v>148</v>
      </c>
      <c r="AJ1053" t="s">
        <v>147</v>
      </c>
      <c r="AK1053" t="s">
        <v>147</v>
      </c>
      <c r="AL1053" t="s">
        <v>147</v>
      </c>
      <c r="AM1053" t="s">
        <v>148</v>
      </c>
      <c r="AN1053" t="s">
        <v>147</v>
      </c>
      <c r="BB1053">
        <v>0</v>
      </c>
    </row>
    <row r="1054" spans="1:54" x14ac:dyDescent="0.25">
      <c r="A1054">
        <v>336654</v>
      </c>
      <c r="B1054" t="s">
        <v>150</v>
      </c>
      <c r="F1054" t="s">
        <v>148</v>
      </c>
      <c r="K1054" t="s">
        <v>148</v>
      </c>
      <c r="P1054" t="s">
        <v>147</v>
      </c>
      <c r="S1054" t="s">
        <v>147</v>
      </c>
      <c r="AC1054" t="s">
        <v>148</v>
      </c>
      <c r="AD1054" t="s">
        <v>148</v>
      </c>
      <c r="AG1054" t="s">
        <v>148</v>
      </c>
      <c r="AI1054" t="s">
        <v>145</v>
      </c>
      <c r="AJ1054" t="s">
        <v>145</v>
      </c>
      <c r="AK1054" t="s">
        <v>145</v>
      </c>
      <c r="AL1054" t="s">
        <v>147</v>
      </c>
      <c r="AM1054" t="s">
        <v>147</v>
      </c>
      <c r="AN1054" t="s">
        <v>147</v>
      </c>
      <c r="BB1054">
        <v>0</v>
      </c>
    </row>
    <row r="1055" spans="1:54" x14ac:dyDescent="0.25">
      <c r="A1055">
        <v>329259</v>
      </c>
      <c r="B1055" t="s">
        <v>150</v>
      </c>
      <c r="O1055" t="s">
        <v>148</v>
      </c>
      <c r="P1055" t="s">
        <v>148</v>
      </c>
      <c r="AC1055" t="s">
        <v>147</v>
      </c>
      <c r="AD1055" t="s">
        <v>145</v>
      </c>
      <c r="AF1055" t="s">
        <v>148</v>
      </c>
      <c r="AG1055" t="s">
        <v>147</v>
      </c>
      <c r="AI1055" t="s">
        <v>148</v>
      </c>
      <c r="AJ1055" t="s">
        <v>148</v>
      </c>
      <c r="AK1055" t="s">
        <v>148</v>
      </c>
      <c r="AL1055" t="s">
        <v>145</v>
      </c>
      <c r="AM1055" t="s">
        <v>148</v>
      </c>
      <c r="AN1055" t="s">
        <v>147</v>
      </c>
      <c r="BB1055">
        <v>0</v>
      </c>
    </row>
    <row r="1056" spans="1:54" x14ac:dyDescent="0.25">
      <c r="A1056">
        <v>333050</v>
      </c>
      <c r="B1056" t="s">
        <v>150</v>
      </c>
      <c r="O1056" t="s">
        <v>147</v>
      </c>
      <c r="P1056" t="s">
        <v>148</v>
      </c>
      <c r="S1056" t="s">
        <v>148</v>
      </c>
      <c r="AD1056" t="s">
        <v>147</v>
      </c>
      <c r="AE1056" t="s">
        <v>148</v>
      </c>
      <c r="AF1056" t="s">
        <v>147</v>
      </c>
      <c r="AG1056" t="s">
        <v>147</v>
      </c>
      <c r="AI1056" t="s">
        <v>148</v>
      </c>
      <c r="AJ1056" t="s">
        <v>147</v>
      </c>
      <c r="AK1056" t="s">
        <v>148</v>
      </c>
      <c r="AL1056" t="s">
        <v>148</v>
      </c>
      <c r="AM1056" t="s">
        <v>148</v>
      </c>
      <c r="AN1056" t="s">
        <v>147</v>
      </c>
      <c r="BB1056">
        <v>0</v>
      </c>
    </row>
    <row r="1057" spans="1:54" x14ac:dyDescent="0.25">
      <c r="A1057">
        <v>320883</v>
      </c>
      <c r="B1057" t="s">
        <v>150</v>
      </c>
      <c r="O1057" t="s">
        <v>148</v>
      </c>
      <c r="P1057" t="s">
        <v>148</v>
      </c>
      <c r="W1057" t="s">
        <v>148</v>
      </c>
      <c r="AC1057" t="s">
        <v>147</v>
      </c>
      <c r="AE1057" t="s">
        <v>148</v>
      </c>
      <c r="AG1057" t="s">
        <v>145</v>
      </c>
      <c r="AH1057" t="s">
        <v>147</v>
      </c>
      <c r="AI1057" t="s">
        <v>145</v>
      </c>
      <c r="AJ1057" t="s">
        <v>145</v>
      </c>
      <c r="AK1057" t="s">
        <v>147</v>
      </c>
      <c r="AL1057" t="s">
        <v>147</v>
      </c>
      <c r="AM1057" t="s">
        <v>145</v>
      </c>
      <c r="AN1057" t="s">
        <v>147</v>
      </c>
      <c r="BB1057">
        <v>0</v>
      </c>
    </row>
    <row r="1058" spans="1:54" x14ac:dyDescent="0.25">
      <c r="A1058">
        <v>328045</v>
      </c>
      <c r="B1058" t="s">
        <v>150</v>
      </c>
      <c r="H1058" t="s">
        <v>148</v>
      </c>
      <c r="O1058" t="s">
        <v>148</v>
      </c>
      <c r="P1058" t="s">
        <v>148</v>
      </c>
      <c r="W1058" t="s">
        <v>148</v>
      </c>
      <c r="AC1058" t="s">
        <v>147</v>
      </c>
      <c r="AE1058" t="s">
        <v>147</v>
      </c>
      <c r="AF1058" t="s">
        <v>148</v>
      </c>
      <c r="AG1058" t="s">
        <v>147</v>
      </c>
      <c r="AH1058" t="s">
        <v>147</v>
      </c>
      <c r="AJ1058" t="s">
        <v>148</v>
      </c>
      <c r="AK1058" t="s">
        <v>147</v>
      </c>
      <c r="AL1058" t="s">
        <v>147</v>
      </c>
      <c r="AM1058" t="s">
        <v>147</v>
      </c>
      <c r="AN1058" t="s">
        <v>147</v>
      </c>
      <c r="BB1058">
        <v>0</v>
      </c>
    </row>
    <row r="1059" spans="1:54" x14ac:dyDescent="0.25">
      <c r="A1059">
        <v>325710</v>
      </c>
      <c r="B1059" t="s">
        <v>150</v>
      </c>
      <c r="C1059" t="s">
        <v>148</v>
      </c>
      <c r="H1059" t="s">
        <v>148</v>
      </c>
      <c r="P1059" t="s">
        <v>148</v>
      </c>
      <c r="W1059" t="s">
        <v>145</v>
      </c>
      <c r="AC1059" t="s">
        <v>145</v>
      </c>
      <c r="AF1059" t="s">
        <v>147</v>
      </c>
      <c r="AG1059" t="s">
        <v>145</v>
      </c>
      <c r="AH1059" t="s">
        <v>147</v>
      </c>
      <c r="AI1059" t="s">
        <v>145</v>
      </c>
      <c r="AJ1059" t="s">
        <v>145</v>
      </c>
      <c r="AK1059" t="s">
        <v>145</v>
      </c>
      <c r="AL1059" t="s">
        <v>145</v>
      </c>
      <c r="AM1059" t="s">
        <v>147</v>
      </c>
      <c r="AN1059" t="s">
        <v>147</v>
      </c>
      <c r="BB1059">
        <v>0</v>
      </c>
    </row>
    <row r="1060" spans="1:54" x14ac:dyDescent="0.25">
      <c r="A1060">
        <v>327565</v>
      </c>
      <c r="B1060" t="s">
        <v>150</v>
      </c>
      <c r="I1060" t="s">
        <v>148</v>
      </c>
      <c r="P1060" t="s">
        <v>148</v>
      </c>
      <c r="W1060" t="s">
        <v>148</v>
      </c>
      <c r="Z1060" t="s">
        <v>148</v>
      </c>
      <c r="AC1060" t="s">
        <v>148</v>
      </c>
      <c r="AF1060" t="s">
        <v>148</v>
      </c>
      <c r="AG1060" t="s">
        <v>148</v>
      </c>
      <c r="AI1060" t="s">
        <v>148</v>
      </c>
      <c r="AL1060" t="s">
        <v>147</v>
      </c>
      <c r="AM1060" t="s">
        <v>147</v>
      </c>
      <c r="AN1060" t="s">
        <v>147</v>
      </c>
      <c r="BB1060">
        <v>0</v>
      </c>
    </row>
    <row r="1061" spans="1:54" x14ac:dyDescent="0.25">
      <c r="A1061">
        <v>327810</v>
      </c>
      <c r="B1061" t="s">
        <v>150</v>
      </c>
      <c r="P1061" t="s">
        <v>148</v>
      </c>
      <c r="Q1061" t="s">
        <v>148</v>
      </c>
      <c r="AC1061" t="s">
        <v>148</v>
      </c>
      <c r="AJ1061" t="s">
        <v>148</v>
      </c>
      <c r="AN1061" t="s">
        <v>147</v>
      </c>
      <c r="BB1061">
        <v>0</v>
      </c>
    </row>
    <row r="1062" spans="1:54" x14ac:dyDescent="0.25">
      <c r="A1062">
        <v>329741</v>
      </c>
      <c r="B1062" t="s">
        <v>150</v>
      </c>
      <c r="P1062" t="s">
        <v>148</v>
      </c>
      <c r="X1062" t="s">
        <v>148</v>
      </c>
      <c r="AA1062" t="s">
        <v>148</v>
      </c>
      <c r="AE1062" t="s">
        <v>148</v>
      </c>
      <c r="AF1062" t="s">
        <v>148</v>
      </c>
      <c r="AJ1062" t="s">
        <v>147</v>
      </c>
      <c r="AM1062" t="s">
        <v>147</v>
      </c>
      <c r="AN1062" t="s">
        <v>147</v>
      </c>
      <c r="BB1062">
        <v>0</v>
      </c>
    </row>
    <row r="1063" spans="1:54" x14ac:dyDescent="0.25">
      <c r="A1063">
        <v>330213</v>
      </c>
      <c r="B1063" t="s">
        <v>150</v>
      </c>
      <c r="P1063" t="s">
        <v>148</v>
      </c>
      <c r="W1063" t="s">
        <v>148</v>
      </c>
      <c r="AA1063" t="s">
        <v>148</v>
      </c>
      <c r="AI1063" t="s">
        <v>145</v>
      </c>
      <c r="AN1063" t="s">
        <v>147</v>
      </c>
      <c r="BB1063">
        <v>0</v>
      </c>
    </row>
    <row r="1064" spans="1:54" x14ac:dyDescent="0.25">
      <c r="A1064">
        <v>330832</v>
      </c>
      <c r="B1064" t="s">
        <v>150</v>
      </c>
      <c r="P1064" t="s">
        <v>148</v>
      </c>
      <c r="AC1064" t="s">
        <v>148</v>
      </c>
      <c r="AG1064" t="s">
        <v>147</v>
      </c>
      <c r="AI1064" t="s">
        <v>147</v>
      </c>
      <c r="AK1064" t="s">
        <v>147</v>
      </c>
      <c r="AN1064" t="s">
        <v>147</v>
      </c>
      <c r="BB1064">
        <v>0</v>
      </c>
    </row>
    <row r="1065" spans="1:54" x14ac:dyDescent="0.25">
      <c r="A1065">
        <v>331103</v>
      </c>
      <c r="B1065" t="s">
        <v>150</v>
      </c>
      <c r="P1065" t="s">
        <v>148</v>
      </c>
      <c r="W1065" t="s">
        <v>148</v>
      </c>
      <c r="AC1065" t="s">
        <v>148</v>
      </c>
      <c r="AG1065" t="s">
        <v>145</v>
      </c>
      <c r="AH1065" t="s">
        <v>145</v>
      </c>
      <c r="AJ1065" t="s">
        <v>148</v>
      </c>
      <c r="AK1065" t="s">
        <v>148</v>
      </c>
      <c r="AL1065" t="s">
        <v>147</v>
      </c>
      <c r="AN1065" t="s">
        <v>147</v>
      </c>
      <c r="BB1065">
        <v>0</v>
      </c>
    </row>
    <row r="1066" spans="1:54" x14ac:dyDescent="0.25">
      <c r="A1066">
        <v>331233</v>
      </c>
      <c r="B1066" t="s">
        <v>150</v>
      </c>
      <c r="P1066" t="s">
        <v>148</v>
      </c>
      <c r="S1066" t="s">
        <v>148</v>
      </c>
      <c r="Y1066" t="s">
        <v>148</v>
      </c>
      <c r="Z1066" t="s">
        <v>148</v>
      </c>
      <c r="AC1066" t="s">
        <v>147</v>
      </c>
      <c r="AE1066" t="s">
        <v>148</v>
      </c>
      <c r="AF1066" t="s">
        <v>148</v>
      </c>
      <c r="AG1066" t="s">
        <v>147</v>
      </c>
      <c r="AH1066" t="s">
        <v>148</v>
      </c>
      <c r="AI1066" t="s">
        <v>148</v>
      </c>
      <c r="AJ1066" t="s">
        <v>145</v>
      </c>
      <c r="AK1066" t="s">
        <v>148</v>
      </c>
      <c r="AL1066" t="s">
        <v>145</v>
      </c>
      <c r="AN1066" t="s">
        <v>147</v>
      </c>
      <c r="BB1066">
        <v>0</v>
      </c>
    </row>
    <row r="1067" spans="1:54" x14ac:dyDescent="0.25">
      <c r="A1067">
        <v>331590</v>
      </c>
      <c r="B1067" t="s">
        <v>150</v>
      </c>
      <c r="P1067" t="s">
        <v>148</v>
      </c>
      <c r="W1067" t="s">
        <v>148</v>
      </c>
      <c r="AH1067" t="s">
        <v>148</v>
      </c>
      <c r="AI1067" t="s">
        <v>147</v>
      </c>
      <c r="AJ1067" t="s">
        <v>147</v>
      </c>
      <c r="AK1067" t="s">
        <v>147</v>
      </c>
      <c r="AM1067" t="s">
        <v>148</v>
      </c>
      <c r="AN1067" t="s">
        <v>147</v>
      </c>
      <c r="BB1067">
        <v>0</v>
      </c>
    </row>
    <row r="1068" spans="1:54" x14ac:dyDescent="0.25">
      <c r="A1068">
        <v>331596</v>
      </c>
      <c r="B1068" t="s">
        <v>150</v>
      </c>
      <c r="P1068" t="s">
        <v>148</v>
      </c>
      <c r="AC1068" t="s">
        <v>147</v>
      </c>
      <c r="AF1068" t="s">
        <v>147</v>
      </c>
      <c r="AG1068" t="s">
        <v>147</v>
      </c>
      <c r="AH1068" t="s">
        <v>147</v>
      </c>
      <c r="AI1068" t="s">
        <v>147</v>
      </c>
      <c r="AJ1068" t="s">
        <v>145</v>
      </c>
      <c r="AK1068" t="s">
        <v>147</v>
      </c>
      <c r="AL1068" t="s">
        <v>147</v>
      </c>
      <c r="AM1068" t="s">
        <v>145</v>
      </c>
      <c r="AN1068" t="s">
        <v>147</v>
      </c>
      <c r="BB1068">
        <v>0</v>
      </c>
    </row>
    <row r="1069" spans="1:54" x14ac:dyDescent="0.25">
      <c r="A1069">
        <v>332623</v>
      </c>
      <c r="B1069" t="s">
        <v>150</v>
      </c>
      <c r="P1069" t="s">
        <v>148</v>
      </c>
      <c r="W1069" t="s">
        <v>148</v>
      </c>
      <c r="AC1069" t="s">
        <v>148</v>
      </c>
      <c r="AE1069" t="s">
        <v>148</v>
      </c>
      <c r="AI1069" t="s">
        <v>148</v>
      </c>
      <c r="AK1069" t="s">
        <v>148</v>
      </c>
      <c r="AL1069" t="s">
        <v>148</v>
      </c>
      <c r="AN1069" t="s">
        <v>147</v>
      </c>
      <c r="BB1069">
        <v>0</v>
      </c>
    </row>
    <row r="1070" spans="1:54" x14ac:dyDescent="0.25">
      <c r="A1070">
        <v>332810</v>
      </c>
      <c r="B1070" t="s">
        <v>150</v>
      </c>
      <c r="P1070" t="s">
        <v>148</v>
      </c>
      <c r="V1070" t="s">
        <v>148</v>
      </c>
      <c r="W1070" t="s">
        <v>148</v>
      </c>
      <c r="AA1070" t="s">
        <v>148</v>
      </c>
      <c r="AC1070" t="s">
        <v>148</v>
      </c>
      <c r="AD1070" t="s">
        <v>148</v>
      </c>
      <c r="AE1070" t="s">
        <v>148</v>
      </c>
      <c r="AF1070" t="s">
        <v>147</v>
      </c>
      <c r="AG1070" t="s">
        <v>147</v>
      </c>
      <c r="AH1070" t="s">
        <v>147</v>
      </c>
      <c r="AI1070" t="s">
        <v>145</v>
      </c>
      <c r="AJ1070" t="s">
        <v>147</v>
      </c>
      <c r="AK1070" t="s">
        <v>148</v>
      </c>
      <c r="AL1070" t="s">
        <v>148</v>
      </c>
      <c r="AM1070" t="s">
        <v>145</v>
      </c>
      <c r="AN1070" t="s">
        <v>147</v>
      </c>
      <c r="BB1070">
        <v>0</v>
      </c>
    </row>
    <row r="1071" spans="1:54" x14ac:dyDescent="0.25">
      <c r="A1071">
        <v>332957</v>
      </c>
      <c r="B1071" t="s">
        <v>150</v>
      </c>
      <c r="I1071" t="s">
        <v>148</v>
      </c>
      <c r="P1071" t="s">
        <v>148</v>
      </c>
      <c r="V1071" t="s">
        <v>148</v>
      </c>
      <c r="AA1071" t="s">
        <v>148</v>
      </c>
      <c r="AC1071" t="s">
        <v>148</v>
      </c>
      <c r="AD1071" t="s">
        <v>148</v>
      </c>
      <c r="AE1071" t="s">
        <v>148</v>
      </c>
      <c r="AF1071" t="s">
        <v>148</v>
      </c>
      <c r="AG1071" t="s">
        <v>148</v>
      </c>
      <c r="AH1071" t="s">
        <v>148</v>
      </c>
      <c r="AI1071" t="s">
        <v>147</v>
      </c>
      <c r="AJ1071" t="s">
        <v>147</v>
      </c>
      <c r="AK1071" t="s">
        <v>147</v>
      </c>
      <c r="AL1071" t="s">
        <v>147</v>
      </c>
      <c r="AM1071" t="s">
        <v>147</v>
      </c>
      <c r="AN1071" t="s">
        <v>147</v>
      </c>
      <c r="BB1071">
        <v>0</v>
      </c>
    </row>
    <row r="1072" spans="1:54" x14ac:dyDescent="0.25">
      <c r="A1072">
        <v>332969</v>
      </c>
      <c r="B1072" t="s">
        <v>150</v>
      </c>
      <c r="F1072" t="s">
        <v>148</v>
      </c>
      <c r="P1072" t="s">
        <v>148</v>
      </c>
      <c r="W1072" t="s">
        <v>148</v>
      </c>
      <c r="Z1072" t="s">
        <v>148</v>
      </c>
      <c r="AG1072" t="s">
        <v>147</v>
      </c>
      <c r="AJ1072" t="s">
        <v>147</v>
      </c>
      <c r="AL1072" t="s">
        <v>147</v>
      </c>
      <c r="AM1072" t="s">
        <v>147</v>
      </c>
      <c r="AN1072" t="s">
        <v>147</v>
      </c>
      <c r="BB1072">
        <v>0</v>
      </c>
    </row>
    <row r="1073" spans="1:54" x14ac:dyDescent="0.25">
      <c r="A1073">
        <v>333977</v>
      </c>
      <c r="B1073" t="s">
        <v>150</v>
      </c>
      <c r="P1073" t="s">
        <v>148</v>
      </c>
      <c r="AC1073" t="s">
        <v>148</v>
      </c>
      <c r="AF1073" t="s">
        <v>148</v>
      </c>
      <c r="AG1073" t="s">
        <v>147</v>
      </c>
      <c r="AH1073" t="s">
        <v>147</v>
      </c>
      <c r="AI1073" t="s">
        <v>147</v>
      </c>
      <c r="AJ1073" t="s">
        <v>147</v>
      </c>
      <c r="AK1073" t="s">
        <v>147</v>
      </c>
      <c r="AM1073" t="s">
        <v>147</v>
      </c>
      <c r="AN1073" t="s">
        <v>147</v>
      </c>
      <c r="BB1073">
        <v>0</v>
      </c>
    </row>
    <row r="1074" spans="1:54" x14ac:dyDescent="0.25">
      <c r="A1074">
        <v>334367</v>
      </c>
      <c r="B1074" t="s">
        <v>150</v>
      </c>
      <c r="G1074" t="s">
        <v>148</v>
      </c>
      <c r="P1074" t="s">
        <v>148</v>
      </c>
      <c r="X1074" t="s">
        <v>148</v>
      </c>
      <c r="AC1074" t="s">
        <v>148</v>
      </c>
      <c r="AD1074" t="s">
        <v>148</v>
      </c>
      <c r="AG1074" t="s">
        <v>148</v>
      </c>
      <c r="AH1074" t="s">
        <v>148</v>
      </c>
      <c r="AJ1074" t="s">
        <v>147</v>
      </c>
      <c r="AK1074" t="s">
        <v>147</v>
      </c>
      <c r="AL1074" t="s">
        <v>147</v>
      </c>
      <c r="AM1074" t="s">
        <v>147</v>
      </c>
      <c r="AN1074" t="s">
        <v>147</v>
      </c>
      <c r="BB1074">
        <v>0</v>
      </c>
    </row>
    <row r="1075" spans="1:54" x14ac:dyDescent="0.25">
      <c r="A1075">
        <v>334668</v>
      </c>
      <c r="B1075" t="s">
        <v>150</v>
      </c>
      <c r="P1075" t="s">
        <v>148</v>
      </c>
      <c r="S1075" t="s">
        <v>148</v>
      </c>
      <c r="AC1075" t="s">
        <v>148</v>
      </c>
      <c r="AG1075" t="s">
        <v>147</v>
      </c>
      <c r="AH1075" t="s">
        <v>147</v>
      </c>
      <c r="AJ1075" t="s">
        <v>145</v>
      </c>
      <c r="AK1075" t="s">
        <v>148</v>
      </c>
      <c r="AL1075" t="s">
        <v>147</v>
      </c>
      <c r="AM1075" t="s">
        <v>148</v>
      </c>
      <c r="AN1075" t="s">
        <v>147</v>
      </c>
      <c r="BB1075">
        <v>0</v>
      </c>
    </row>
    <row r="1076" spans="1:54" x14ac:dyDescent="0.25">
      <c r="A1076">
        <v>334690</v>
      </c>
      <c r="B1076" t="s">
        <v>150</v>
      </c>
      <c r="P1076" t="s">
        <v>148</v>
      </c>
      <c r="R1076" t="s">
        <v>148</v>
      </c>
      <c r="W1076" t="s">
        <v>147</v>
      </c>
      <c r="AA1076" t="s">
        <v>148</v>
      </c>
      <c r="AC1076" t="s">
        <v>148</v>
      </c>
      <c r="AD1076" t="s">
        <v>147</v>
      </c>
      <c r="AE1076" t="s">
        <v>147</v>
      </c>
      <c r="AF1076" t="s">
        <v>147</v>
      </c>
      <c r="AG1076" t="s">
        <v>145</v>
      </c>
      <c r="AH1076" t="s">
        <v>147</v>
      </c>
      <c r="AI1076" t="s">
        <v>145</v>
      </c>
      <c r="AJ1076" t="s">
        <v>145</v>
      </c>
      <c r="AK1076" t="s">
        <v>147</v>
      </c>
      <c r="AL1076" t="s">
        <v>145</v>
      </c>
      <c r="AM1076" t="s">
        <v>145</v>
      </c>
      <c r="AN1076" t="s">
        <v>147</v>
      </c>
      <c r="BB1076">
        <v>0</v>
      </c>
    </row>
    <row r="1077" spans="1:54" x14ac:dyDescent="0.25">
      <c r="A1077">
        <v>335351</v>
      </c>
      <c r="B1077" t="s">
        <v>150</v>
      </c>
      <c r="P1077" t="s">
        <v>148</v>
      </c>
      <c r="S1077" t="s">
        <v>148</v>
      </c>
      <c r="AC1077" t="s">
        <v>148</v>
      </c>
      <c r="AF1077" t="s">
        <v>148</v>
      </c>
      <c r="AG1077" t="s">
        <v>145</v>
      </c>
      <c r="AH1077" t="s">
        <v>145</v>
      </c>
      <c r="AI1077" t="s">
        <v>147</v>
      </c>
      <c r="AJ1077" t="s">
        <v>147</v>
      </c>
      <c r="AK1077" t="s">
        <v>147</v>
      </c>
      <c r="AL1077" t="s">
        <v>147</v>
      </c>
      <c r="AM1077" t="s">
        <v>145</v>
      </c>
      <c r="AN1077" t="s">
        <v>147</v>
      </c>
      <c r="BB1077">
        <v>0</v>
      </c>
    </row>
    <row r="1078" spans="1:54" x14ac:dyDescent="0.25">
      <c r="A1078">
        <v>335365</v>
      </c>
      <c r="B1078" t="s">
        <v>150</v>
      </c>
      <c r="P1078" t="s">
        <v>148</v>
      </c>
      <c r="W1078" t="s">
        <v>148</v>
      </c>
      <c r="AC1078" t="s">
        <v>147</v>
      </c>
      <c r="AE1078" t="s">
        <v>145</v>
      </c>
      <c r="AF1078" t="s">
        <v>147</v>
      </c>
      <c r="AG1078" t="s">
        <v>145</v>
      </c>
      <c r="AH1078" t="s">
        <v>148</v>
      </c>
      <c r="AI1078" t="s">
        <v>147</v>
      </c>
      <c r="AJ1078" t="s">
        <v>147</v>
      </c>
      <c r="AK1078" t="s">
        <v>147</v>
      </c>
      <c r="AL1078" t="s">
        <v>145</v>
      </c>
      <c r="AM1078" t="s">
        <v>147</v>
      </c>
      <c r="AN1078" t="s">
        <v>147</v>
      </c>
      <c r="BB1078">
        <v>0</v>
      </c>
    </row>
    <row r="1079" spans="1:54" x14ac:dyDescent="0.25">
      <c r="A1079">
        <v>335381</v>
      </c>
      <c r="B1079" t="s">
        <v>150</v>
      </c>
      <c r="K1079" t="s">
        <v>148</v>
      </c>
      <c r="P1079" t="s">
        <v>148</v>
      </c>
      <c r="AC1079" t="s">
        <v>148</v>
      </c>
      <c r="AE1079" t="s">
        <v>148</v>
      </c>
      <c r="AF1079" t="s">
        <v>148</v>
      </c>
      <c r="AG1079" t="s">
        <v>148</v>
      </c>
      <c r="AK1079" t="s">
        <v>148</v>
      </c>
      <c r="AL1079" t="s">
        <v>148</v>
      </c>
      <c r="AM1079" t="s">
        <v>147</v>
      </c>
      <c r="AN1079" t="s">
        <v>147</v>
      </c>
      <c r="BB1079">
        <v>0</v>
      </c>
    </row>
    <row r="1080" spans="1:54" x14ac:dyDescent="0.25">
      <c r="A1080">
        <v>335402</v>
      </c>
      <c r="B1080" t="s">
        <v>150</v>
      </c>
      <c r="P1080" t="s">
        <v>148</v>
      </c>
      <c r="V1080" t="s">
        <v>148</v>
      </c>
      <c r="AF1080" t="s">
        <v>148</v>
      </c>
      <c r="AG1080" t="s">
        <v>148</v>
      </c>
      <c r="AH1080" t="s">
        <v>148</v>
      </c>
      <c r="AJ1080" t="s">
        <v>147</v>
      </c>
      <c r="AK1080" t="s">
        <v>147</v>
      </c>
      <c r="AM1080" t="s">
        <v>147</v>
      </c>
      <c r="AN1080" t="s">
        <v>147</v>
      </c>
      <c r="BB1080">
        <v>0</v>
      </c>
    </row>
    <row r="1081" spans="1:54" x14ac:dyDescent="0.25">
      <c r="A1081">
        <v>335501</v>
      </c>
      <c r="B1081" t="s">
        <v>150</v>
      </c>
      <c r="P1081" t="s">
        <v>148</v>
      </c>
      <c r="Z1081" t="s">
        <v>148</v>
      </c>
      <c r="AA1081" t="s">
        <v>148</v>
      </c>
      <c r="AC1081" t="s">
        <v>148</v>
      </c>
      <c r="AG1081" t="s">
        <v>148</v>
      </c>
      <c r="AN1081" t="s">
        <v>147</v>
      </c>
      <c r="BB1081">
        <v>0</v>
      </c>
    </row>
    <row r="1082" spans="1:54" x14ac:dyDescent="0.25">
      <c r="A1082">
        <v>335528</v>
      </c>
      <c r="B1082" t="s">
        <v>150</v>
      </c>
      <c r="P1082" t="s">
        <v>148</v>
      </c>
      <c r="AG1082" t="s">
        <v>148</v>
      </c>
      <c r="AI1082" t="s">
        <v>147</v>
      </c>
      <c r="AJ1082" t="s">
        <v>147</v>
      </c>
      <c r="AK1082" t="s">
        <v>147</v>
      </c>
      <c r="AL1082" t="s">
        <v>147</v>
      </c>
      <c r="AM1082" t="s">
        <v>147</v>
      </c>
      <c r="AN1082" t="s">
        <v>147</v>
      </c>
      <c r="BB1082">
        <v>0</v>
      </c>
    </row>
    <row r="1083" spans="1:54" x14ac:dyDescent="0.25">
      <c r="A1083">
        <v>336742</v>
      </c>
      <c r="B1083" t="s">
        <v>150</v>
      </c>
      <c r="P1083" t="s">
        <v>148</v>
      </c>
      <c r="W1083" t="s">
        <v>148</v>
      </c>
      <c r="AC1083" t="s">
        <v>148</v>
      </c>
      <c r="AF1083" t="s">
        <v>147</v>
      </c>
      <c r="AG1083" t="s">
        <v>145</v>
      </c>
      <c r="AH1083" t="s">
        <v>147</v>
      </c>
      <c r="AI1083" t="s">
        <v>145</v>
      </c>
      <c r="AJ1083" t="s">
        <v>147</v>
      </c>
      <c r="AL1083" t="s">
        <v>145</v>
      </c>
      <c r="AM1083" t="s">
        <v>147</v>
      </c>
      <c r="AN1083" t="s">
        <v>147</v>
      </c>
      <c r="BB1083">
        <v>0</v>
      </c>
    </row>
    <row r="1084" spans="1:54" x14ac:dyDescent="0.25">
      <c r="A1084">
        <v>336994</v>
      </c>
      <c r="B1084" t="s">
        <v>150</v>
      </c>
      <c r="P1084" t="s">
        <v>148</v>
      </c>
      <c r="V1084" t="s">
        <v>148</v>
      </c>
      <c r="W1084" t="s">
        <v>148</v>
      </c>
      <c r="AC1084" t="s">
        <v>148</v>
      </c>
      <c r="AG1084" t="s">
        <v>147</v>
      </c>
      <c r="AH1084" t="s">
        <v>147</v>
      </c>
      <c r="AI1084" t="s">
        <v>147</v>
      </c>
      <c r="AJ1084" t="s">
        <v>147</v>
      </c>
      <c r="AK1084" t="s">
        <v>147</v>
      </c>
      <c r="AM1084" t="s">
        <v>147</v>
      </c>
      <c r="AN1084" t="s">
        <v>147</v>
      </c>
      <c r="BB1084">
        <v>0</v>
      </c>
    </row>
    <row r="1085" spans="1:54" x14ac:dyDescent="0.25">
      <c r="A1085">
        <v>337447</v>
      </c>
      <c r="B1085" t="s">
        <v>150</v>
      </c>
      <c r="I1085" t="s">
        <v>148</v>
      </c>
      <c r="P1085" t="s">
        <v>148</v>
      </c>
      <c r="AD1085" t="s">
        <v>148</v>
      </c>
      <c r="AG1085" t="s">
        <v>148</v>
      </c>
      <c r="AH1085" t="s">
        <v>148</v>
      </c>
      <c r="AL1085" t="s">
        <v>147</v>
      </c>
      <c r="AM1085" t="s">
        <v>147</v>
      </c>
      <c r="AN1085" t="s">
        <v>147</v>
      </c>
      <c r="BB1085">
        <v>0</v>
      </c>
    </row>
    <row r="1086" spans="1:54" x14ac:dyDescent="0.25">
      <c r="A1086">
        <v>337912</v>
      </c>
      <c r="B1086" t="s">
        <v>150</v>
      </c>
      <c r="P1086" t="s">
        <v>148</v>
      </c>
      <c r="W1086" t="s">
        <v>148</v>
      </c>
      <c r="AG1086" t="s">
        <v>148</v>
      </c>
      <c r="AH1086" t="s">
        <v>148</v>
      </c>
      <c r="AJ1086" t="s">
        <v>147</v>
      </c>
      <c r="AL1086" t="s">
        <v>145</v>
      </c>
      <c r="AN1086" t="s">
        <v>147</v>
      </c>
      <c r="BB1086">
        <v>0</v>
      </c>
    </row>
    <row r="1087" spans="1:54" x14ac:dyDescent="0.25">
      <c r="A1087">
        <v>337921</v>
      </c>
      <c r="B1087" t="s">
        <v>150</v>
      </c>
      <c r="P1087" t="s">
        <v>148</v>
      </c>
      <c r="W1087" t="s">
        <v>148</v>
      </c>
      <c r="X1087" t="s">
        <v>147</v>
      </c>
      <c r="AD1087" t="s">
        <v>147</v>
      </c>
      <c r="AF1087" t="s">
        <v>147</v>
      </c>
      <c r="AG1087" t="s">
        <v>147</v>
      </c>
      <c r="AI1087" t="s">
        <v>145</v>
      </c>
      <c r="AJ1087" t="s">
        <v>145</v>
      </c>
      <c r="AK1087" t="s">
        <v>145</v>
      </c>
      <c r="AL1087" t="s">
        <v>145</v>
      </c>
      <c r="AM1087" t="s">
        <v>145</v>
      </c>
      <c r="AN1087" t="s">
        <v>147</v>
      </c>
      <c r="BB1087">
        <v>0</v>
      </c>
    </row>
    <row r="1088" spans="1:54" x14ac:dyDescent="0.25">
      <c r="A1088">
        <v>338250</v>
      </c>
      <c r="B1088" t="s">
        <v>150</v>
      </c>
      <c r="P1088" t="s">
        <v>148</v>
      </c>
      <c r="Y1088" t="s">
        <v>148</v>
      </c>
      <c r="Z1088" t="s">
        <v>148</v>
      </c>
      <c r="AC1088" t="s">
        <v>148</v>
      </c>
      <c r="AE1088" t="s">
        <v>148</v>
      </c>
      <c r="AF1088" t="s">
        <v>147</v>
      </c>
      <c r="AG1088" t="s">
        <v>148</v>
      </c>
      <c r="AH1088" t="s">
        <v>147</v>
      </c>
      <c r="AI1088" t="s">
        <v>145</v>
      </c>
      <c r="AJ1088" t="s">
        <v>145</v>
      </c>
      <c r="AK1088" t="s">
        <v>147</v>
      </c>
      <c r="AL1088" t="s">
        <v>145</v>
      </c>
      <c r="AM1088" t="s">
        <v>147</v>
      </c>
      <c r="AN1088" t="s">
        <v>147</v>
      </c>
      <c r="BB1088">
        <v>0</v>
      </c>
    </row>
    <row r="1089" spans="1:54" x14ac:dyDescent="0.25">
      <c r="A1089">
        <v>331024</v>
      </c>
      <c r="B1089" t="s">
        <v>150</v>
      </c>
      <c r="P1089" t="s">
        <v>148</v>
      </c>
      <c r="Z1089" t="s">
        <v>148</v>
      </c>
      <c r="AC1089" t="s">
        <v>148</v>
      </c>
      <c r="AF1089" t="s">
        <v>148</v>
      </c>
      <c r="AG1089" t="s">
        <v>148</v>
      </c>
      <c r="AH1089" t="s">
        <v>148</v>
      </c>
      <c r="AK1089" t="s">
        <v>148</v>
      </c>
      <c r="AM1089" t="s">
        <v>147</v>
      </c>
      <c r="AN1089" t="s">
        <v>147</v>
      </c>
      <c r="BB1089">
        <v>0</v>
      </c>
    </row>
    <row r="1090" spans="1:54" x14ac:dyDescent="0.25">
      <c r="A1090">
        <v>334711</v>
      </c>
      <c r="B1090" t="s">
        <v>150</v>
      </c>
      <c r="P1090" t="s">
        <v>148</v>
      </c>
      <c r="AC1090" t="s">
        <v>148</v>
      </c>
      <c r="AD1090" t="s">
        <v>148</v>
      </c>
      <c r="AE1090" t="s">
        <v>147</v>
      </c>
      <c r="AG1090" t="s">
        <v>145</v>
      </c>
      <c r="AH1090" t="s">
        <v>145</v>
      </c>
      <c r="AI1090" t="s">
        <v>145</v>
      </c>
      <c r="AJ1090" t="s">
        <v>148</v>
      </c>
      <c r="AK1090" t="s">
        <v>148</v>
      </c>
      <c r="AL1090" t="s">
        <v>145</v>
      </c>
      <c r="AM1090" t="s">
        <v>147</v>
      </c>
      <c r="AN1090" t="s">
        <v>147</v>
      </c>
      <c r="BB1090">
        <v>0</v>
      </c>
    </row>
    <row r="1091" spans="1:54" x14ac:dyDescent="0.25">
      <c r="A1091">
        <v>337032</v>
      </c>
      <c r="B1091" t="s">
        <v>150</v>
      </c>
      <c r="N1091" t="s">
        <v>148</v>
      </c>
      <c r="P1091" t="s">
        <v>148</v>
      </c>
      <c r="V1091" t="s">
        <v>147</v>
      </c>
      <c r="AA1091" t="s">
        <v>148</v>
      </c>
      <c r="AC1091" t="s">
        <v>148</v>
      </c>
      <c r="AJ1091" t="s">
        <v>148</v>
      </c>
      <c r="AL1091" t="s">
        <v>147</v>
      </c>
      <c r="AN1091" t="s">
        <v>147</v>
      </c>
      <c r="BB1091">
        <v>0</v>
      </c>
    </row>
    <row r="1092" spans="1:54" x14ac:dyDescent="0.25">
      <c r="A1092">
        <v>330337</v>
      </c>
      <c r="B1092" t="s">
        <v>150</v>
      </c>
      <c r="G1092" t="s">
        <v>148</v>
      </c>
      <c r="O1092" t="s">
        <v>148</v>
      </c>
      <c r="AC1092" t="s">
        <v>148</v>
      </c>
      <c r="AD1092" t="s">
        <v>148</v>
      </c>
      <c r="AG1092" t="s">
        <v>148</v>
      </c>
      <c r="AH1092" t="s">
        <v>148</v>
      </c>
      <c r="AI1092" t="s">
        <v>147</v>
      </c>
      <c r="AJ1092" t="s">
        <v>147</v>
      </c>
      <c r="AL1092" t="s">
        <v>147</v>
      </c>
      <c r="AM1092" t="s">
        <v>147</v>
      </c>
      <c r="AN1092" t="s">
        <v>147</v>
      </c>
      <c r="BB1092">
        <v>0</v>
      </c>
    </row>
    <row r="1093" spans="1:54" x14ac:dyDescent="0.25">
      <c r="A1093">
        <v>338229</v>
      </c>
      <c r="B1093" t="s">
        <v>150</v>
      </c>
      <c r="O1093" t="s">
        <v>148</v>
      </c>
      <c r="X1093" t="s">
        <v>148</v>
      </c>
      <c r="Z1093" t="s">
        <v>148</v>
      </c>
      <c r="AD1093" t="s">
        <v>148</v>
      </c>
      <c r="AE1093" t="s">
        <v>148</v>
      </c>
      <c r="AG1093" t="s">
        <v>148</v>
      </c>
      <c r="AH1093" t="s">
        <v>148</v>
      </c>
      <c r="AI1093" t="s">
        <v>147</v>
      </c>
      <c r="AJ1093" t="s">
        <v>147</v>
      </c>
      <c r="AK1093" t="s">
        <v>147</v>
      </c>
      <c r="AL1093" t="s">
        <v>147</v>
      </c>
      <c r="AM1093" t="s">
        <v>147</v>
      </c>
      <c r="AN1093" t="s">
        <v>147</v>
      </c>
      <c r="BB1093">
        <v>0</v>
      </c>
    </row>
    <row r="1094" spans="1:54" x14ac:dyDescent="0.25">
      <c r="A1094">
        <v>317212</v>
      </c>
      <c r="B1094" t="s">
        <v>150</v>
      </c>
      <c r="W1094" t="s">
        <v>148</v>
      </c>
      <c r="AC1094" t="s">
        <v>147</v>
      </c>
      <c r="AE1094" t="s">
        <v>148</v>
      </c>
      <c r="AG1094" t="s">
        <v>145</v>
      </c>
      <c r="AH1094" t="s">
        <v>145</v>
      </c>
      <c r="AI1094" t="s">
        <v>145</v>
      </c>
      <c r="AJ1094" t="s">
        <v>147</v>
      </c>
      <c r="AK1094" t="s">
        <v>148</v>
      </c>
      <c r="AN1094" t="s">
        <v>147</v>
      </c>
      <c r="BB1094">
        <v>0</v>
      </c>
    </row>
    <row r="1095" spans="1:54" x14ac:dyDescent="0.25">
      <c r="A1095">
        <v>317411</v>
      </c>
      <c r="B1095" t="s">
        <v>150</v>
      </c>
      <c r="AC1095" t="s">
        <v>148</v>
      </c>
      <c r="AD1095" t="s">
        <v>148</v>
      </c>
      <c r="AF1095" t="s">
        <v>145</v>
      </c>
      <c r="AG1095" t="s">
        <v>145</v>
      </c>
      <c r="AH1095" t="s">
        <v>145</v>
      </c>
      <c r="AI1095" t="s">
        <v>147</v>
      </c>
      <c r="AJ1095" t="s">
        <v>145</v>
      </c>
      <c r="AK1095" t="s">
        <v>147</v>
      </c>
      <c r="AL1095" t="s">
        <v>147</v>
      </c>
      <c r="AM1095" t="s">
        <v>147</v>
      </c>
      <c r="AN1095" t="s">
        <v>147</v>
      </c>
      <c r="BB1095">
        <v>0</v>
      </c>
    </row>
    <row r="1096" spans="1:54" x14ac:dyDescent="0.25">
      <c r="A1096">
        <v>318377</v>
      </c>
      <c r="B1096" t="s">
        <v>150</v>
      </c>
      <c r="I1096" t="s">
        <v>147</v>
      </c>
      <c r="N1096" t="s">
        <v>147</v>
      </c>
      <c r="V1096" t="s">
        <v>145</v>
      </c>
      <c r="AA1096" t="s">
        <v>145</v>
      </c>
      <c r="AC1096" t="s">
        <v>148</v>
      </c>
      <c r="AD1096" t="s">
        <v>145</v>
      </c>
      <c r="AG1096" t="s">
        <v>145</v>
      </c>
      <c r="AJ1096" t="s">
        <v>145</v>
      </c>
      <c r="AL1096" t="s">
        <v>145</v>
      </c>
      <c r="AM1096" t="s">
        <v>145</v>
      </c>
      <c r="AN1096" t="s">
        <v>147</v>
      </c>
      <c r="BB1096">
        <v>0</v>
      </c>
    </row>
    <row r="1097" spans="1:54" x14ac:dyDescent="0.25">
      <c r="A1097">
        <v>322146</v>
      </c>
      <c r="B1097" t="s">
        <v>150</v>
      </c>
      <c r="AG1097" t="s">
        <v>147</v>
      </c>
      <c r="AJ1097" t="s">
        <v>145</v>
      </c>
      <c r="AL1097" t="s">
        <v>145</v>
      </c>
      <c r="AM1097" t="s">
        <v>145</v>
      </c>
      <c r="AN1097" t="s">
        <v>147</v>
      </c>
      <c r="BB1097">
        <v>0</v>
      </c>
    </row>
    <row r="1098" spans="1:54" x14ac:dyDescent="0.25">
      <c r="A1098">
        <v>325652</v>
      </c>
      <c r="B1098" t="s">
        <v>150</v>
      </c>
      <c r="AC1098" t="s">
        <v>148</v>
      </c>
      <c r="AE1098" t="s">
        <v>148</v>
      </c>
      <c r="AH1098" t="s">
        <v>148</v>
      </c>
      <c r="AI1098" t="s">
        <v>147</v>
      </c>
      <c r="AJ1098" t="s">
        <v>147</v>
      </c>
      <c r="AK1098" t="s">
        <v>147</v>
      </c>
      <c r="AL1098" t="s">
        <v>147</v>
      </c>
      <c r="AM1098" t="s">
        <v>147</v>
      </c>
      <c r="AN1098" t="s">
        <v>147</v>
      </c>
      <c r="BB1098">
        <v>0</v>
      </c>
    </row>
    <row r="1099" spans="1:54" x14ac:dyDescent="0.25">
      <c r="A1099">
        <v>326207</v>
      </c>
      <c r="B1099" t="s">
        <v>150</v>
      </c>
      <c r="Z1099" t="s">
        <v>148</v>
      </c>
      <c r="AC1099" t="s">
        <v>148</v>
      </c>
      <c r="AG1099" t="s">
        <v>147</v>
      </c>
      <c r="AH1099" t="s">
        <v>147</v>
      </c>
      <c r="AL1099" t="s">
        <v>145</v>
      </c>
      <c r="AN1099" t="s">
        <v>147</v>
      </c>
      <c r="BB1099">
        <v>0</v>
      </c>
    </row>
    <row r="1100" spans="1:54" x14ac:dyDescent="0.25">
      <c r="A1100">
        <v>326497</v>
      </c>
      <c r="B1100" t="s">
        <v>150</v>
      </c>
      <c r="M1100" t="s">
        <v>148</v>
      </c>
      <c r="X1100" t="s">
        <v>148</v>
      </c>
      <c r="Z1100" t="s">
        <v>148</v>
      </c>
      <c r="AE1100" t="s">
        <v>148</v>
      </c>
      <c r="AF1100" t="s">
        <v>148</v>
      </c>
      <c r="AG1100" t="s">
        <v>148</v>
      </c>
      <c r="AI1100" t="s">
        <v>145</v>
      </c>
      <c r="AJ1100" t="s">
        <v>147</v>
      </c>
      <c r="AK1100" t="s">
        <v>145</v>
      </c>
      <c r="AL1100" t="s">
        <v>147</v>
      </c>
      <c r="AM1100" t="s">
        <v>147</v>
      </c>
      <c r="AN1100" t="s">
        <v>147</v>
      </c>
      <c r="BB1100">
        <v>0</v>
      </c>
    </row>
    <row r="1101" spans="1:54" x14ac:dyDescent="0.25">
      <c r="A1101">
        <v>327954</v>
      </c>
      <c r="B1101" t="s">
        <v>150</v>
      </c>
      <c r="H1101" t="s">
        <v>148</v>
      </c>
      <c r="AA1101" t="s">
        <v>148</v>
      </c>
      <c r="AE1101" t="s">
        <v>148</v>
      </c>
      <c r="AF1101" t="s">
        <v>148</v>
      </c>
      <c r="AG1101" t="s">
        <v>147</v>
      </c>
      <c r="AH1101" t="s">
        <v>148</v>
      </c>
      <c r="AI1101" t="s">
        <v>147</v>
      </c>
      <c r="AJ1101" t="s">
        <v>147</v>
      </c>
      <c r="AK1101" t="s">
        <v>147</v>
      </c>
      <c r="AL1101" t="s">
        <v>147</v>
      </c>
      <c r="AN1101" t="s">
        <v>147</v>
      </c>
      <c r="BB1101">
        <v>0</v>
      </c>
    </row>
    <row r="1102" spans="1:54" x14ac:dyDescent="0.25">
      <c r="A1102">
        <v>328246</v>
      </c>
      <c r="B1102" t="s">
        <v>150</v>
      </c>
      <c r="Z1102" t="s">
        <v>148</v>
      </c>
      <c r="AD1102" t="s">
        <v>148</v>
      </c>
      <c r="AE1102" t="s">
        <v>148</v>
      </c>
      <c r="AG1102" t="s">
        <v>147</v>
      </c>
      <c r="AM1102" t="s">
        <v>148</v>
      </c>
      <c r="AN1102" t="s">
        <v>147</v>
      </c>
      <c r="BB1102">
        <v>0</v>
      </c>
    </row>
    <row r="1103" spans="1:54" x14ac:dyDescent="0.25">
      <c r="A1103">
        <v>328495</v>
      </c>
      <c r="B1103" t="s">
        <v>150</v>
      </c>
      <c r="R1103" t="s">
        <v>148</v>
      </c>
      <c r="W1103" t="s">
        <v>148</v>
      </c>
      <c r="Z1103" t="s">
        <v>148</v>
      </c>
      <c r="AG1103" t="s">
        <v>148</v>
      </c>
      <c r="AI1103" t="s">
        <v>147</v>
      </c>
      <c r="AJ1103" t="s">
        <v>147</v>
      </c>
      <c r="AL1103" t="s">
        <v>147</v>
      </c>
      <c r="AN1103" t="s">
        <v>147</v>
      </c>
      <c r="BB1103">
        <v>0</v>
      </c>
    </row>
    <row r="1104" spans="1:54" x14ac:dyDescent="0.25">
      <c r="A1104">
        <v>328519</v>
      </c>
      <c r="B1104" t="s">
        <v>150</v>
      </c>
      <c r="R1104" t="s">
        <v>148</v>
      </c>
      <c r="W1104" t="s">
        <v>148</v>
      </c>
      <c r="AC1104" t="s">
        <v>147</v>
      </c>
      <c r="AF1104" t="s">
        <v>147</v>
      </c>
      <c r="AG1104" t="s">
        <v>147</v>
      </c>
      <c r="AJ1104" t="s">
        <v>145</v>
      </c>
      <c r="AL1104" t="s">
        <v>145</v>
      </c>
      <c r="AN1104" t="s">
        <v>147</v>
      </c>
      <c r="BB1104">
        <v>0</v>
      </c>
    </row>
    <row r="1105" spans="1:54" x14ac:dyDescent="0.25">
      <c r="A1105">
        <v>329257</v>
      </c>
      <c r="B1105" t="s">
        <v>150</v>
      </c>
      <c r="W1105" t="s">
        <v>148</v>
      </c>
      <c r="AH1105" t="s">
        <v>148</v>
      </c>
      <c r="AI1105" t="s">
        <v>147</v>
      </c>
      <c r="AJ1105" t="s">
        <v>147</v>
      </c>
      <c r="AK1105" t="s">
        <v>147</v>
      </c>
      <c r="AL1105" t="s">
        <v>147</v>
      </c>
      <c r="AM1105" t="s">
        <v>147</v>
      </c>
      <c r="AN1105" t="s">
        <v>147</v>
      </c>
      <c r="BB1105">
        <v>0</v>
      </c>
    </row>
    <row r="1106" spans="1:54" x14ac:dyDescent="0.25">
      <c r="A1106">
        <v>330048</v>
      </c>
      <c r="B1106" t="s">
        <v>150</v>
      </c>
      <c r="N1106" t="s">
        <v>148</v>
      </c>
      <c r="AE1106" t="s">
        <v>148</v>
      </c>
      <c r="AG1106" t="s">
        <v>147</v>
      </c>
      <c r="AJ1106" t="s">
        <v>147</v>
      </c>
      <c r="AK1106" t="s">
        <v>148</v>
      </c>
      <c r="AM1106" t="s">
        <v>147</v>
      </c>
      <c r="AN1106" t="s">
        <v>147</v>
      </c>
      <c r="BB1106">
        <v>0</v>
      </c>
    </row>
    <row r="1107" spans="1:54" x14ac:dyDescent="0.25">
      <c r="A1107">
        <v>330311</v>
      </c>
      <c r="B1107" t="s">
        <v>150</v>
      </c>
      <c r="F1107" t="s">
        <v>148</v>
      </c>
      <c r="Z1107" t="s">
        <v>148</v>
      </c>
      <c r="AC1107" t="s">
        <v>147</v>
      </c>
      <c r="AD1107" t="s">
        <v>147</v>
      </c>
      <c r="AE1107" t="s">
        <v>145</v>
      </c>
      <c r="AF1107" t="s">
        <v>145</v>
      </c>
      <c r="AG1107" t="s">
        <v>147</v>
      </c>
      <c r="AH1107" t="s">
        <v>145</v>
      </c>
      <c r="AI1107" t="s">
        <v>147</v>
      </c>
      <c r="AJ1107" t="s">
        <v>147</v>
      </c>
      <c r="AK1107" t="s">
        <v>147</v>
      </c>
      <c r="AL1107" t="s">
        <v>147</v>
      </c>
      <c r="AN1107" t="s">
        <v>147</v>
      </c>
      <c r="BB1107">
        <v>0</v>
      </c>
    </row>
    <row r="1108" spans="1:54" x14ac:dyDescent="0.25">
      <c r="A1108">
        <v>330676</v>
      </c>
      <c r="B1108" t="s">
        <v>150</v>
      </c>
      <c r="E1108" t="s">
        <v>148</v>
      </c>
      <c r="W1108" t="s">
        <v>148</v>
      </c>
      <c r="AD1108" t="s">
        <v>147</v>
      </c>
      <c r="AI1108" t="s">
        <v>148</v>
      </c>
      <c r="AJ1108" t="s">
        <v>148</v>
      </c>
      <c r="AK1108" t="s">
        <v>148</v>
      </c>
      <c r="AL1108" t="s">
        <v>148</v>
      </c>
      <c r="AM1108" t="s">
        <v>147</v>
      </c>
      <c r="AN1108" t="s">
        <v>147</v>
      </c>
      <c r="BB1108">
        <v>0</v>
      </c>
    </row>
    <row r="1109" spans="1:54" x14ac:dyDescent="0.25">
      <c r="A1109">
        <v>331494</v>
      </c>
      <c r="B1109" t="s">
        <v>150</v>
      </c>
      <c r="W1109" t="s">
        <v>148</v>
      </c>
      <c r="AC1109" t="s">
        <v>148</v>
      </c>
      <c r="AF1109" t="s">
        <v>148</v>
      </c>
      <c r="AG1109" t="s">
        <v>145</v>
      </c>
      <c r="AI1109" t="s">
        <v>148</v>
      </c>
      <c r="AJ1109" t="s">
        <v>148</v>
      </c>
      <c r="AK1109" t="s">
        <v>148</v>
      </c>
      <c r="AM1109" t="s">
        <v>148</v>
      </c>
      <c r="AN1109" t="s">
        <v>147</v>
      </c>
      <c r="BB1109">
        <v>0</v>
      </c>
    </row>
    <row r="1110" spans="1:54" x14ac:dyDescent="0.25">
      <c r="A1110">
        <v>332131</v>
      </c>
      <c r="B1110" t="s">
        <v>150</v>
      </c>
      <c r="W1110" t="s">
        <v>148</v>
      </c>
      <c r="Z1110" t="s">
        <v>148</v>
      </c>
      <c r="AC1110" t="s">
        <v>148</v>
      </c>
      <c r="AE1110" t="s">
        <v>148</v>
      </c>
      <c r="AF1110" t="s">
        <v>148</v>
      </c>
      <c r="AG1110" t="s">
        <v>147</v>
      </c>
      <c r="AI1110" t="s">
        <v>148</v>
      </c>
      <c r="AJ1110" t="s">
        <v>148</v>
      </c>
      <c r="AK1110" t="s">
        <v>148</v>
      </c>
      <c r="AM1110" t="s">
        <v>148</v>
      </c>
      <c r="AN1110" t="s">
        <v>147</v>
      </c>
      <c r="BB1110">
        <v>0</v>
      </c>
    </row>
    <row r="1111" spans="1:54" x14ac:dyDescent="0.25">
      <c r="A1111">
        <v>332236</v>
      </c>
      <c r="B1111" t="s">
        <v>150</v>
      </c>
      <c r="Z1111" t="s">
        <v>148</v>
      </c>
      <c r="AC1111" t="s">
        <v>148</v>
      </c>
      <c r="AD1111" t="s">
        <v>148</v>
      </c>
      <c r="AE1111" t="s">
        <v>148</v>
      </c>
      <c r="AF1111" t="s">
        <v>148</v>
      </c>
      <c r="AG1111" t="s">
        <v>148</v>
      </c>
      <c r="AH1111" t="s">
        <v>148</v>
      </c>
      <c r="AI1111" t="s">
        <v>148</v>
      </c>
      <c r="AJ1111" t="s">
        <v>147</v>
      </c>
      <c r="AK1111" t="s">
        <v>147</v>
      </c>
      <c r="AL1111" t="s">
        <v>147</v>
      </c>
      <c r="AM1111" t="s">
        <v>147</v>
      </c>
      <c r="AN1111" t="s">
        <v>147</v>
      </c>
      <c r="BB1111">
        <v>0</v>
      </c>
    </row>
    <row r="1112" spans="1:54" x14ac:dyDescent="0.25">
      <c r="A1112">
        <v>332440</v>
      </c>
      <c r="B1112" t="s">
        <v>150</v>
      </c>
      <c r="W1112" t="s">
        <v>148</v>
      </c>
      <c r="Y1112" t="s">
        <v>148</v>
      </c>
      <c r="AD1112" t="s">
        <v>148</v>
      </c>
      <c r="AE1112" t="s">
        <v>147</v>
      </c>
      <c r="AF1112" t="s">
        <v>148</v>
      </c>
      <c r="AG1112" t="s">
        <v>148</v>
      </c>
      <c r="AH1112" t="s">
        <v>148</v>
      </c>
      <c r="AI1112" t="s">
        <v>147</v>
      </c>
      <c r="AJ1112" t="s">
        <v>147</v>
      </c>
      <c r="AK1112" t="s">
        <v>147</v>
      </c>
      <c r="AL1112" t="s">
        <v>147</v>
      </c>
      <c r="AM1112" t="s">
        <v>147</v>
      </c>
      <c r="AN1112" t="s">
        <v>147</v>
      </c>
      <c r="BB1112">
        <v>0</v>
      </c>
    </row>
    <row r="1113" spans="1:54" x14ac:dyDescent="0.25">
      <c r="A1113">
        <v>332670</v>
      </c>
      <c r="B1113" t="s">
        <v>150</v>
      </c>
      <c r="Z1113" t="s">
        <v>148</v>
      </c>
      <c r="AG1113" t="s">
        <v>145</v>
      </c>
      <c r="AI1113" t="s">
        <v>147</v>
      </c>
      <c r="AJ1113" t="s">
        <v>148</v>
      </c>
      <c r="AL1113" t="s">
        <v>147</v>
      </c>
      <c r="AN1113" t="s">
        <v>147</v>
      </c>
      <c r="BB1113">
        <v>0</v>
      </c>
    </row>
    <row r="1114" spans="1:54" x14ac:dyDescent="0.25">
      <c r="A1114">
        <v>332826</v>
      </c>
      <c r="B1114" t="s">
        <v>150</v>
      </c>
      <c r="Q1114" t="s">
        <v>145</v>
      </c>
      <c r="X1114" t="s">
        <v>145</v>
      </c>
      <c r="AA1114" t="s">
        <v>148</v>
      </c>
      <c r="AC1114" t="s">
        <v>148</v>
      </c>
      <c r="AD1114" t="s">
        <v>148</v>
      </c>
      <c r="AE1114" t="s">
        <v>148</v>
      </c>
      <c r="AF1114" t="s">
        <v>148</v>
      </c>
      <c r="AG1114" t="s">
        <v>148</v>
      </c>
      <c r="AH1114" t="s">
        <v>148</v>
      </c>
      <c r="AI1114" t="s">
        <v>145</v>
      </c>
      <c r="AJ1114" t="s">
        <v>145</v>
      </c>
      <c r="AK1114" t="s">
        <v>145</v>
      </c>
      <c r="AL1114" t="s">
        <v>145</v>
      </c>
      <c r="AM1114" t="s">
        <v>145</v>
      </c>
      <c r="AN1114" t="s">
        <v>147</v>
      </c>
      <c r="BB1114">
        <v>0</v>
      </c>
    </row>
    <row r="1115" spans="1:54" x14ac:dyDescent="0.25">
      <c r="A1115">
        <v>332919</v>
      </c>
      <c r="B1115" t="s">
        <v>150</v>
      </c>
      <c r="W1115" t="s">
        <v>148</v>
      </c>
      <c r="Z1115" t="s">
        <v>148</v>
      </c>
      <c r="AC1115" t="s">
        <v>148</v>
      </c>
      <c r="AG1115" t="s">
        <v>148</v>
      </c>
      <c r="AH1115" t="s">
        <v>148</v>
      </c>
      <c r="AK1115" t="s">
        <v>148</v>
      </c>
      <c r="AN1115" t="s">
        <v>147</v>
      </c>
      <c r="BB1115">
        <v>0</v>
      </c>
    </row>
    <row r="1116" spans="1:54" x14ac:dyDescent="0.25">
      <c r="A1116">
        <v>333180</v>
      </c>
      <c r="B1116" t="s">
        <v>150</v>
      </c>
      <c r="I1116" t="s">
        <v>148</v>
      </c>
      <c r="N1116" t="s">
        <v>147</v>
      </c>
      <c r="V1116" t="s">
        <v>148</v>
      </c>
      <c r="AA1116" t="s">
        <v>147</v>
      </c>
      <c r="AC1116" t="s">
        <v>148</v>
      </c>
      <c r="AD1116" t="s">
        <v>148</v>
      </c>
      <c r="AE1116" t="s">
        <v>148</v>
      </c>
      <c r="AG1116" t="s">
        <v>147</v>
      </c>
      <c r="AI1116" t="s">
        <v>147</v>
      </c>
      <c r="AJ1116" t="s">
        <v>147</v>
      </c>
      <c r="AK1116" t="s">
        <v>147</v>
      </c>
      <c r="AM1116" t="s">
        <v>145</v>
      </c>
      <c r="AN1116" t="s">
        <v>147</v>
      </c>
      <c r="BB1116">
        <v>0</v>
      </c>
    </row>
    <row r="1117" spans="1:54" x14ac:dyDescent="0.25">
      <c r="A1117">
        <v>333343</v>
      </c>
      <c r="B1117" t="s">
        <v>150</v>
      </c>
      <c r="F1117" t="s">
        <v>148</v>
      </c>
      <c r="M1117" t="s">
        <v>148</v>
      </c>
      <c r="X1117" t="s">
        <v>148</v>
      </c>
      <c r="Z1117" t="s">
        <v>148</v>
      </c>
      <c r="AC1117" t="s">
        <v>148</v>
      </c>
      <c r="AD1117" t="s">
        <v>148</v>
      </c>
      <c r="AE1117" t="s">
        <v>148</v>
      </c>
      <c r="AF1117" t="s">
        <v>148</v>
      </c>
      <c r="AG1117" t="s">
        <v>148</v>
      </c>
      <c r="AH1117" t="s">
        <v>148</v>
      </c>
      <c r="AI1117" t="s">
        <v>147</v>
      </c>
      <c r="AJ1117" t="s">
        <v>147</v>
      </c>
      <c r="AK1117" t="s">
        <v>147</v>
      </c>
      <c r="AL1117" t="s">
        <v>147</v>
      </c>
      <c r="AM1117" t="s">
        <v>147</v>
      </c>
      <c r="AN1117" t="s">
        <v>147</v>
      </c>
      <c r="BB1117">
        <v>0</v>
      </c>
    </row>
    <row r="1118" spans="1:54" x14ac:dyDescent="0.25">
      <c r="A1118">
        <v>333440</v>
      </c>
      <c r="B1118" t="s">
        <v>150</v>
      </c>
      <c r="N1118" t="s">
        <v>148</v>
      </c>
      <c r="AG1118" t="s">
        <v>147</v>
      </c>
      <c r="AJ1118" t="s">
        <v>148</v>
      </c>
      <c r="AK1118" t="s">
        <v>145</v>
      </c>
      <c r="AM1118" t="s">
        <v>147</v>
      </c>
      <c r="AN1118" t="s">
        <v>147</v>
      </c>
      <c r="BB1118">
        <v>0</v>
      </c>
    </row>
    <row r="1119" spans="1:54" x14ac:dyDescent="0.25">
      <c r="A1119">
        <v>333973</v>
      </c>
      <c r="B1119" t="s">
        <v>150</v>
      </c>
      <c r="N1119" t="s">
        <v>148</v>
      </c>
      <c r="AE1119" t="s">
        <v>147</v>
      </c>
      <c r="AG1119" t="s">
        <v>147</v>
      </c>
      <c r="AI1119" t="s">
        <v>147</v>
      </c>
      <c r="AL1119" t="s">
        <v>147</v>
      </c>
      <c r="AM1119" t="s">
        <v>148</v>
      </c>
      <c r="AN1119" t="s">
        <v>147</v>
      </c>
      <c r="BB1119">
        <v>0</v>
      </c>
    </row>
    <row r="1120" spans="1:54" x14ac:dyDescent="0.25">
      <c r="A1120">
        <v>334420</v>
      </c>
      <c r="B1120" t="s">
        <v>150</v>
      </c>
      <c r="Y1120" t="s">
        <v>148</v>
      </c>
      <c r="AC1120" t="s">
        <v>148</v>
      </c>
      <c r="AG1120" t="s">
        <v>148</v>
      </c>
      <c r="AH1120" t="s">
        <v>148</v>
      </c>
      <c r="AI1120" t="s">
        <v>147</v>
      </c>
      <c r="AJ1120" t="s">
        <v>147</v>
      </c>
      <c r="AK1120" t="s">
        <v>147</v>
      </c>
      <c r="AL1120" t="s">
        <v>147</v>
      </c>
      <c r="AM1120" t="s">
        <v>147</v>
      </c>
      <c r="AN1120" t="s">
        <v>147</v>
      </c>
      <c r="BB1120">
        <v>0</v>
      </c>
    </row>
    <row r="1121" spans="1:54" x14ac:dyDescent="0.25">
      <c r="A1121">
        <v>334452</v>
      </c>
      <c r="B1121" t="s">
        <v>150</v>
      </c>
      <c r="AC1121" t="s">
        <v>148</v>
      </c>
      <c r="AG1121" t="s">
        <v>145</v>
      </c>
      <c r="AH1121" t="s">
        <v>148</v>
      </c>
      <c r="AI1121" t="s">
        <v>148</v>
      </c>
      <c r="AJ1121" t="s">
        <v>145</v>
      </c>
      <c r="AK1121" t="s">
        <v>148</v>
      </c>
      <c r="AL1121" t="s">
        <v>145</v>
      </c>
      <c r="AM1121" t="s">
        <v>148</v>
      </c>
      <c r="AN1121" t="s">
        <v>147</v>
      </c>
      <c r="BB1121">
        <v>0</v>
      </c>
    </row>
    <row r="1122" spans="1:54" x14ac:dyDescent="0.25">
      <c r="A1122">
        <v>335586</v>
      </c>
      <c r="B1122" t="s">
        <v>150</v>
      </c>
      <c r="I1122" t="s">
        <v>148</v>
      </c>
      <c r="N1122" t="s">
        <v>148</v>
      </c>
      <c r="AA1122" t="s">
        <v>148</v>
      </c>
      <c r="AC1122" t="s">
        <v>147</v>
      </c>
      <c r="AE1122" t="s">
        <v>147</v>
      </c>
      <c r="AG1122" t="s">
        <v>148</v>
      </c>
      <c r="AI1122" t="s">
        <v>147</v>
      </c>
      <c r="AJ1122" t="s">
        <v>147</v>
      </c>
      <c r="AK1122" t="s">
        <v>147</v>
      </c>
      <c r="AL1122" t="s">
        <v>147</v>
      </c>
      <c r="AM1122" t="s">
        <v>145</v>
      </c>
      <c r="AN1122" t="s">
        <v>147</v>
      </c>
      <c r="BB1122">
        <v>0</v>
      </c>
    </row>
    <row r="1123" spans="1:54" x14ac:dyDescent="0.25">
      <c r="A1123">
        <v>335708</v>
      </c>
      <c r="B1123" t="s">
        <v>150</v>
      </c>
      <c r="W1123" t="s">
        <v>148</v>
      </c>
      <c r="AA1123" t="s">
        <v>148</v>
      </c>
      <c r="AG1123" t="s">
        <v>147</v>
      </c>
      <c r="AI1123" t="s">
        <v>147</v>
      </c>
      <c r="AJ1123" t="s">
        <v>147</v>
      </c>
      <c r="AK1123" t="s">
        <v>147</v>
      </c>
      <c r="AL1123" t="s">
        <v>147</v>
      </c>
      <c r="AM1123" t="s">
        <v>147</v>
      </c>
      <c r="AN1123" t="s">
        <v>147</v>
      </c>
      <c r="BB1123">
        <v>0</v>
      </c>
    </row>
    <row r="1124" spans="1:54" x14ac:dyDescent="0.25">
      <c r="A1124">
        <v>335719</v>
      </c>
      <c r="B1124" t="s">
        <v>150</v>
      </c>
      <c r="X1124" t="s">
        <v>147</v>
      </c>
      <c r="AC1124" t="s">
        <v>145</v>
      </c>
      <c r="AG1124" t="s">
        <v>147</v>
      </c>
      <c r="AH1124" t="s">
        <v>145</v>
      </c>
      <c r="AI1124" t="s">
        <v>145</v>
      </c>
      <c r="AJ1124" t="s">
        <v>145</v>
      </c>
      <c r="AK1124" t="s">
        <v>145</v>
      </c>
      <c r="AL1124" t="s">
        <v>145</v>
      </c>
      <c r="AM1124" t="s">
        <v>145</v>
      </c>
      <c r="AN1124" t="s">
        <v>147</v>
      </c>
      <c r="BB1124">
        <v>0</v>
      </c>
    </row>
    <row r="1125" spans="1:54" x14ac:dyDescent="0.25">
      <c r="A1125">
        <v>335996</v>
      </c>
      <c r="B1125" t="s">
        <v>150</v>
      </c>
      <c r="AC1125" t="s">
        <v>147</v>
      </c>
      <c r="AF1125" t="s">
        <v>147</v>
      </c>
      <c r="AG1125" t="s">
        <v>147</v>
      </c>
      <c r="AH1125" t="s">
        <v>148</v>
      </c>
      <c r="AI1125" t="s">
        <v>147</v>
      </c>
      <c r="AJ1125" t="s">
        <v>147</v>
      </c>
      <c r="AM1125" t="s">
        <v>147</v>
      </c>
      <c r="AN1125" t="s">
        <v>147</v>
      </c>
      <c r="BB1125">
        <v>0</v>
      </c>
    </row>
    <row r="1126" spans="1:54" x14ac:dyDescent="0.25">
      <c r="A1126">
        <v>336004</v>
      </c>
      <c r="B1126" t="s">
        <v>150</v>
      </c>
      <c r="L1126" t="s">
        <v>147</v>
      </c>
      <c r="W1126" t="s">
        <v>147</v>
      </c>
      <c r="AA1126" t="s">
        <v>148</v>
      </c>
      <c r="AC1126" t="s">
        <v>145</v>
      </c>
      <c r="AF1126" t="s">
        <v>147</v>
      </c>
      <c r="AG1126" t="s">
        <v>147</v>
      </c>
      <c r="AH1126" t="s">
        <v>147</v>
      </c>
      <c r="AI1126" t="s">
        <v>145</v>
      </c>
      <c r="AJ1126" t="s">
        <v>145</v>
      </c>
      <c r="AK1126" t="s">
        <v>145</v>
      </c>
      <c r="AL1126" t="s">
        <v>145</v>
      </c>
      <c r="AM1126" t="s">
        <v>145</v>
      </c>
      <c r="AN1126" t="s">
        <v>147</v>
      </c>
      <c r="BB1126">
        <v>0</v>
      </c>
    </row>
    <row r="1127" spans="1:54" x14ac:dyDescent="0.25">
      <c r="A1127">
        <v>336145</v>
      </c>
      <c r="B1127" t="s">
        <v>150</v>
      </c>
      <c r="AC1127" t="s">
        <v>147</v>
      </c>
      <c r="AE1127" t="s">
        <v>147</v>
      </c>
      <c r="AG1127" t="s">
        <v>148</v>
      </c>
      <c r="AK1127" t="s">
        <v>148</v>
      </c>
      <c r="AL1127" t="s">
        <v>145</v>
      </c>
      <c r="AM1127" t="s">
        <v>147</v>
      </c>
      <c r="AN1127" t="s">
        <v>147</v>
      </c>
      <c r="BB1127">
        <v>0</v>
      </c>
    </row>
    <row r="1128" spans="1:54" x14ac:dyDescent="0.25">
      <c r="A1128">
        <v>336172</v>
      </c>
      <c r="B1128" t="s">
        <v>150</v>
      </c>
      <c r="K1128" t="s">
        <v>147</v>
      </c>
      <c r="L1128" t="s">
        <v>148</v>
      </c>
      <c r="R1128" t="s">
        <v>147</v>
      </c>
      <c r="W1128" t="s">
        <v>148</v>
      </c>
      <c r="AC1128" t="s">
        <v>148</v>
      </c>
      <c r="AD1128" t="s">
        <v>147</v>
      </c>
      <c r="AE1128" t="s">
        <v>148</v>
      </c>
      <c r="AF1128" t="s">
        <v>148</v>
      </c>
      <c r="AG1128" t="s">
        <v>148</v>
      </c>
      <c r="AH1128" t="s">
        <v>147</v>
      </c>
      <c r="AI1128" t="s">
        <v>147</v>
      </c>
      <c r="AJ1128" t="s">
        <v>147</v>
      </c>
      <c r="AK1128" t="s">
        <v>147</v>
      </c>
      <c r="AL1128" t="s">
        <v>147</v>
      </c>
      <c r="AM1128" t="s">
        <v>147</v>
      </c>
      <c r="AN1128" t="s">
        <v>147</v>
      </c>
      <c r="BB1128">
        <v>0</v>
      </c>
    </row>
    <row r="1129" spans="1:54" x14ac:dyDescent="0.25">
      <c r="A1129">
        <v>336340</v>
      </c>
      <c r="B1129" t="s">
        <v>150</v>
      </c>
      <c r="W1129" t="s">
        <v>148</v>
      </c>
      <c r="AC1129" t="s">
        <v>147</v>
      </c>
      <c r="AE1129" t="s">
        <v>148</v>
      </c>
      <c r="AG1129" t="s">
        <v>148</v>
      </c>
      <c r="AH1129" t="s">
        <v>147</v>
      </c>
      <c r="AI1129" t="s">
        <v>145</v>
      </c>
      <c r="AJ1129" t="s">
        <v>145</v>
      </c>
      <c r="AK1129" t="s">
        <v>145</v>
      </c>
      <c r="AL1129" t="s">
        <v>147</v>
      </c>
      <c r="AN1129" t="s">
        <v>147</v>
      </c>
      <c r="BB1129">
        <v>0</v>
      </c>
    </row>
    <row r="1130" spans="1:54" x14ac:dyDescent="0.25">
      <c r="A1130">
        <v>336412</v>
      </c>
      <c r="B1130" t="s">
        <v>150</v>
      </c>
      <c r="F1130" t="s">
        <v>148</v>
      </c>
      <c r="K1130" t="s">
        <v>148</v>
      </c>
      <c r="Z1130" t="s">
        <v>148</v>
      </c>
      <c r="AA1130" t="s">
        <v>148</v>
      </c>
      <c r="AC1130" t="s">
        <v>148</v>
      </c>
      <c r="AD1130" t="s">
        <v>147</v>
      </c>
      <c r="AE1130" t="s">
        <v>147</v>
      </c>
      <c r="AF1130" t="s">
        <v>145</v>
      </c>
      <c r="AG1130" t="s">
        <v>148</v>
      </c>
      <c r="AH1130" t="s">
        <v>147</v>
      </c>
      <c r="AI1130" t="s">
        <v>145</v>
      </c>
      <c r="AJ1130" t="s">
        <v>145</v>
      </c>
      <c r="AK1130" t="s">
        <v>147</v>
      </c>
      <c r="AM1130" t="s">
        <v>145</v>
      </c>
      <c r="AN1130" t="s">
        <v>147</v>
      </c>
      <c r="BB1130">
        <v>0</v>
      </c>
    </row>
    <row r="1131" spans="1:54" x14ac:dyDescent="0.25">
      <c r="A1131">
        <v>336433</v>
      </c>
      <c r="B1131" t="s">
        <v>150</v>
      </c>
      <c r="Q1131" t="s">
        <v>148</v>
      </c>
      <c r="W1131" t="s">
        <v>147</v>
      </c>
      <c r="AC1131" t="s">
        <v>145</v>
      </c>
      <c r="AE1131" t="s">
        <v>147</v>
      </c>
      <c r="AI1131" t="s">
        <v>145</v>
      </c>
      <c r="AJ1131" t="s">
        <v>145</v>
      </c>
      <c r="AK1131" t="s">
        <v>145</v>
      </c>
      <c r="AL1131" t="s">
        <v>145</v>
      </c>
      <c r="AM1131" t="s">
        <v>145</v>
      </c>
      <c r="AN1131" t="s">
        <v>147</v>
      </c>
      <c r="BB1131">
        <v>0</v>
      </c>
    </row>
    <row r="1132" spans="1:54" x14ac:dyDescent="0.25">
      <c r="A1132">
        <v>336507</v>
      </c>
      <c r="B1132" t="s">
        <v>150</v>
      </c>
      <c r="Z1132" t="s">
        <v>148</v>
      </c>
      <c r="AC1132" t="s">
        <v>148</v>
      </c>
      <c r="AE1132" t="s">
        <v>148</v>
      </c>
      <c r="AI1132" t="s">
        <v>145</v>
      </c>
      <c r="AJ1132" t="s">
        <v>147</v>
      </c>
      <c r="AK1132" t="s">
        <v>145</v>
      </c>
      <c r="AL1132" t="s">
        <v>147</v>
      </c>
      <c r="AM1132" t="s">
        <v>148</v>
      </c>
      <c r="AN1132" t="s">
        <v>147</v>
      </c>
      <c r="BB1132">
        <v>0</v>
      </c>
    </row>
    <row r="1133" spans="1:54" x14ac:dyDescent="0.25">
      <c r="A1133">
        <v>336508</v>
      </c>
      <c r="B1133" t="s">
        <v>150</v>
      </c>
      <c r="AC1133" t="s">
        <v>147</v>
      </c>
      <c r="AD1133" t="s">
        <v>147</v>
      </c>
      <c r="AE1133" t="s">
        <v>147</v>
      </c>
      <c r="AF1133" t="s">
        <v>147</v>
      </c>
      <c r="AG1133" t="s">
        <v>147</v>
      </c>
      <c r="AH1133" t="s">
        <v>147</v>
      </c>
      <c r="AI1133" t="s">
        <v>147</v>
      </c>
      <c r="AJ1133" t="s">
        <v>147</v>
      </c>
      <c r="AK1133" t="s">
        <v>147</v>
      </c>
      <c r="AL1133" t="s">
        <v>147</v>
      </c>
      <c r="AM1133" t="s">
        <v>147</v>
      </c>
      <c r="AN1133" t="s">
        <v>147</v>
      </c>
      <c r="BB1133">
        <v>0</v>
      </c>
    </row>
    <row r="1134" spans="1:54" x14ac:dyDescent="0.25">
      <c r="A1134">
        <v>336563</v>
      </c>
      <c r="B1134" t="s">
        <v>150</v>
      </c>
      <c r="J1134" t="s">
        <v>148</v>
      </c>
      <c r="W1134" t="s">
        <v>148</v>
      </c>
      <c r="X1134" t="s">
        <v>148</v>
      </c>
      <c r="AD1134" t="s">
        <v>147</v>
      </c>
      <c r="AE1134" t="s">
        <v>145</v>
      </c>
      <c r="AF1134" t="s">
        <v>145</v>
      </c>
      <c r="AG1134" t="s">
        <v>147</v>
      </c>
      <c r="AH1134" t="s">
        <v>145</v>
      </c>
      <c r="AI1134" t="s">
        <v>147</v>
      </c>
      <c r="AJ1134" t="s">
        <v>147</v>
      </c>
      <c r="AK1134" t="s">
        <v>147</v>
      </c>
      <c r="AL1134" t="s">
        <v>145</v>
      </c>
      <c r="AM1134" t="s">
        <v>145</v>
      </c>
      <c r="AN1134" t="s">
        <v>147</v>
      </c>
      <c r="BB1134">
        <v>0</v>
      </c>
    </row>
    <row r="1135" spans="1:54" x14ac:dyDescent="0.25">
      <c r="A1135">
        <v>336626</v>
      </c>
      <c r="B1135" t="s">
        <v>150</v>
      </c>
      <c r="W1135" t="s">
        <v>148</v>
      </c>
      <c r="Y1135" t="s">
        <v>148</v>
      </c>
      <c r="AC1135" t="s">
        <v>148</v>
      </c>
      <c r="AE1135" t="s">
        <v>147</v>
      </c>
      <c r="AF1135" t="s">
        <v>147</v>
      </c>
      <c r="AG1135" t="s">
        <v>145</v>
      </c>
      <c r="AI1135" t="s">
        <v>147</v>
      </c>
      <c r="AJ1135" t="s">
        <v>145</v>
      </c>
      <c r="AK1135" t="s">
        <v>145</v>
      </c>
      <c r="AN1135" t="s">
        <v>147</v>
      </c>
      <c r="BB1135">
        <v>0</v>
      </c>
    </row>
    <row r="1136" spans="1:54" x14ac:dyDescent="0.25">
      <c r="A1136">
        <v>336744</v>
      </c>
      <c r="B1136" t="s">
        <v>150</v>
      </c>
      <c r="AG1136" t="s">
        <v>147</v>
      </c>
      <c r="AI1136" t="s">
        <v>147</v>
      </c>
      <c r="AJ1136" t="s">
        <v>147</v>
      </c>
      <c r="AK1136" t="s">
        <v>147</v>
      </c>
      <c r="AL1136" t="s">
        <v>147</v>
      </c>
      <c r="AM1136" t="s">
        <v>145</v>
      </c>
      <c r="AN1136" t="s">
        <v>147</v>
      </c>
      <c r="BB1136">
        <v>0</v>
      </c>
    </row>
    <row r="1137" spans="1:54" x14ac:dyDescent="0.25">
      <c r="A1137">
        <v>336984</v>
      </c>
      <c r="B1137" t="s">
        <v>150</v>
      </c>
      <c r="H1137" t="s">
        <v>148</v>
      </c>
      <c r="Z1137" t="s">
        <v>148</v>
      </c>
      <c r="AC1137" t="s">
        <v>148</v>
      </c>
      <c r="AF1137" t="s">
        <v>148</v>
      </c>
      <c r="AG1137" t="s">
        <v>148</v>
      </c>
      <c r="AI1137" t="s">
        <v>147</v>
      </c>
      <c r="AJ1137" t="s">
        <v>147</v>
      </c>
      <c r="AK1137" t="s">
        <v>147</v>
      </c>
      <c r="AL1137" t="s">
        <v>147</v>
      </c>
      <c r="AM1137" t="s">
        <v>147</v>
      </c>
      <c r="AN1137" t="s">
        <v>147</v>
      </c>
      <c r="BB1137">
        <v>0</v>
      </c>
    </row>
    <row r="1138" spans="1:54" x14ac:dyDescent="0.25">
      <c r="A1138">
        <v>337049</v>
      </c>
      <c r="B1138" t="s">
        <v>150</v>
      </c>
      <c r="I1138" t="s">
        <v>147</v>
      </c>
      <c r="V1138" t="s">
        <v>147</v>
      </c>
      <c r="AD1138" t="s">
        <v>147</v>
      </c>
      <c r="AF1138" t="s">
        <v>148</v>
      </c>
      <c r="AG1138" t="s">
        <v>145</v>
      </c>
      <c r="AH1138" t="s">
        <v>147</v>
      </c>
      <c r="AI1138" t="s">
        <v>147</v>
      </c>
      <c r="AJ1138" t="s">
        <v>147</v>
      </c>
      <c r="AL1138" t="s">
        <v>147</v>
      </c>
      <c r="AM1138" t="s">
        <v>147</v>
      </c>
      <c r="AN1138" t="s">
        <v>147</v>
      </c>
      <c r="BB1138">
        <v>0</v>
      </c>
    </row>
    <row r="1139" spans="1:54" x14ac:dyDescent="0.25">
      <c r="A1139">
        <v>337441</v>
      </c>
      <c r="B1139" t="s">
        <v>150</v>
      </c>
      <c r="V1139" t="s">
        <v>148</v>
      </c>
      <c r="AG1139" t="s">
        <v>148</v>
      </c>
      <c r="AH1139" t="s">
        <v>148</v>
      </c>
      <c r="AM1139" t="s">
        <v>147</v>
      </c>
      <c r="AN1139" t="s">
        <v>147</v>
      </c>
      <c r="BB1139">
        <v>0</v>
      </c>
    </row>
    <row r="1140" spans="1:54" x14ac:dyDescent="0.25">
      <c r="A1140">
        <v>337703</v>
      </c>
      <c r="B1140" t="s">
        <v>150</v>
      </c>
      <c r="H1140" t="s">
        <v>147</v>
      </c>
      <c r="J1140" t="s">
        <v>147</v>
      </c>
      <c r="S1140" t="s">
        <v>145</v>
      </c>
      <c r="U1140" t="s">
        <v>145</v>
      </c>
      <c r="AC1140" t="s">
        <v>147</v>
      </c>
      <c r="AD1140" t="s">
        <v>145</v>
      </c>
      <c r="AG1140" t="s">
        <v>145</v>
      </c>
      <c r="AH1140" t="s">
        <v>145</v>
      </c>
      <c r="AI1140" t="s">
        <v>145</v>
      </c>
      <c r="AJ1140" t="s">
        <v>145</v>
      </c>
      <c r="AK1140" t="s">
        <v>145</v>
      </c>
      <c r="AL1140" t="s">
        <v>145</v>
      </c>
      <c r="AM1140" t="s">
        <v>145</v>
      </c>
      <c r="AN1140" t="s">
        <v>147</v>
      </c>
      <c r="BB1140">
        <v>0</v>
      </c>
    </row>
    <row r="1141" spans="1:54" x14ac:dyDescent="0.25">
      <c r="A1141">
        <v>337753</v>
      </c>
      <c r="B1141" t="s">
        <v>150</v>
      </c>
      <c r="AE1141" t="s">
        <v>148</v>
      </c>
      <c r="AG1141" t="s">
        <v>148</v>
      </c>
      <c r="AJ1141" t="s">
        <v>147</v>
      </c>
      <c r="AM1141" t="s">
        <v>147</v>
      </c>
      <c r="AN1141" t="s">
        <v>147</v>
      </c>
      <c r="BB1141">
        <v>0</v>
      </c>
    </row>
    <row r="1142" spans="1:54" x14ac:dyDescent="0.25">
      <c r="A1142">
        <v>337963</v>
      </c>
      <c r="B1142" t="s">
        <v>150</v>
      </c>
      <c r="X1142" t="s">
        <v>148</v>
      </c>
      <c r="AA1142" t="s">
        <v>148</v>
      </c>
      <c r="AC1142" t="s">
        <v>148</v>
      </c>
      <c r="AD1142" t="s">
        <v>148</v>
      </c>
      <c r="AF1142" t="s">
        <v>148</v>
      </c>
      <c r="AG1142" t="s">
        <v>148</v>
      </c>
      <c r="AH1142" t="s">
        <v>148</v>
      </c>
      <c r="AI1142" t="s">
        <v>147</v>
      </c>
      <c r="AJ1142" t="s">
        <v>147</v>
      </c>
      <c r="AK1142" t="s">
        <v>147</v>
      </c>
      <c r="AL1142" t="s">
        <v>147</v>
      </c>
      <c r="AM1142" t="s">
        <v>147</v>
      </c>
      <c r="AN1142" t="s">
        <v>147</v>
      </c>
      <c r="BB1142">
        <v>0</v>
      </c>
    </row>
    <row r="1143" spans="1:54" x14ac:dyDescent="0.25">
      <c r="A1143">
        <v>337980</v>
      </c>
      <c r="B1143" t="s">
        <v>150</v>
      </c>
      <c r="AE1143" t="s">
        <v>148</v>
      </c>
      <c r="AF1143" t="s">
        <v>148</v>
      </c>
      <c r="AG1143" t="s">
        <v>148</v>
      </c>
      <c r="AM1143" t="s">
        <v>147</v>
      </c>
      <c r="AN1143" t="s">
        <v>147</v>
      </c>
      <c r="BB1143">
        <v>0</v>
      </c>
    </row>
    <row r="1144" spans="1:54" x14ac:dyDescent="0.25">
      <c r="A1144">
        <v>338055</v>
      </c>
      <c r="B1144" t="s">
        <v>150</v>
      </c>
      <c r="AE1144" t="s">
        <v>147</v>
      </c>
      <c r="AG1144" t="s">
        <v>145</v>
      </c>
      <c r="AI1144" t="s">
        <v>145</v>
      </c>
      <c r="AJ1144" t="s">
        <v>148</v>
      </c>
      <c r="AM1144" t="s">
        <v>145</v>
      </c>
      <c r="AN1144" t="s">
        <v>147</v>
      </c>
      <c r="BB1144">
        <v>0</v>
      </c>
    </row>
    <row r="1145" spans="1:54" x14ac:dyDescent="0.25">
      <c r="A1145">
        <v>338193</v>
      </c>
      <c r="B1145" t="s">
        <v>150</v>
      </c>
      <c r="AC1145" t="s">
        <v>147</v>
      </c>
      <c r="AG1145" t="s">
        <v>147</v>
      </c>
      <c r="AH1145" t="s">
        <v>145</v>
      </c>
      <c r="AJ1145" t="s">
        <v>145</v>
      </c>
      <c r="AK1145" t="s">
        <v>147</v>
      </c>
      <c r="AM1145" t="s">
        <v>147</v>
      </c>
      <c r="AN1145" t="s">
        <v>147</v>
      </c>
      <c r="BB1145">
        <v>0</v>
      </c>
    </row>
    <row r="1146" spans="1:54" x14ac:dyDescent="0.25">
      <c r="A1146">
        <v>338223</v>
      </c>
      <c r="B1146" t="s">
        <v>150</v>
      </c>
      <c r="AE1146" t="s">
        <v>148</v>
      </c>
      <c r="AF1146" t="s">
        <v>148</v>
      </c>
      <c r="AG1146" t="s">
        <v>148</v>
      </c>
      <c r="AJ1146" t="s">
        <v>147</v>
      </c>
      <c r="AK1146" t="s">
        <v>147</v>
      </c>
      <c r="AL1146" t="s">
        <v>147</v>
      </c>
      <c r="AM1146" t="s">
        <v>147</v>
      </c>
      <c r="AN1146" t="s">
        <v>147</v>
      </c>
      <c r="BB1146">
        <v>0</v>
      </c>
    </row>
    <row r="1147" spans="1:54" x14ac:dyDescent="0.25">
      <c r="A1147">
        <v>338297</v>
      </c>
      <c r="B1147" t="s">
        <v>150</v>
      </c>
      <c r="Z1147" t="s">
        <v>148</v>
      </c>
      <c r="AF1147" t="s">
        <v>148</v>
      </c>
      <c r="AG1147" t="s">
        <v>148</v>
      </c>
      <c r="AH1147" t="s">
        <v>148</v>
      </c>
      <c r="AI1147" t="s">
        <v>148</v>
      </c>
      <c r="AJ1147" t="s">
        <v>148</v>
      </c>
      <c r="AK1147" t="s">
        <v>148</v>
      </c>
      <c r="AL1147" t="s">
        <v>148</v>
      </c>
      <c r="AN1147" t="s">
        <v>147</v>
      </c>
      <c r="BB1147">
        <v>0</v>
      </c>
    </row>
    <row r="1148" spans="1:54" x14ac:dyDescent="0.25">
      <c r="A1148">
        <v>338962</v>
      </c>
      <c r="B1148" t="s">
        <v>150</v>
      </c>
      <c r="I1148" t="s">
        <v>147</v>
      </c>
      <c r="N1148" t="s">
        <v>147</v>
      </c>
      <c r="V1148" t="s">
        <v>145</v>
      </c>
      <c r="AA1148" t="s">
        <v>145</v>
      </c>
      <c r="AG1148" t="s">
        <v>148</v>
      </c>
      <c r="AI1148" t="s">
        <v>147</v>
      </c>
      <c r="AJ1148" t="s">
        <v>145</v>
      </c>
      <c r="AM1148" t="s">
        <v>145</v>
      </c>
      <c r="AN1148" t="s">
        <v>147</v>
      </c>
      <c r="BB1148">
        <v>0</v>
      </c>
    </row>
    <row r="1149" spans="1:54" x14ac:dyDescent="0.25">
      <c r="A1149">
        <v>339169</v>
      </c>
      <c r="B1149" t="s">
        <v>150</v>
      </c>
      <c r="N1149" t="s">
        <v>148</v>
      </c>
      <c r="AA1149" t="s">
        <v>148</v>
      </c>
      <c r="AC1149" t="s">
        <v>148</v>
      </c>
      <c r="AG1149" t="s">
        <v>148</v>
      </c>
      <c r="AM1149" t="s">
        <v>147</v>
      </c>
      <c r="AN1149" t="s">
        <v>147</v>
      </c>
      <c r="BB1149">
        <v>0</v>
      </c>
    </row>
    <row r="1150" spans="1:54" x14ac:dyDescent="0.25">
      <c r="A1150">
        <v>302941</v>
      </c>
      <c r="B1150" t="s">
        <v>150</v>
      </c>
      <c r="M1150" t="s">
        <v>145</v>
      </c>
      <c r="W1150" t="s">
        <v>148</v>
      </c>
      <c r="Z1150" t="s">
        <v>147</v>
      </c>
      <c r="AC1150" t="s">
        <v>148</v>
      </c>
      <c r="AD1150" t="s">
        <v>148</v>
      </c>
      <c r="AE1150" t="s">
        <v>148</v>
      </c>
      <c r="AF1150" t="s">
        <v>148</v>
      </c>
      <c r="AH1150" t="s">
        <v>145</v>
      </c>
      <c r="AI1150" t="s">
        <v>147</v>
      </c>
      <c r="AJ1150" t="s">
        <v>147</v>
      </c>
      <c r="AK1150" t="s">
        <v>147</v>
      </c>
      <c r="AL1150" t="s">
        <v>147</v>
      </c>
      <c r="AM1150" t="s">
        <v>145</v>
      </c>
      <c r="AN1150" t="s">
        <v>147</v>
      </c>
      <c r="BB1150">
        <v>0</v>
      </c>
    </row>
    <row r="1151" spans="1:54" x14ac:dyDescent="0.25">
      <c r="A1151">
        <v>326863</v>
      </c>
      <c r="B1151" t="s">
        <v>150</v>
      </c>
      <c r="W1151" t="s">
        <v>148</v>
      </c>
      <c r="AC1151" t="s">
        <v>148</v>
      </c>
      <c r="AF1151" t="s">
        <v>148</v>
      </c>
      <c r="AG1151" t="s">
        <v>145</v>
      </c>
      <c r="AH1151" t="s">
        <v>145</v>
      </c>
      <c r="AI1151" t="s">
        <v>147</v>
      </c>
      <c r="AJ1151" t="s">
        <v>147</v>
      </c>
      <c r="AK1151" t="s">
        <v>147</v>
      </c>
      <c r="AL1151" t="s">
        <v>147</v>
      </c>
      <c r="AN1151" t="s">
        <v>147</v>
      </c>
      <c r="BB1151">
        <v>0</v>
      </c>
    </row>
    <row r="1152" spans="1:54" x14ac:dyDescent="0.25">
      <c r="A1152">
        <v>328442</v>
      </c>
      <c r="B1152" t="s">
        <v>150</v>
      </c>
      <c r="H1152" t="s">
        <v>148</v>
      </c>
      <c r="I1152" t="s">
        <v>147</v>
      </c>
      <c r="N1152" t="s">
        <v>145</v>
      </c>
      <c r="AC1152" t="s">
        <v>145</v>
      </c>
      <c r="AE1152" t="s">
        <v>148</v>
      </c>
      <c r="AG1152" t="s">
        <v>145</v>
      </c>
      <c r="AH1152" t="s">
        <v>145</v>
      </c>
      <c r="AI1152" t="s">
        <v>148</v>
      </c>
      <c r="AJ1152" t="s">
        <v>147</v>
      </c>
      <c r="AK1152" t="s">
        <v>147</v>
      </c>
      <c r="AL1152" t="s">
        <v>145</v>
      </c>
      <c r="AM1152" t="s">
        <v>145</v>
      </c>
      <c r="AN1152" t="s">
        <v>147</v>
      </c>
      <c r="BB1152">
        <v>0</v>
      </c>
    </row>
    <row r="1153" spans="1:54" x14ac:dyDescent="0.25">
      <c r="A1153">
        <v>329664</v>
      </c>
      <c r="B1153" t="s">
        <v>150</v>
      </c>
      <c r="G1153" t="s">
        <v>148</v>
      </c>
      <c r="Z1153" t="s">
        <v>148</v>
      </c>
      <c r="AC1153" t="s">
        <v>148</v>
      </c>
      <c r="AD1153" t="s">
        <v>148</v>
      </c>
      <c r="AI1153" t="s">
        <v>148</v>
      </c>
      <c r="AL1153" t="s">
        <v>148</v>
      </c>
      <c r="AM1153" t="s">
        <v>148</v>
      </c>
      <c r="AN1153" t="s">
        <v>147</v>
      </c>
      <c r="BB1153">
        <v>0</v>
      </c>
    </row>
    <row r="1154" spans="1:54" x14ac:dyDescent="0.25">
      <c r="A1154">
        <v>332458</v>
      </c>
      <c r="B1154" t="s">
        <v>150</v>
      </c>
      <c r="Q1154" t="s">
        <v>147</v>
      </c>
      <c r="Z1154" t="s">
        <v>145</v>
      </c>
      <c r="AC1154" t="s">
        <v>148</v>
      </c>
      <c r="AD1154" t="s">
        <v>148</v>
      </c>
      <c r="AE1154" t="s">
        <v>148</v>
      </c>
      <c r="AF1154" t="s">
        <v>148</v>
      </c>
      <c r="AG1154" t="s">
        <v>147</v>
      </c>
      <c r="AI1154" t="s">
        <v>147</v>
      </c>
      <c r="AJ1154" t="s">
        <v>147</v>
      </c>
      <c r="AK1154" t="s">
        <v>147</v>
      </c>
      <c r="AN1154" t="s">
        <v>147</v>
      </c>
      <c r="BB1154">
        <v>0</v>
      </c>
    </row>
    <row r="1155" spans="1:54" x14ac:dyDescent="0.25">
      <c r="A1155">
        <v>333215</v>
      </c>
      <c r="B1155" t="s">
        <v>150</v>
      </c>
      <c r="N1155" t="s">
        <v>148</v>
      </c>
      <c r="R1155" t="s">
        <v>148</v>
      </c>
      <c r="Z1155" t="s">
        <v>148</v>
      </c>
      <c r="AC1155" t="s">
        <v>148</v>
      </c>
      <c r="AD1155" t="s">
        <v>147</v>
      </c>
      <c r="AF1155" t="s">
        <v>147</v>
      </c>
      <c r="AG1155" t="s">
        <v>147</v>
      </c>
      <c r="AI1155" t="s">
        <v>148</v>
      </c>
      <c r="AJ1155" t="s">
        <v>147</v>
      </c>
      <c r="AK1155" t="s">
        <v>147</v>
      </c>
      <c r="AL1155" t="s">
        <v>147</v>
      </c>
      <c r="AM1155" t="s">
        <v>148</v>
      </c>
      <c r="AN1155" t="s">
        <v>147</v>
      </c>
      <c r="BB1155">
        <v>0</v>
      </c>
    </row>
    <row r="1156" spans="1:54" x14ac:dyDescent="0.25">
      <c r="A1156">
        <v>336711</v>
      </c>
      <c r="B1156" t="s">
        <v>150</v>
      </c>
      <c r="AA1156" t="s">
        <v>148</v>
      </c>
      <c r="AC1156" t="s">
        <v>147</v>
      </c>
      <c r="AD1156" t="s">
        <v>147</v>
      </c>
      <c r="AE1156" t="s">
        <v>148</v>
      </c>
      <c r="AF1156" t="s">
        <v>148</v>
      </c>
      <c r="AG1156" t="s">
        <v>147</v>
      </c>
      <c r="AH1156" t="s">
        <v>148</v>
      </c>
      <c r="AI1156" t="s">
        <v>147</v>
      </c>
      <c r="AJ1156" t="s">
        <v>145</v>
      </c>
      <c r="AK1156" t="s">
        <v>145</v>
      </c>
      <c r="AL1156" t="s">
        <v>145</v>
      </c>
      <c r="AM1156" t="s">
        <v>145</v>
      </c>
      <c r="AN1156" t="s">
        <v>147</v>
      </c>
      <c r="BB1156">
        <v>0</v>
      </c>
    </row>
    <row r="1157" spans="1:54" x14ac:dyDescent="0.25">
      <c r="A1157">
        <v>337016</v>
      </c>
      <c r="B1157" t="s">
        <v>150</v>
      </c>
      <c r="Z1157" t="s">
        <v>148</v>
      </c>
      <c r="AA1157" t="s">
        <v>148</v>
      </c>
      <c r="AC1157" t="s">
        <v>148</v>
      </c>
      <c r="AD1157" t="s">
        <v>148</v>
      </c>
      <c r="AF1157" t="s">
        <v>147</v>
      </c>
      <c r="AG1157" t="s">
        <v>148</v>
      </c>
      <c r="AH1157" t="s">
        <v>147</v>
      </c>
      <c r="AI1157" t="s">
        <v>147</v>
      </c>
      <c r="AJ1157" t="s">
        <v>145</v>
      </c>
      <c r="AN1157" t="s">
        <v>147</v>
      </c>
      <c r="BB1157">
        <v>0</v>
      </c>
    </row>
    <row r="1158" spans="1:54" x14ac:dyDescent="0.25">
      <c r="A1158">
        <v>335876</v>
      </c>
      <c r="B1158" t="s">
        <v>150</v>
      </c>
      <c r="W1158" t="s">
        <v>148</v>
      </c>
      <c r="AC1158" t="s">
        <v>148</v>
      </c>
      <c r="AG1158" t="s">
        <v>148</v>
      </c>
      <c r="AH1158" t="s">
        <v>145</v>
      </c>
      <c r="AJ1158" t="s">
        <v>148</v>
      </c>
      <c r="AL1158" t="s">
        <v>148</v>
      </c>
      <c r="AN1158" t="s">
        <v>147</v>
      </c>
      <c r="BB1158">
        <v>0</v>
      </c>
    </row>
    <row r="1159" spans="1:54" x14ac:dyDescent="0.25">
      <c r="A1159">
        <v>326882</v>
      </c>
      <c r="B1159" t="s">
        <v>150</v>
      </c>
      <c r="P1159" t="s">
        <v>148</v>
      </c>
      <c r="AA1159" t="s">
        <v>148</v>
      </c>
      <c r="AB1159" t="s">
        <v>148</v>
      </c>
      <c r="AC1159" t="s">
        <v>147</v>
      </c>
      <c r="AF1159" t="s">
        <v>147</v>
      </c>
      <c r="AG1159" t="s">
        <v>145</v>
      </c>
      <c r="AH1159" t="s">
        <v>147</v>
      </c>
      <c r="AI1159" t="s">
        <v>145</v>
      </c>
      <c r="AJ1159" t="s">
        <v>145</v>
      </c>
      <c r="AK1159" t="s">
        <v>145</v>
      </c>
      <c r="AL1159" t="s">
        <v>145</v>
      </c>
      <c r="AM1159" t="s">
        <v>145</v>
      </c>
      <c r="AN1159" t="s">
        <v>148</v>
      </c>
      <c r="BB1159">
        <v>0</v>
      </c>
    </row>
    <row r="1160" spans="1:54" x14ac:dyDescent="0.25">
      <c r="A1160">
        <v>329749</v>
      </c>
      <c r="B1160" t="s">
        <v>150</v>
      </c>
      <c r="P1160" t="s">
        <v>148</v>
      </c>
      <c r="X1160" t="s">
        <v>148</v>
      </c>
      <c r="Z1160" t="s">
        <v>148</v>
      </c>
      <c r="AB1160" t="s">
        <v>148</v>
      </c>
      <c r="AC1160" t="s">
        <v>148</v>
      </c>
      <c r="AD1160" t="s">
        <v>145</v>
      </c>
      <c r="AE1160" t="s">
        <v>148</v>
      </c>
      <c r="AF1160" t="s">
        <v>148</v>
      </c>
      <c r="AG1160" t="s">
        <v>145</v>
      </c>
      <c r="AH1160" t="s">
        <v>145</v>
      </c>
      <c r="AI1160" t="s">
        <v>148</v>
      </c>
      <c r="AJ1160" t="s">
        <v>148</v>
      </c>
      <c r="AK1160" t="s">
        <v>148</v>
      </c>
      <c r="AL1160" t="s">
        <v>145</v>
      </c>
      <c r="AM1160" t="s">
        <v>148</v>
      </c>
      <c r="AN1160" t="s">
        <v>148</v>
      </c>
      <c r="BB1160">
        <v>0</v>
      </c>
    </row>
    <row r="1161" spans="1:54" x14ac:dyDescent="0.25">
      <c r="A1161">
        <v>332665</v>
      </c>
      <c r="B1161" t="s">
        <v>150</v>
      </c>
      <c r="P1161" t="s">
        <v>148</v>
      </c>
      <c r="AB1161" t="s">
        <v>148</v>
      </c>
      <c r="AC1161" t="s">
        <v>148</v>
      </c>
      <c r="AG1161" t="s">
        <v>145</v>
      </c>
      <c r="AH1161" t="s">
        <v>147</v>
      </c>
      <c r="AJ1161" t="s">
        <v>148</v>
      </c>
      <c r="AN1161" t="s">
        <v>148</v>
      </c>
      <c r="BB1161">
        <v>0</v>
      </c>
    </row>
    <row r="1162" spans="1:54" x14ac:dyDescent="0.25">
      <c r="A1162">
        <v>328296</v>
      </c>
      <c r="B1162" t="s">
        <v>150</v>
      </c>
      <c r="O1162" t="s">
        <v>148</v>
      </c>
      <c r="R1162" t="s">
        <v>148</v>
      </c>
      <c r="Z1162" t="s">
        <v>147</v>
      </c>
      <c r="AB1162" t="s">
        <v>145</v>
      </c>
      <c r="AD1162" t="s">
        <v>147</v>
      </c>
      <c r="AF1162" t="s">
        <v>145</v>
      </c>
      <c r="AG1162" t="s">
        <v>145</v>
      </c>
      <c r="AH1162" t="s">
        <v>145</v>
      </c>
      <c r="AI1162" t="s">
        <v>145</v>
      </c>
      <c r="AJ1162" t="s">
        <v>145</v>
      </c>
      <c r="AL1162" t="s">
        <v>145</v>
      </c>
      <c r="AM1162" t="s">
        <v>147</v>
      </c>
      <c r="AN1162" t="s">
        <v>148</v>
      </c>
      <c r="BB1162">
        <v>0</v>
      </c>
    </row>
    <row r="1163" spans="1:54" x14ac:dyDescent="0.25">
      <c r="A1163">
        <v>336496</v>
      </c>
      <c r="B1163" t="s">
        <v>150</v>
      </c>
      <c r="O1163" t="s">
        <v>147</v>
      </c>
      <c r="T1163" t="s">
        <v>148</v>
      </c>
      <c r="AB1163" t="s">
        <v>147</v>
      </c>
      <c r="AC1163" t="s">
        <v>148</v>
      </c>
      <c r="AE1163" t="s">
        <v>148</v>
      </c>
      <c r="AG1163" t="s">
        <v>148</v>
      </c>
      <c r="AI1163" t="s">
        <v>145</v>
      </c>
      <c r="AJ1163" t="s">
        <v>148</v>
      </c>
      <c r="AK1163" t="s">
        <v>145</v>
      </c>
      <c r="AL1163" t="s">
        <v>148</v>
      </c>
      <c r="AM1163" t="s">
        <v>145</v>
      </c>
      <c r="AN1163" t="s">
        <v>148</v>
      </c>
      <c r="BB1163">
        <v>0</v>
      </c>
    </row>
    <row r="1164" spans="1:54" x14ac:dyDescent="0.25">
      <c r="A1164">
        <v>329448</v>
      </c>
      <c r="B1164" t="s">
        <v>150</v>
      </c>
      <c r="Z1164" t="s">
        <v>148</v>
      </c>
      <c r="AA1164" t="s">
        <v>148</v>
      </c>
      <c r="AB1164" t="s">
        <v>147</v>
      </c>
      <c r="AC1164" t="s">
        <v>148</v>
      </c>
      <c r="AF1164" t="s">
        <v>147</v>
      </c>
      <c r="AG1164" t="s">
        <v>145</v>
      </c>
      <c r="AH1164" t="s">
        <v>145</v>
      </c>
      <c r="AJ1164" t="s">
        <v>148</v>
      </c>
      <c r="AK1164" t="s">
        <v>148</v>
      </c>
      <c r="AM1164" t="s">
        <v>145</v>
      </c>
      <c r="AN1164" t="s">
        <v>148</v>
      </c>
      <c r="BB1164">
        <v>0</v>
      </c>
    </row>
    <row r="1165" spans="1:54" x14ac:dyDescent="0.25">
      <c r="A1165">
        <v>334435</v>
      </c>
      <c r="B1165" t="s">
        <v>150</v>
      </c>
      <c r="AB1165" t="s">
        <v>148</v>
      </c>
      <c r="AF1165" t="s">
        <v>148</v>
      </c>
      <c r="AG1165" t="s">
        <v>147</v>
      </c>
      <c r="AJ1165" t="s">
        <v>147</v>
      </c>
      <c r="AK1165" t="s">
        <v>147</v>
      </c>
      <c r="AM1165" t="s">
        <v>147</v>
      </c>
      <c r="AN1165" t="s">
        <v>148</v>
      </c>
      <c r="BB1165">
        <v>0</v>
      </c>
    </row>
    <row r="1166" spans="1:54" x14ac:dyDescent="0.25">
      <c r="A1166">
        <v>338930</v>
      </c>
      <c r="B1166" t="s">
        <v>150</v>
      </c>
      <c r="AB1166" t="s">
        <v>145</v>
      </c>
      <c r="AC1166" t="s">
        <v>148</v>
      </c>
      <c r="AG1166" t="s">
        <v>147</v>
      </c>
      <c r="AI1166" t="s">
        <v>147</v>
      </c>
      <c r="AL1166" t="s">
        <v>147</v>
      </c>
      <c r="AM1166" t="s">
        <v>147</v>
      </c>
      <c r="AN1166" t="s">
        <v>148</v>
      </c>
      <c r="BB1166">
        <v>0</v>
      </c>
    </row>
    <row r="1167" spans="1:54" x14ac:dyDescent="0.25">
      <c r="A1167">
        <v>334817</v>
      </c>
      <c r="B1167" t="s">
        <v>150</v>
      </c>
      <c r="F1167" t="s">
        <v>148</v>
      </c>
      <c r="P1167" t="s">
        <v>148</v>
      </c>
      <c r="W1167" t="s">
        <v>148</v>
      </c>
      <c r="AB1167" t="s">
        <v>147</v>
      </c>
      <c r="AD1167" t="s">
        <v>147</v>
      </c>
      <c r="AG1167" t="s">
        <v>147</v>
      </c>
      <c r="AH1167" t="s">
        <v>148</v>
      </c>
      <c r="AM1167" t="s">
        <v>148</v>
      </c>
      <c r="AN1167" t="s">
        <v>148</v>
      </c>
      <c r="BB1167">
        <v>0</v>
      </c>
    </row>
    <row r="1168" spans="1:54" x14ac:dyDescent="0.25">
      <c r="A1168">
        <v>330700</v>
      </c>
      <c r="B1168" t="s">
        <v>150</v>
      </c>
      <c r="P1168" t="s">
        <v>148</v>
      </c>
      <c r="Q1168" t="s">
        <v>148</v>
      </c>
      <c r="W1168" t="s">
        <v>148</v>
      </c>
      <c r="AB1168" t="s">
        <v>148</v>
      </c>
      <c r="AE1168" t="s">
        <v>148</v>
      </c>
      <c r="AF1168" t="s">
        <v>148</v>
      </c>
      <c r="AG1168" t="s">
        <v>148</v>
      </c>
      <c r="AJ1168" t="s">
        <v>148</v>
      </c>
      <c r="AK1168" t="s">
        <v>148</v>
      </c>
      <c r="AL1168" t="s">
        <v>148</v>
      </c>
      <c r="AM1168" t="s">
        <v>148</v>
      </c>
      <c r="AN1168" t="s">
        <v>148</v>
      </c>
      <c r="BB1168">
        <v>0</v>
      </c>
    </row>
    <row r="1169" spans="1:54" x14ac:dyDescent="0.25">
      <c r="A1169">
        <v>335241</v>
      </c>
      <c r="B1169" t="s">
        <v>150</v>
      </c>
      <c r="O1169" t="s">
        <v>148</v>
      </c>
      <c r="AB1169" t="s">
        <v>148</v>
      </c>
      <c r="AG1169" t="s">
        <v>148</v>
      </c>
      <c r="AH1169" t="s">
        <v>148</v>
      </c>
      <c r="AN1169" t="s">
        <v>148</v>
      </c>
      <c r="BB1169">
        <v>0</v>
      </c>
    </row>
    <row r="1170" spans="1:54" x14ac:dyDescent="0.25">
      <c r="A1170">
        <v>326598</v>
      </c>
      <c r="B1170" t="s">
        <v>150</v>
      </c>
      <c r="AA1170" t="s">
        <v>148</v>
      </c>
      <c r="AB1170" t="s">
        <v>148</v>
      </c>
      <c r="AC1170" t="s">
        <v>148</v>
      </c>
      <c r="AD1170" t="s">
        <v>148</v>
      </c>
      <c r="AG1170" t="s">
        <v>148</v>
      </c>
      <c r="AH1170" t="s">
        <v>148</v>
      </c>
      <c r="AK1170" t="s">
        <v>148</v>
      </c>
      <c r="AM1170" t="s">
        <v>148</v>
      </c>
      <c r="AN1170" t="s">
        <v>148</v>
      </c>
      <c r="BB1170">
        <v>0</v>
      </c>
    </row>
    <row r="1171" spans="1:54" x14ac:dyDescent="0.25">
      <c r="A1171">
        <v>332540</v>
      </c>
      <c r="B1171" t="s">
        <v>150</v>
      </c>
      <c r="V1171" t="s">
        <v>148</v>
      </c>
      <c r="AA1171" t="s">
        <v>148</v>
      </c>
      <c r="AB1171" t="s">
        <v>148</v>
      </c>
      <c r="AE1171" t="s">
        <v>148</v>
      </c>
      <c r="AF1171" t="s">
        <v>148</v>
      </c>
      <c r="AG1171" t="s">
        <v>148</v>
      </c>
      <c r="AH1171" t="s">
        <v>148</v>
      </c>
      <c r="AI1171" t="s">
        <v>148</v>
      </c>
      <c r="AK1171" t="s">
        <v>148</v>
      </c>
      <c r="AN1171" t="s">
        <v>148</v>
      </c>
      <c r="BB1171">
        <v>0</v>
      </c>
    </row>
    <row r="1172" spans="1:54" x14ac:dyDescent="0.25">
      <c r="A1172">
        <v>334472</v>
      </c>
      <c r="B1172" t="s">
        <v>150</v>
      </c>
      <c r="W1172" t="s">
        <v>148</v>
      </c>
      <c r="AB1172" t="s">
        <v>148</v>
      </c>
      <c r="AG1172" t="s">
        <v>148</v>
      </c>
      <c r="AJ1172" t="s">
        <v>148</v>
      </c>
      <c r="AK1172" t="s">
        <v>148</v>
      </c>
      <c r="AM1172" t="s">
        <v>148</v>
      </c>
      <c r="AN1172" t="s">
        <v>148</v>
      </c>
      <c r="BB1172">
        <v>0</v>
      </c>
    </row>
    <row r="1173" spans="1:54" x14ac:dyDescent="0.25">
      <c r="A1173">
        <v>332937</v>
      </c>
      <c r="B1173" t="s">
        <v>150</v>
      </c>
      <c r="M1173" t="s">
        <v>148</v>
      </c>
      <c r="P1173" t="s">
        <v>148</v>
      </c>
      <c r="W1173" t="s">
        <v>148</v>
      </c>
      <c r="AB1173" t="s">
        <v>145</v>
      </c>
      <c r="AC1173" t="s">
        <v>148</v>
      </c>
      <c r="AD1173" t="s">
        <v>147</v>
      </c>
      <c r="AF1173" t="s">
        <v>148</v>
      </c>
      <c r="AG1173" t="s">
        <v>145</v>
      </c>
      <c r="AI1173" t="s">
        <v>148</v>
      </c>
      <c r="AJ1173" t="s">
        <v>145</v>
      </c>
      <c r="AL1173" t="s">
        <v>145</v>
      </c>
      <c r="AM1173" t="s">
        <v>148</v>
      </c>
      <c r="AN1173" t="s">
        <v>148</v>
      </c>
      <c r="BB1173">
        <v>0</v>
      </c>
    </row>
    <row r="1174" spans="1:54" x14ac:dyDescent="0.25">
      <c r="A1174">
        <v>337599</v>
      </c>
      <c r="B1174" t="s">
        <v>150</v>
      </c>
      <c r="P1174" t="s">
        <v>147</v>
      </c>
      <c r="AC1174" t="s">
        <v>145</v>
      </c>
      <c r="AD1174" t="s">
        <v>145</v>
      </c>
      <c r="AG1174" t="s">
        <v>145</v>
      </c>
      <c r="AI1174" t="s">
        <v>147</v>
      </c>
      <c r="AJ1174" t="s">
        <v>147</v>
      </c>
      <c r="AK1174" t="s">
        <v>145</v>
      </c>
      <c r="AL1174" t="s">
        <v>145</v>
      </c>
      <c r="AN1174" t="s">
        <v>148</v>
      </c>
      <c r="BB1174">
        <v>0</v>
      </c>
    </row>
    <row r="1175" spans="1:54" x14ac:dyDescent="0.25">
      <c r="A1175">
        <v>331752</v>
      </c>
      <c r="B1175" t="s">
        <v>150</v>
      </c>
      <c r="O1175" t="s">
        <v>148</v>
      </c>
      <c r="P1175" t="s">
        <v>148</v>
      </c>
      <c r="AC1175" t="s">
        <v>148</v>
      </c>
      <c r="AG1175" t="s">
        <v>145</v>
      </c>
      <c r="AJ1175" t="s">
        <v>148</v>
      </c>
      <c r="AK1175" t="s">
        <v>148</v>
      </c>
      <c r="AL1175" t="s">
        <v>148</v>
      </c>
      <c r="AM1175" t="s">
        <v>148</v>
      </c>
      <c r="AN1175" t="s">
        <v>148</v>
      </c>
      <c r="BB1175">
        <v>0</v>
      </c>
    </row>
    <row r="1176" spans="1:54" x14ac:dyDescent="0.25">
      <c r="A1176">
        <v>331854</v>
      </c>
      <c r="B1176" t="s">
        <v>150</v>
      </c>
      <c r="O1176" t="s">
        <v>148</v>
      </c>
      <c r="P1176" t="s">
        <v>148</v>
      </c>
      <c r="W1176" t="s">
        <v>148</v>
      </c>
      <c r="AC1176" t="s">
        <v>148</v>
      </c>
      <c r="AE1176" t="s">
        <v>148</v>
      </c>
      <c r="AG1176" t="s">
        <v>147</v>
      </c>
      <c r="AH1176" t="s">
        <v>147</v>
      </c>
      <c r="AI1176" t="s">
        <v>147</v>
      </c>
      <c r="AJ1176" t="s">
        <v>148</v>
      </c>
      <c r="AN1176" t="s">
        <v>148</v>
      </c>
      <c r="BB1176">
        <v>0</v>
      </c>
    </row>
    <row r="1177" spans="1:54" x14ac:dyDescent="0.25">
      <c r="A1177">
        <v>333967</v>
      </c>
      <c r="B1177" t="s">
        <v>150</v>
      </c>
      <c r="O1177" t="s">
        <v>148</v>
      </c>
      <c r="P1177" t="s">
        <v>148</v>
      </c>
      <c r="W1177" t="s">
        <v>148</v>
      </c>
      <c r="AF1177" t="s">
        <v>148</v>
      </c>
      <c r="AG1177" t="s">
        <v>148</v>
      </c>
      <c r="AJ1177" t="s">
        <v>148</v>
      </c>
      <c r="AM1177" t="s">
        <v>148</v>
      </c>
      <c r="AN1177" t="s">
        <v>148</v>
      </c>
      <c r="BB1177">
        <v>0</v>
      </c>
    </row>
    <row r="1178" spans="1:54" x14ac:dyDescent="0.25">
      <c r="A1178">
        <v>334310</v>
      </c>
      <c r="B1178" t="s">
        <v>150</v>
      </c>
      <c r="O1178" t="s">
        <v>148</v>
      </c>
      <c r="P1178" t="s">
        <v>148</v>
      </c>
      <c r="X1178" t="s">
        <v>147</v>
      </c>
      <c r="AG1178" t="s">
        <v>145</v>
      </c>
      <c r="AH1178" t="s">
        <v>147</v>
      </c>
      <c r="AK1178" t="s">
        <v>147</v>
      </c>
      <c r="AM1178" t="s">
        <v>147</v>
      </c>
      <c r="AN1178" t="s">
        <v>148</v>
      </c>
      <c r="BB1178">
        <v>0</v>
      </c>
    </row>
    <row r="1179" spans="1:54" x14ac:dyDescent="0.25">
      <c r="A1179">
        <v>329413</v>
      </c>
      <c r="B1179" t="s">
        <v>150</v>
      </c>
      <c r="N1179" t="s">
        <v>148</v>
      </c>
      <c r="O1179" t="s">
        <v>148</v>
      </c>
      <c r="P1179" t="s">
        <v>148</v>
      </c>
      <c r="W1179" t="s">
        <v>148</v>
      </c>
      <c r="AC1179" t="s">
        <v>148</v>
      </c>
      <c r="AD1179" t="s">
        <v>148</v>
      </c>
      <c r="AE1179" t="s">
        <v>148</v>
      </c>
      <c r="AF1179" t="s">
        <v>148</v>
      </c>
      <c r="AG1179" t="s">
        <v>148</v>
      </c>
      <c r="AH1179" t="s">
        <v>145</v>
      </c>
      <c r="AI1179" t="s">
        <v>145</v>
      </c>
      <c r="AJ1179" t="s">
        <v>145</v>
      </c>
      <c r="AK1179" t="s">
        <v>148</v>
      </c>
      <c r="AL1179" t="s">
        <v>145</v>
      </c>
      <c r="AM1179" t="s">
        <v>145</v>
      </c>
      <c r="AN1179" t="s">
        <v>148</v>
      </c>
      <c r="BB1179">
        <v>0</v>
      </c>
    </row>
    <row r="1180" spans="1:54" x14ac:dyDescent="0.25">
      <c r="A1180">
        <v>321346</v>
      </c>
      <c r="B1180" t="s">
        <v>150</v>
      </c>
      <c r="K1180" t="s">
        <v>148</v>
      </c>
      <c r="P1180" t="s">
        <v>148</v>
      </c>
      <c r="W1180" t="s">
        <v>148</v>
      </c>
      <c r="AC1180" t="s">
        <v>148</v>
      </c>
      <c r="AD1180" t="s">
        <v>148</v>
      </c>
      <c r="AF1180" t="s">
        <v>148</v>
      </c>
      <c r="AG1180" t="s">
        <v>148</v>
      </c>
      <c r="AH1180" t="s">
        <v>148</v>
      </c>
      <c r="AI1180" t="s">
        <v>148</v>
      </c>
      <c r="AJ1180" t="s">
        <v>148</v>
      </c>
      <c r="AL1180" t="s">
        <v>148</v>
      </c>
      <c r="AM1180" t="s">
        <v>148</v>
      </c>
      <c r="AN1180" t="s">
        <v>148</v>
      </c>
      <c r="BB1180">
        <v>0</v>
      </c>
    </row>
    <row r="1181" spans="1:54" x14ac:dyDescent="0.25">
      <c r="A1181">
        <v>325923</v>
      </c>
      <c r="B1181" t="s">
        <v>150</v>
      </c>
      <c r="P1181" t="s">
        <v>148</v>
      </c>
      <c r="W1181" t="s">
        <v>148</v>
      </c>
      <c r="Z1181" t="s">
        <v>148</v>
      </c>
      <c r="AD1181" t="s">
        <v>147</v>
      </c>
      <c r="AE1181" t="s">
        <v>148</v>
      </c>
      <c r="AG1181" t="s">
        <v>147</v>
      </c>
      <c r="AH1181" t="s">
        <v>148</v>
      </c>
      <c r="AJ1181" t="s">
        <v>147</v>
      </c>
      <c r="AK1181" t="s">
        <v>148</v>
      </c>
      <c r="AM1181" t="s">
        <v>148</v>
      </c>
      <c r="AN1181" t="s">
        <v>148</v>
      </c>
      <c r="BB1181">
        <v>0</v>
      </c>
    </row>
    <row r="1182" spans="1:54" x14ac:dyDescent="0.25">
      <c r="A1182">
        <v>326923</v>
      </c>
      <c r="B1182" t="s">
        <v>150</v>
      </c>
      <c r="P1182" t="s">
        <v>148</v>
      </c>
      <c r="AC1182" t="s">
        <v>148</v>
      </c>
      <c r="AE1182" t="s">
        <v>148</v>
      </c>
      <c r="AG1182" t="s">
        <v>148</v>
      </c>
      <c r="AJ1182" t="s">
        <v>148</v>
      </c>
      <c r="AK1182" t="s">
        <v>148</v>
      </c>
      <c r="AL1182" t="s">
        <v>148</v>
      </c>
      <c r="AN1182" t="s">
        <v>148</v>
      </c>
      <c r="BB1182">
        <v>0</v>
      </c>
    </row>
    <row r="1183" spans="1:54" x14ac:dyDescent="0.25">
      <c r="A1183">
        <v>327776</v>
      </c>
      <c r="B1183" t="s">
        <v>150</v>
      </c>
      <c r="H1183" t="s">
        <v>148</v>
      </c>
      <c r="P1183" t="s">
        <v>148</v>
      </c>
      <c r="Q1183" t="s">
        <v>148</v>
      </c>
      <c r="AG1183" t="s">
        <v>147</v>
      </c>
      <c r="AK1183" t="s">
        <v>147</v>
      </c>
      <c r="AL1183" t="s">
        <v>147</v>
      </c>
      <c r="AN1183" t="s">
        <v>148</v>
      </c>
      <c r="BB1183">
        <v>0</v>
      </c>
    </row>
    <row r="1184" spans="1:54" x14ac:dyDescent="0.25">
      <c r="A1184">
        <v>329738</v>
      </c>
      <c r="B1184" t="s">
        <v>150</v>
      </c>
      <c r="P1184" t="s">
        <v>148</v>
      </c>
      <c r="W1184" t="s">
        <v>148</v>
      </c>
      <c r="AC1184" t="s">
        <v>148</v>
      </c>
      <c r="AD1184" t="s">
        <v>148</v>
      </c>
      <c r="AG1184" t="s">
        <v>148</v>
      </c>
      <c r="AI1184" t="s">
        <v>148</v>
      </c>
      <c r="AJ1184" t="s">
        <v>147</v>
      </c>
      <c r="AM1184" t="s">
        <v>148</v>
      </c>
      <c r="AN1184" t="s">
        <v>148</v>
      </c>
      <c r="BB1184">
        <v>0</v>
      </c>
    </row>
    <row r="1185" spans="1:54" x14ac:dyDescent="0.25">
      <c r="A1185">
        <v>330197</v>
      </c>
      <c r="B1185" t="s">
        <v>150</v>
      </c>
      <c r="P1185" t="s">
        <v>148</v>
      </c>
      <c r="Z1185" t="s">
        <v>148</v>
      </c>
      <c r="AC1185" t="s">
        <v>148</v>
      </c>
      <c r="AE1185" t="s">
        <v>148</v>
      </c>
      <c r="AF1185" t="s">
        <v>148</v>
      </c>
      <c r="AG1185" t="s">
        <v>145</v>
      </c>
      <c r="AH1185" t="s">
        <v>145</v>
      </c>
      <c r="AI1185" t="s">
        <v>148</v>
      </c>
      <c r="AL1185" t="s">
        <v>148</v>
      </c>
      <c r="AM1185" t="s">
        <v>148</v>
      </c>
      <c r="AN1185" t="s">
        <v>148</v>
      </c>
      <c r="BB1185">
        <v>0</v>
      </c>
    </row>
    <row r="1186" spans="1:54" x14ac:dyDescent="0.25">
      <c r="A1186">
        <v>330835</v>
      </c>
      <c r="B1186" t="s">
        <v>150</v>
      </c>
      <c r="P1186" t="s">
        <v>148</v>
      </c>
      <c r="AC1186" t="s">
        <v>148</v>
      </c>
      <c r="AG1186" t="s">
        <v>145</v>
      </c>
      <c r="AK1186" t="s">
        <v>148</v>
      </c>
      <c r="AM1186" t="s">
        <v>148</v>
      </c>
      <c r="AN1186" t="s">
        <v>148</v>
      </c>
      <c r="BB1186">
        <v>0</v>
      </c>
    </row>
    <row r="1187" spans="1:54" x14ac:dyDescent="0.25">
      <c r="A1187">
        <v>330926</v>
      </c>
      <c r="B1187" t="s">
        <v>150</v>
      </c>
      <c r="N1187" t="s">
        <v>148</v>
      </c>
      <c r="P1187" t="s">
        <v>148</v>
      </c>
      <c r="W1187" t="s">
        <v>148</v>
      </c>
      <c r="Z1187" t="s">
        <v>147</v>
      </c>
      <c r="AE1187" t="s">
        <v>147</v>
      </c>
      <c r="AG1187" t="s">
        <v>147</v>
      </c>
      <c r="AI1187" t="s">
        <v>148</v>
      </c>
      <c r="AJ1187" t="s">
        <v>148</v>
      </c>
      <c r="AM1187" t="s">
        <v>147</v>
      </c>
      <c r="AN1187" t="s">
        <v>148</v>
      </c>
      <c r="BB1187">
        <v>0</v>
      </c>
    </row>
    <row r="1188" spans="1:54" x14ac:dyDescent="0.25">
      <c r="A1188">
        <v>331065</v>
      </c>
      <c r="B1188" t="s">
        <v>150</v>
      </c>
      <c r="N1188" t="s">
        <v>148</v>
      </c>
      <c r="P1188" t="s">
        <v>148</v>
      </c>
      <c r="AC1188" t="s">
        <v>148</v>
      </c>
      <c r="AE1188" t="s">
        <v>148</v>
      </c>
      <c r="AF1188" t="s">
        <v>148</v>
      </c>
      <c r="AG1188" t="s">
        <v>148</v>
      </c>
      <c r="AH1188" t="s">
        <v>147</v>
      </c>
      <c r="AJ1188" t="s">
        <v>148</v>
      </c>
      <c r="AK1188" t="s">
        <v>148</v>
      </c>
      <c r="AL1188" t="s">
        <v>148</v>
      </c>
      <c r="AM1188" t="s">
        <v>147</v>
      </c>
      <c r="AN1188" t="s">
        <v>148</v>
      </c>
      <c r="BB1188">
        <v>0</v>
      </c>
    </row>
    <row r="1189" spans="1:54" x14ac:dyDescent="0.25">
      <c r="A1189">
        <v>331172</v>
      </c>
      <c r="B1189" t="s">
        <v>150</v>
      </c>
      <c r="H1189" t="s">
        <v>148</v>
      </c>
      <c r="P1189" t="s">
        <v>148</v>
      </c>
      <c r="W1189" t="s">
        <v>147</v>
      </c>
      <c r="Z1189" t="s">
        <v>148</v>
      </c>
      <c r="AC1189" t="s">
        <v>145</v>
      </c>
      <c r="AD1189" t="s">
        <v>145</v>
      </c>
      <c r="AE1189" t="s">
        <v>147</v>
      </c>
      <c r="AF1189" t="s">
        <v>147</v>
      </c>
      <c r="AG1189" t="s">
        <v>145</v>
      </c>
      <c r="AI1189" t="s">
        <v>148</v>
      </c>
      <c r="AJ1189" t="s">
        <v>148</v>
      </c>
      <c r="AK1189" t="s">
        <v>148</v>
      </c>
      <c r="AL1189" t="s">
        <v>145</v>
      </c>
      <c r="AM1189" t="s">
        <v>148</v>
      </c>
      <c r="AN1189" t="s">
        <v>148</v>
      </c>
      <c r="BB1189">
        <v>0</v>
      </c>
    </row>
    <row r="1190" spans="1:54" x14ac:dyDescent="0.25">
      <c r="A1190">
        <v>331409</v>
      </c>
      <c r="B1190" t="s">
        <v>150</v>
      </c>
      <c r="N1190" t="s">
        <v>148</v>
      </c>
      <c r="P1190" t="s">
        <v>148</v>
      </c>
      <c r="AC1190" t="s">
        <v>147</v>
      </c>
      <c r="AF1190" t="s">
        <v>148</v>
      </c>
      <c r="AG1190" t="s">
        <v>148</v>
      </c>
      <c r="AH1190" t="s">
        <v>148</v>
      </c>
      <c r="AI1190" t="s">
        <v>148</v>
      </c>
      <c r="AJ1190" t="s">
        <v>148</v>
      </c>
      <c r="AK1190" t="s">
        <v>148</v>
      </c>
      <c r="AL1190" t="s">
        <v>148</v>
      </c>
      <c r="AM1190" t="s">
        <v>148</v>
      </c>
      <c r="AN1190" t="s">
        <v>148</v>
      </c>
      <c r="BB1190">
        <v>0</v>
      </c>
    </row>
    <row r="1191" spans="1:54" x14ac:dyDescent="0.25">
      <c r="A1191">
        <v>331847</v>
      </c>
      <c r="B1191" t="s">
        <v>150</v>
      </c>
      <c r="P1191" t="s">
        <v>148</v>
      </c>
      <c r="AG1191" t="s">
        <v>145</v>
      </c>
      <c r="AI1191" t="s">
        <v>148</v>
      </c>
      <c r="AJ1191" t="s">
        <v>147</v>
      </c>
      <c r="AK1191" t="s">
        <v>145</v>
      </c>
      <c r="AL1191" t="s">
        <v>145</v>
      </c>
      <c r="AM1191" t="s">
        <v>148</v>
      </c>
      <c r="AN1191" t="s">
        <v>148</v>
      </c>
      <c r="BB1191">
        <v>0</v>
      </c>
    </row>
    <row r="1192" spans="1:54" x14ac:dyDescent="0.25">
      <c r="A1192">
        <v>331865</v>
      </c>
      <c r="B1192" t="s">
        <v>150</v>
      </c>
      <c r="P1192" t="s">
        <v>148</v>
      </c>
      <c r="W1192" t="s">
        <v>148</v>
      </c>
      <c r="X1192" t="s">
        <v>148</v>
      </c>
      <c r="AA1192" t="s">
        <v>148</v>
      </c>
      <c r="AC1192" t="s">
        <v>145</v>
      </c>
      <c r="AD1192" t="s">
        <v>147</v>
      </c>
      <c r="AE1192" t="s">
        <v>148</v>
      </c>
      <c r="AF1192" t="s">
        <v>148</v>
      </c>
      <c r="AG1192" t="s">
        <v>145</v>
      </c>
      <c r="AH1192" t="s">
        <v>148</v>
      </c>
      <c r="AI1192" t="s">
        <v>145</v>
      </c>
      <c r="AL1192" t="s">
        <v>147</v>
      </c>
      <c r="AM1192" t="s">
        <v>148</v>
      </c>
      <c r="AN1192" t="s">
        <v>148</v>
      </c>
      <c r="BB1192">
        <v>0</v>
      </c>
    </row>
    <row r="1193" spans="1:54" x14ac:dyDescent="0.25">
      <c r="A1193">
        <v>331881</v>
      </c>
      <c r="B1193" t="s">
        <v>150</v>
      </c>
      <c r="P1193" t="s">
        <v>148</v>
      </c>
      <c r="W1193" t="s">
        <v>147</v>
      </c>
      <c r="Z1193" t="s">
        <v>148</v>
      </c>
      <c r="AG1193" t="s">
        <v>148</v>
      </c>
      <c r="AI1193" t="s">
        <v>148</v>
      </c>
      <c r="AJ1193" t="s">
        <v>148</v>
      </c>
      <c r="AL1193" t="s">
        <v>147</v>
      </c>
      <c r="AM1193" t="s">
        <v>148</v>
      </c>
      <c r="AN1193" t="s">
        <v>148</v>
      </c>
      <c r="BB1193">
        <v>0</v>
      </c>
    </row>
    <row r="1194" spans="1:54" x14ac:dyDescent="0.25">
      <c r="A1194">
        <v>331931</v>
      </c>
      <c r="B1194" t="s">
        <v>150</v>
      </c>
      <c r="I1194" t="s">
        <v>148</v>
      </c>
      <c r="P1194" t="s">
        <v>148</v>
      </c>
      <c r="AC1194" t="s">
        <v>148</v>
      </c>
      <c r="AE1194" t="s">
        <v>145</v>
      </c>
      <c r="AG1194" t="s">
        <v>145</v>
      </c>
      <c r="AH1194" t="s">
        <v>145</v>
      </c>
      <c r="AI1194" t="s">
        <v>145</v>
      </c>
      <c r="AK1194" t="s">
        <v>145</v>
      </c>
      <c r="AL1194" t="s">
        <v>145</v>
      </c>
      <c r="AN1194" t="s">
        <v>148</v>
      </c>
      <c r="BB1194">
        <v>0</v>
      </c>
    </row>
    <row r="1195" spans="1:54" x14ac:dyDescent="0.25">
      <c r="A1195">
        <v>332519</v>
      </c>
      <c r="B1195" t="s">
        <v>150</v>
      </c>
      <c r="P1195" t="s">
        <v>148</v>
      </c>
      <c r="AC1195" t="s">
        <v>148</v>
      </c>
      <c r="AF1195" t="s">
        <v>148</v>
      </c>
      <c r="AG1195" t="s">
        <v>148</v>
      </c>
      <c r="AM1195" t="s">
        <v>148</v>
      </c>
      <c r="AN1195" t="s">
        <v>148</v>
      </c>
      <c r="BB1195">
        <v>0</v>
      </c>
    </row>
    <row r="1196" spans="1:54" x14ac:dyDescent="0.25">
      <c r="A1196">
        <v>332548</v>
      </c>
      <c r="B1196" t="s">
        <v>150</v>
      </c>
      <c r="G1196" t="s">
        <v>148</v>
      </c>
      <c r="L1196" t="s">
        <v>148</v>
      </c>
      <c r="P1196" t="s">
        <v>148</v>
      </c>
      <c r="AF1196" t="s">
        <v>148</v>
      </c>
      <c r="AH1196" t="s">
        <v>148</v>
      </c>
      <c r="AL1196" t="s">
        <v>148</v>
      </c>
      <c r="AN1196" t="s">
        <v>148</v>
      </c>
      <c r="BB1196">
        <v>0</v>
      </c>
    </row>
    <row r="1197" spans="1:54" x14ac:dyDescent="0.25">
      <c r="A1197">
        <v>332563</v>
      </c>
      <c r="B1197" t="s">
        <v>150</v>
      </c>
      <c r="P1197" t="s">
        <v>148</v>
      </c>
      <c r="AG1197" t="s">
        <v>148</v>
      </c>
      <c r="AJ1197" t="s">
        <v>148</v>
      </c>
      <c r="AM1197" t="s">
        <v>148</v>
      </c>
      <c r="AN1197" t="s">
        <v>148</v>
      </c>
      <c r="BB1197">
        <v>0</v>
      </c>
    </row>
    <row r="1198" spans="1:54" x14ac:dyDescent="0.25">
      <c r="A1198">
        <v>332731</v>
      </c>
      <c r="B1198" t="s">
        <v>150</v>
      </c>
      <c r="P1198" t="s">
        <v>148</v>
      </c>
      <c r="Z1198" t="s">
        <v>148</v>
      </c>
      <c r="AG1198" t="s">
        <v>148</v>
      </c>
      <c r="AI1198" t="s">
        <v>148</v>
      </c>
      <c r="AJ1198" t="s">
        <v>148</v>
      </c>
      <c r="AN1198" t="s">
        <v>148</v>
      </c>
      <c r="BB1198">
        <v>0</v>
      </c>
    </row>
    <row r="1199" spans="1:54" x14ac:dyDescent="0.25">
      <c r="A1199">
        <v>333305</v>
      </c>
      <c r="B1199" t="s">
        <v>150</v>
      </c>
      <c r="D1199" t="s">
        <v>148</v>
      </c>
      <c r="P1199" t="s">
        <v>148</v>
      </c>
      <c r="AC1199" t="s">
        <v>148</v>
      </c>
      <c r="AE1199" t="s">
        <v>148</v>
      </c>
      <c r="AF1199" t="s">
        <v>148</v>
      </c>
      <c r="AG1199" t="s">
        <v>148</v>
      </c>
      <c r="AJ1199" t="s">
        <v>148</v>
      </c>
      <c r="AK1199" t="s">
        <v>148</v>
      </c>
      <c r="AM1199" t="s">
        <v>148</v>
      </c>
      <c r="AN1199" t="s">
        <v>148</v>
      </c>
      <c r="BB1199">
        <v>0</v>
      </c>
    </row>
    <row r="1200" spans="1:54" x14ac:dyDescent="0.25">
      <c r="A1200">
        <v>334153</v>
      </c>
      <c r="B1200" t="s">
        <v>150</v>
      </c>
      <c r="K1200" t="s">
        <v>148</v>
      </c>
      <c r="P1200" t="s">
        <v>148</v>
      </c>
      <c r="AC1200" t="s">
        <v>148</v>
      </c>
      <c r="AE1200" t="s">
        <v>148</v>
      </c>
      <c r="AG1200" t="s">
        <v>148</v>
      </c>
      <c r="AH1200" t="s">
        <v>148</v>
      </c>
      <c r="AI1200" t="s">
        <v>147</v>
      </c>
      <c r="AJ1200" t="s">
        <v>148</v>
      </c>
      <c r="AK1200" t="s">
        <v>147</v>
      </c>
      <c r="AM1200" t="s">
        <v>148</v>
      </c>
      <c r="AN1200" t="s">
        <v>148</v>
      </c>
      <c r="BB1200">
        <v>0</v>
      </c>
    </row>
    <row r="1201" spans="1:54" x14ac:dyDescent="0.25">
      <c r="A1201">
        <v>334279</v>
      </c>
      <c r="B1201" t="s">
        <v>150</v>
      </c>
      <c r="P1201" t="s">
        <v>148</v>
      </c>
      <c r="W1201" t="s">
        <v>148</v>
      </c>
      <c r="AC1201" t="s">
        <v>148</v>
      </c>
      <c r="AG1201" t="s">
        <v>148</v>
      </c>
      <c r="AH1201" t="s">
        <v>148</v>
      </c>
      <c r="AK1201" t="s">
        <v>148</v>
      </c>
      <c r="AM1201" t="s">
        <v>148</v>
      </c>
      <c r="AN1201" t="s">
        <v>148</v>
      </c>
      <c r="BB1201">
        <v>0</v>
      </c>
    </row>
    <row r="1202" spans="1:54" x14ac:dyDescent="0.25">
      <c r="A1202">
        <v>334955</v>
      </c>
      <c r="B1202" t="s">
        <v>150</v>
      </c>
      <c r="P1202" t="s">
        <v>148</v>
      </c>
      <c r="AG1202" t="s">
        <v>148</v>
      </c>
      <c r="AI1202" t="s">
        <v>148</v>
      </c>
      <c r="AJ1202" t="s">
        <v>148</v>
      </c>
      <c r="AN1202" t="s">
        <v>148</v>
      </c>
      <c r="BB1202">
        <v>0</v>
      </c>
    </row>
    <row r="1203" spans="1:54" x14ac:dyDescent="0.25">
      <c r="A1203">
        <v>335045</v>
      </c>
      <c r="B1203" t="s">
        <v>150</v>
      </c>
      <c r="P1203" t="s">
        <v>148</v>
      </c>
      <c r="AC1203" t="s">
        <v>148</v>
      </c>
      <c r="AG1203" t="s">
        <v>148</v>
      </c>
      <c r="AJ1203" t="s">
        <v>148</v>
      </c>
      <c r="AN1203" t="s">
        <v>148</v>
      </c>
      <c r="BB1203">
        <v>0</v>
      </c>
    </row>
    <row r="1204" spans="1:54" x14ac:dyDescent="0.25">
      <c r="A1204">
        <v>335812</v>
      </c>
      <c r="B1204" t="s">
        <v>150</v>
      </c>
      <c r="P1204" t="s">
        <v>148</v>
      </c>
      <c r="AE1204" t="s">
        <v>148</v>
      </c>
      <c r="AG1204" t="s">
        <v>147</v>
      </c>
      <c r="AH1204" t="s">
        <v>148</v>
      </c>
      <c r="AI1204" t="s">
        <v>148</v>
      </c>
      <c r="AJ1204" t="s">
        <v>147</v>
      </c>
      <c r="AM1204" t="s">
        <v>148</v>
      </c>
      <c r="AN1204" t="s">
        <v>148</v>
      </c>
      <c r="BB1204">
        <v>0</v>
      </c>
    </row>
    <row r="1205" spans="1:54" x14ac:dyDescent="0.25">
      <c r="A1205">
        <v>335841</v>
      </c>
      <c r="B1205" t="s">
        <v>150</v>
      </c>
      <c r="P1205" t="s">
        <v>148</v>
      </c>
      <c r="R1205" t="s">
        <v>148</v>
      </c>
      <c r="W1205" t="s">
        <v>148</v>
      </c>
      <c r="AC1205" t="s">
        <v>147</v>
      </c>
      <c r="AF1205" t="s">
        <v>147</v>
      </c>
      <c r="AG1205" t="s">
        <v>147</v>
      </c>
      <c r="AI1205" t="s">
        <v>147</v>
      </c>
      <c r="AK1205" t="s">
        <v>147</v>
      </c>
      <c r="AN1205" t="s">
        <v>148</v>
      </c>
      <c r="BB1205">
        <v>0</v>
      </c>
    </row>
    <row r="1206" spans="1:54" x14ac:dyDescent="0.25">
      <c r="A1206">
        <v>335950</v>
      </c>
      <c r="B1206" t="s">
        <v>150</v>
      </c>
      <c r="G1206" t="s">
        <v>148</v>
      </c>
      <c r="P1206" t="s">
        <v>148</v>
      </c>
      <c r="AE1206" t="s">
        <v>148</v>
      </c>
      <c r="AF1206" t="s">
        <v>148</v>
      </c>
      <c r="AG1206" t="s">
        <v>148</v>
      </c>
      <c r="AI1206" t="s">
        <v>148</v>
      </c>
      <c r="AJ1206" t="s">
        <v>148</v>
      </c>
      <c r="AL1206" t="s">
        <v>148</v>
      </c>
      <c r="AM1206" t="s">
        <v>148</v>
      </c>
      <c r="AN1206" t="s">
        <v>148</v>
      </c>
      <c r="BB1206">
        <v>0</v>
      </c>
    </row>
    <row r="1207" spans="1:54" x14ac:dyDescent="0.25">
      <c r="A1207">
        <v>336296</v>
      </c>
      <c r="B1207" t="s">
        <v>150</v>
      </c>
      <c r="P1207" t="s">
        <v>148</v>
      </c>
      <c r="AG1207" t="s">
        <v>147</v>
      </c>
      <c r="AK1207" t="s">
        <v>148</v>
      </c>
      <c r="AL1207" t="s">
        <v>148</v>
      </c>
      <c r="AM1207" t="s">
        <v>148</v>
      </c>
      <c r="AN1207" t="s">
        <v>148</v>
      </c>
      <c r="BB1207">
        <v>0</v>
      </c>
    </row>
    <row r="1208" spans="1:54" x14ac:dyDescent="0.25">
      <c r="A1208">
        <v>336853</v>
      </c>
      <c r="B1208" t="s">
        <v>150</v>
      </c>
      <c r="P1208" t="s">
        <v>148</v>
      </c>
      <c r="V1208" t="s">
        <v>148</v>
      </c>
      <c r="W1208" t="s">
        <v>148</v>
      </c>
      <c r="AG1208" t="s">
        <v>147</v>
      </c>
      <c r="AI1208" t="s">
        <v>147</v>
      </c>
      <c r="AJ1208" t="s">
        <v>147</v>
      </c>
      <c r="AK1208" t="s">
        <v>147</v>
      </c>
      <c r="AM1208" t="s">
        <v>147</v>
      </c>
      <c r="AN1208" t="s">
        <v>148</v>
      </c>
      <c r="BB1208">
        <v>0</v>
      </c>
    </row>
    <row r="1209" spans="1:54" x14ac:dyDescent="0.25">
      <c r="A1209">
        <v>336983</v>
      </c>
      <c r="B1209" t="s">
        <v>150</v>
      </c>
      <c r="P1209" t="s">
        <v>148</v>
      </c>
      <c r="AC1209" t="s">
        <v>148</v>
      </c>
      <c r="AG1209" t="s">
        <v>148</v>
      </c>
      <c r="AH1209" t="s">
        <v>148</v>
      </c>
      <c r="AK1209" t="s">
        <v>148</v>
      </c>
      <c r="AN1209" t="s">
        <v>148</v>
      </c>
      <c r="BB1209">
        <v>0</v>
      </c>
    </row>
    <row r="1210" spans="1:54" x14ac:dyDescent="0.25">
      <c r="A1210">
        <v>337851</v>
      </c>
      <c r="B1210" t="s">
        <v>150</v>
      </c>
      <c r="P1210" t="s">
        <v>148</v>
      </c>
      <c r="AG1210" t="s">
        <v>147</v>
      </c>
      <c r="AJ1210" t="s">
        <v>147</v>
      </c>
      <c r="AL1210" t="s">
        <v>147</v>
      </c>
      <c r="AM1210" t="s">
        <v>147</v>
      </c>
      <c r="AN1210" t="s">
        <v>148</v>
      </c>
      <c r="BB1210">
        <v>0</v>
      </c>
    </row>
    <row r="1211" spans="1:54" x14ac:dyDescent="0.25">
      <c r="A1211">
        <v>338277</v>
      </c>
      <c r="B1211" t="s">
        <v>150</v>
      </c>
      <c r="P1211" t="s">
        <v>148</v>
      </c>
      <c r="AF1211" t="s">
        <v>148</v>
      </c>
      <c r="AG1211" t="s">
        <v>147</v>
      </c>
      <c r="AJ1211" t="s">
        <v>148</v>
      </c>
      <c r="AK1211" t="s">
        <v>148</v>
      </c>
      <c r="AL1211" t="s">
        <v>148</v>
      </c>
      <c r="AM1211" t="s">
        <v>148</v>
      </c>
      <c r="AN1211" t="s">
        <v>148</v>
      </c>
      <c r="BB1211">
        <v>0</v>
      </c>
    </row>
    <row r="1212" spans="1:54" x14ac:dyDescent="0.25">
      <c r="A1212">
        <v>338989</v>
      </c>
      <c r="B1212" t="s">
        <v>150</v>
      </c>
      <c r="N1212" t="s">
        <v>148</v>
      </c>
      <c r="P1212" t="s">
        <v>148</v>
      </c>
      <c r="AC1212" t="s">
        <v>148</v>
      </c>
      <c r="AE1212" t="s">
        <v>148</v>
      </c>
      <c r="AG1212" t="s">
        <v>148</v>
      </c>
      <c r="AI1212" t="s">
        <v>148</v>
      </c>
      <c r="AJ1212" t="s">
        <v>148</v>
      </c>
      <c r="AM1212" t="s">
        <v>148</v>
      </c>
      <c r="AN1212" t="s">
        <v>148</v>
      </c>
      <c r="BB1212">
        <v>0</v>
      </c>
    </row>
    <row r="1213" spans="1:54" x14ac:dyDescent="0.25">
      <c r="A1213">
        <v>326454</v>
      </c>
      <c r="B1213" t="s">
        <v>150</v>
      </c>
      <c r="P1213" t="s">
        <v>148</v>
      </c>
      <c r="W1213" t="s">
        <v>148</v>
      </c>
      <c r="AC1213" t="s">
        <v>148</v>
      </c>
      <c r="AE1213" t="s">
        <v>148</v>
      </c>
      <c r="AG1213" t="s">
        <v>148</v>
      </c>
      <c r="AH1213" t="s">
        <v>147</v>
      </c>
      <c r="AI1213" t="s">
        <v>148</v>
      </c>
      <c r="AK1213" t="s">
        <v>148</v>
      </c>
      <c r="AL1213" t="s">
        <v>148</v>
      </c>
      <c r="AN1213" t="s">
        <v>148</v>
      </c>
      <c r="BB1213">
        <v>0</v>
      </c>
    </row>
    <row r="1214" spans="1:54" x14ac:dyDescent="0.25">
      <c r="A1214">
        <v>334975</v>
      </c>
      <c r="B1214" t="s">
        <v>150</v>
      </c>
      <c r="O1214" t="s">
        <v>145</v>
      </c>
      <c r="AC1214" t="s">
        <v>148</v>
      </c>
      <c r="AF1214" t="s">
        <v>147</v>
      </c>
      <c r="AG1214" t="s">
        <v>145</v>
      </c>
      <c r="AI1214" t="s">
        <v>145</v>
      </c>
      <c r="AJ1214" t="s">
        <v>145</v>
      </c>
      <c r="AL1214" t="s">
        <v>147</v>
      </c>
      <c r="AM1214" t="s">
        <v>148</v>
      </c>
      <c r="AN1214" t="s">
        <v>148</v>
      </c>
      <c r="BB1214">
        <v>0</v>
      </c>
    </row>
    <row r="1215" spans="1:54" x14ac:dyDescent="0.25">
      <c r="A1215">
        <v>335890</v>
      </c>
      <c r="B1215" t="s">
        <v>150</v>
      </c>
      <c r="O1215" t="s">
        <v>148</v>
      </c>
      <c r="AG1215" t="s">
        <v>147</v>
      </c>
      <c r="AJ1215" t="s">
        <v>148</v>
      </c>
      <c r="AK1215" t="s">
        <v>148</v>
      </c>
      <c r="AM1215" t="s">
        <v>148</v>
      </c>
      <c r="AN1215" t="s">
        <v>148</v>
      </c>
      <c r="BB1215">
        <v>0</v>
      </c>
    </row>
    <row r="1216" spans="1:54" x14ac:dyDescent="0.25">
      <c r="A1216">
        <v>337592</v>
      </c>
      <c r="B1216" t="s">
        <v>150</v>
      </c>
      <c r="K1216" t="s">
        <v>148</v>
      </c>
      <c r="O1216" t="s">
        <v>145</v>
      </c>
      <c r="AJ1216" t="s">
        <v>147</v>
      </c>
      <c r="AM1216" t="s">
        <v>147</v>
      </c>
      <c r="AN1216" t="s">
        <v>148</v>
      </c>
      <c r="BB1216">
        <v>0</v>
      </c>
    </row>
    <row r="1217" spans="1:54" x14ac:dyDescent="0.25">
      <c r="A1217">
        <v>331610</v>
      </c>
      <c r="B1217" t="s">
        <v>150</v>
      </c>
      <c r="H1217" t="s">
        <v>148</v>
      </c>
      <c r="O1217" t="s">
        <v>147</v>
      </c>
      <c r="AG1217" t="s">
        <v>147</v>
      </c>
      <c r="AH1217" t="s">
        <v>147</v>
      </c>
      <c r="AI1217" t="s">
        <v>147</v>
      </c>
      <c r="AK1217" t="s">
        <v>147</v>
      </c>
      <c r="AL1217" t="s">
        <v>147</v>
      </c>
      <c r="AM1217" t="s">
        <v>148</v>
      </c>
      <c r="AN1217" t="s">
        <v>148</v>
      </c>
      <c r="BB1217">
        <v>0</v>
      </c>
    </row>
    <row r="1218" spans="1:54" x14ac:dyDescent="0.25">
      <c r="A1218">
        <v>335901</v>
      </c>
      <c r="B1218" t="s">
        <v>150</v>
      </c>
      <c r="O1218" t="s">
        <v>148</v>
      </c>
      <c r="W1218" t="s">
        <v>148</v>
      </c>
      <c r="AG1218" t="s">
        <v>148</v>
      </c>
      <c r="AJ1218" t="s">
        <v>148</v>
      </c>
      <c r="AL1218" t="s">
        <v>148</v>
      </c>
      <c r="AN1218" t="s">
        <v>148</v>
      </c>
      <c r="BB1218">
        <v>0</v>
      </c>
    </row>
    <row r="1219" spans="1:54" x14ac:dyDescent="0.25">
      <c r="A1219">
        <v>308656</v>
      </c>
      <c r="B1219" t="s">
        <v>150</v>
      </c>
      <c r="W1219" t="s">
        <v>148</v>
      </c>
      <c r="Z1219" t="s">
        <v>147</v>
      </c>
      <c r="AA1219" t="s">
        <v>148</v>
      </c>
      <c r="AG1219" t="s">
        <v>145</v>
      </c>
      <c r="AH1219" t="s">
        <v>145</v>
      </c>
      <c r="AK1219" t="s">
        <v>148</v>
      </c>
      <c r="AL1219" t="s">
        <v>148</v>
      </c>
      <c r="AM1219" t="s">
        <v>145</v>
      </c>
      <c r="AN1219" t="s">
        <v>148</v>
      </c>
      <c r="BB1219">
        <v>0</v>
      </c>
    </row>
    <row r="1220" spans="1:54" x14ac:dyDescent="0.25">
      <c r="A1220">
        <v>311744</v>
      </c>
      <c r="B1220" t="s">
        <v>150</v>
      </c>
      <c r="H1220" t="s">
        <v>148</v>
      </c>
      <c r="AF1220" t="s">
        <v>148</v>
      </c>
      <c r="AG1220" t="s">
        <v>147</v>
      </c>
      <c r="AH1220" t="s">
        <v>148</v>
      </c>
      <c r="AI1220" t="s">
        <v>148</v>
      </c>
      <c r="AJ1220" t="s">
        <v>148</v>
      </c>
      <c r="AK1220" t="s">
        <v>148</v>
      </c>
      <c r="AM1220" t="s">
        <v>148</v>
      </c>
      <c r="AN1220" t="s">
        <v>148</v>
      </c>
      <c r="BB1220">
        <v>0</v>
      </c>
    </row>
    <row r="1221" spans="1:54" x14ac:dyDescent="0.25">
      <c r="A1221">
        <v>317526</v>
      </c>
      <c r="B1221" t="s">
        <v>150</v>
      </c>
      <c r="N1221" t="s">
        <v>148</v>
      </c>
      <c r="V1221" t="s">
        <v>148</v>
      </c>
      <c r="W1221" t="s">
        <v>148</v>
      </c>
      <c r="Z1221" t="s">
        <v>148</v>
      </c>
      <c r="AC1221" t="s">
        <v>148</v>
      </c>
      <c r="AE1221" t="s">
        <v>148</v>
      </c>
      <c r="AG1221" t="s">
        <v>148</v>
      </c>
      <c r="AH1221" t="s">
        <v>148</v>
      </c>
      <c r="AI1221" t="s">
        <v>148</v>
      </c>
      <c r="AJ1221" t="s">
        <v>148</v>
      </c>
      <c r="AM1221" t="s">
        <v>148</v>
      </c>
      <c r="AN1221" t="s">
        <v>148</v>
      </c>
      <c r="BB1221">
        <v>0</v>
      </c>
    </row>
    <row r="1222" spans="1:54" x14ac:dyDescent="0.25">
      <c r="A1222">
        <v>321099</v>
      </c>
      <c r="B1222" t="s">
        <v>150</v>
      </c>
      <c r="W1222" t="s">
        <v>148</v>
      </c>
      <c r="AC1222" t="s">
        <v>148</v>
      </c>
      <c r="AD1222" t="s">
        <v>148</v>
      </c>
      <c r="AE1222" t="s">
        <v>147</v>
      </c>
      <c r="AG1222" t="s">
        <v>147</v>
      </c>
      <c r="AH1222" t="s">
        <v>148</v>
      </c>
      <c r="AI1222" t="s">
        <v>147</v>
      </c>
      <c r="AJ1222" t="s">
        <v>147</v>
      </c>
      <c r="AK1222" t="s">
        <v>147</v>
      </c>
      <c r="AM1222" t="s">
        <v>147</v>
      </c>
      <c r="AN1222" t="s">
        <v>148</v>
      </c>
      <c r="BB1222">
        <v>0</v>
      </c>
    </row>
    <row r="1223" spans="1:54" x14ac:dyDescent="0.25">
      <c r="A1223">
        <v>323493</v>
      </c>
      <c r="B1223" t="s">
        <v>150</v>
      </c>
      <c r="I1223" t="s">
        <v>148</v>
      </c>
      <c r="X1223" t="s">
        <v>148</v>
      </c>
      <c r="AF1223" t="s">
        <v>148</v>
      </c>
      <c r="AH1223" t="s">
        <v>148</v>
      </c>
      <c r="AN1223" t="s">
        <v>148</v>
      </c>
      <c r="BB1223">
        <v>0</v>
      </c>
    </row>
    <row r="1224" spans="1:54" x14ac:dyDescent="0.25">
      <c r="A1224">
        <v>325959</v>
      </c>
      <c r="B1224" t="s">
        <v>150</v>
      </c>
      <c r="AA1224" t="s">
        <v>148</v>
      </c>
      <c r="AC1224" t="s">
        <v>148</v>
      </c>
      <c r="AD1224" t="s">
        <v>148</v>
      </c>
      <c r="AF1224" t="s">
        <v>148</v>
      </c>
      <c r="AG1224" t="s">
        <v>145</v>
      </c>
      <c r="AH1224" t="s">
        <v>148</v>
      </c>
      <c r="AI1224" t="s">
        <v>147</v>
      </c>
      <c r="AJ1224" t="s">
        <v>147</v>
      </c>
      <c r="AK1224" t="s">
        <v>145</v>
      </c>
      <c r="AN1224" t="s">
        <v>148</v>
      </c>
      <c r="BB1224">
        <v>0</v>
      </c>
    </row>
    <row r="1225" spans="1:54" x14ac:dyDescent="0.25">
      <c r="A1225">
        <v>326128</v>
      </c>
      <c r="B1225" t="s">
        <v>150</v>
      </c>
      <c r="N1225" t="s">
        <v>148</v>
      </c>
      <c r="AA1225" t="s">
        <v>148</v>
      </c>
      <c r="AF1225" t="s">
        <v>148</v>
      </c>
      <c r="AG1225" t="s">
        <v>148</v>
      </c>
      <c r="AI1225" t="s">
        <v>148</v>
      </c>
      <c r="AJ1225" t="s">
        <v>148</v>
      </c>
      <c r="AK1225" t="s">
        <v>148</v>
      </c>
      <c r="AM1225" t="s">
        <v>147</v>
      </c>
      <c r="AN1225" t="s">
        <v>148</v>
      </c>
      <c r="BB1225">
        <v>0</v>
      </c>
    </row>
    <row r="1226" spans="1:54" x14ac:dyDescent="0.25">
      <c r="A1226">
        <v>327214</v>
      </c>
      <c r="B1226" t="s">
        <v>150</v>
      </c>
      <c r="H1226" t="s">
        <v>148</v>
      </c>
      <c r="U1226" t="s">
        <v>148</v>
      </c>
      <c r="AC1226" t="s">
        <v>148</v>
      </c>
      <c r="AD1226" t="s">
        <v>147</v>
      </c>
      <c r="AE1226" t="s">
        <v>148</v>
      </c>
      <c r="AF1226" t="s">
        <v>148</v>
      </c>
      <c r="AH1226" t="s">
        <v>147</v>
      </c>
      <c r="AI1226" t="s">
        <v>148</v>
      </c>
      <c r="AJ1226" t="s">
        <v>148</v>
      </c>
      <c r="AK1226" t="s">
        <v>148</v>
      </c>
      <c r="AM1226" t="s">
        <v>148</v>
      </c>
      <c r="AN1226" t="s">
        <v>148</v>
      </c>
      <c r="BB1226">
        <v>0</v>
      </c>
    </row>
    <row r="1227" spans="1:54" x14ac:dyDescent="0.25">
      <c r="A1227">
        <v>328002</v>
      </c>
      <c r="B1227" t="s">
        <v>150</v>
      </c>
      <c r="AE1227" t="s">
        <v>148</v>
      </c>
      <c r="AG1227" t="s">
        <v>148</v>
      </c>
      <c r="AJ1227" t="s">
        <v>148</v>
      </c>
      <c r="AM1227" t="s">
        <v>147</v>
      </c>
      <c r="AN1227" t="s">
        <v>148</v>
      </c>
      <c r="BB1227">
        <v>0</v>
      </c>
    </row>
    <row r="1228" spans="1:54" x14ac:dyDescent="0.25">
      <c r="A1228">
        <v>329166</v>
      </c>
      <c r="B1228" t="s">
        <v>150</v>
      </c>
      <c r="W1228" t="s">
        <v>148</v>
      </c>
      <c r="AE1228" t="s">
        <v>148</v>
      </c>
      <c r="AF1228" t="s">
        <v>148</v>
      </c>
      <c r="AG1228" t="s">
        <v>148</v>
      </c>
      <c r="AH1228" t="s">
        <v>147</v>
      </c>
      <c r="AI1228" t="s">
        <v>148</v>
      </c>
      <c r="AJ1228" t="s">
        <v>148</v>
      </c>
      <c r="AK1228" t="s">
        <v>148</v>
      </c>
      <c r="AL1228" t="s">
        <v>147</v>
      </c>
      <c r="AM1228" t="s">
        <v>148</v>
      </c>
      <c r="AN1228" t="s">
        <v>148</v>
      </c>
      <c r="BB1228">
        <v>0</v>
      </c>
    </row>
    <row r="1229" spans="1:54" x14ac:dyDescent="0.25">
      <c r="A1229">
        <v>329228</v>
      </c>
      <c r="B1229" t="s">
        <v>150</v>
      </c>
      <c r="N1229" t="s">
        <v>148</v>
      </c>
      <c r="AG1229" t="s">
        <v>147</v>
      </c>
      <c r="AJ1229" t="s">
        <v>148</v>
      </c>
      <c r="AM1229" t="s">
        <v>148</v>
      </c>
      <c r="AN1229" t="s">
        <v>148</v>
      </c>
      <c r="BB1229">
        <v>0</v>
      </c>
    </row>
    <row r="1230" spans="1:54" x14ac:dyDescent="0.25">
      <c r="A1230">
        <v>329293</v>
      </c>
      <c r="B1230" t="s">
        <v>150</v>
      </c>
      <c r="I1230" t="s">
        <v>148</v>
      </c>
      <c r="Z1230" t="s">
        <v>148</v>
      </c>
      <c r="AF1230" t="s">
        <v>148</v>
      </c>
      <c r="AG1230" t="s">
        <v>147</v>
      </c>
      <c r="AH1230" t="s">
        <v>147</v>
      </c>
      <c r="AJ1230" t="s">
        <v>148</v>
      </c>
      <c r="AL1230" t="s">
        <v>148</v>
      </c>
      <c r="AM1230" t="s">
        <v>148</v>
      </c>
      <c r="AN1230" t="s">
        <v>148</v>
      </c>
      <c r="BB1230">
        <v>0</v>
      </c>
    </row>
    <row r="1231" spans="1:54" x14ac:dyDescent="0.25">
      <c r="A1231">
        <v>329701</v>
      </c>
      <c r="B1231" t="s">
        <v>150</v>
      </c>
      <c r="W1231" t="s">
        <v>148</v>
      </c>
      <c r="AC1231" t="s">
        <v>148</v>
      </c>
      <c r="AG1231" t="s">
        <v>148</v>
      </c>
      <c r="AJ1231" t="s">
        <v>147</v>
      </c>
      <c r="AL1231" t="s">
        <v>148</v>
      </c>
      <c r="AN1231" t="s">
        <v>148</v>
      </c>
      <c r="BB1231">
        <v>0</v>
      </c>
    </row>
    <row r="1232" spans="1:54" x14ac:dyDescent="0.25">
      <c r="A1232">
        <v>330749</v>
      </c>
      <c r="B1232" t="s">
        <v>150</v>
      </c>
      <c r="W1232" t="s">
        <v>148</v>
      </c>
      <c r="Z1232" t="s">
        <v>148</v>
      </c>
      <c r="AE1232" t="s">
        <v>148</v>
      </c>
      <c r="AG1232" t="s">
        <v>147</v>
      </c>
      <c r="AI1232" t="s">
        <v>148</v>
      </c>
      <c r="AJ1232" t="s">
        <v>148</v>
      </c>
      <c r="AL1232" t="s">
        <v>147</v>
      </c>
      <c r="AM1232" t="s">
        <v>148</v>
      </c>
      <c r="AN1232" t="s">
        <v>148</v>
      </c>
      <c r="BB1232">
        <v>0</v>
      </c>
    </row>
    <row r="1233" spans="1:54" x14ac:dyDescent="0.25">
      <c r="A1233">
        <v>331410</v>
      </c>
      <c r="B1233" t="s">
        <v>150</v>
      </c>
      <c r="AC1233" t="s">
        <v>148</v>
      </c>
      <c r="AD1233" t="s">
        <v>148</v>
      </c>
      <c r="AE1233" t="s">
        <v>147</v>
      </c>
      <c r="AG1233" t="s">
        <v>147</v>
      </c>
      <c r="AH1233" t="s">
        <v>147</v>
      </c>
      <c r="AK1233" t="s">
        <v>147</v>
      </c>
      <c r="AL1233" t="s">
        <v>147</v>
      </c>
      <c r="AM1233" t="s">
        <v>148</v>
      </c>
      <c r="AN1233" t="s">
        <v>148</v>
      </c>
      <c r="BB1233">
        <v>0</v>
      </c>
    </row>
    <row r="1234" spans="1:54" x14ac:dyDescent="0.25">
      <c r="A1234">
        <v>331470</v>
      </c>
      <c r="B1234" t="s">
        <v>150</v>
      </c>
      <c r="H1234" t="s">
        <v>148</v>
      </c>
      <c r="I1234" t="s">
        <v>145</v>
      </c>
      <c r="V1234" t="s">
        <v>145</v>
      </c>
      <c r="AC1234" t="s">
        <v>148</v>
      </c>
      <c r="AD1234" t="s">
        <v>148</v>
      </c>
      <c r="AH1234" t="s">
        <v>147</v>
      </c>
      <c r="AI1234" t="s">
        <v>148</v>
      </c>
      <c r="AJ1234" t="s">
        <v>147</v>
      </c>
      <c r="AK1234" t="s">
        <v>147</v>
      </c>
      <c r="AL1234" t="s">
        <v>145</v>
      </c>
      <c r="AM1234" t="s">
        <v>145</v>
      </c>
      <c r="AN1234" t="s">
        <v>148</v>
      </c>
      <c r="BB1234">
        <v>0</v>
      </c>
    </row>
    <row r="1235" spans="1:54" x14ac:dyDescent="0.25">
      <c r="A1235">
        <v>331541</v>
      </c>
      <c r="B1235" t="s">
        <v>150</v>
      </c>
      <c r="AG1235" t="s">
        <v>148</v>
      </c>
      <c r="AI1235" t="s">
        <v>147</v>
      </c>
      <c r="AJ1235" t="s">
        <v>147</v>
      </c>
      <c r="AK1235" t="s">
        <v>145</v>
      </c>
      <c r="AL1235" t="s">
        <v>145</v>
      </c>
      <c r="AM1235" t="s">
        <v>147</v>
      </c>
      <c r="AN1235" t="s">
        <v>148</v>
      </c>
      <c r="BB1235">
        <v>0</v>
      </c>
    </row>
    <row r="1236" spans="1:54" x14ac:dyDescent="0.25">
      <c r="A1236">
        <v>332225</v>
      </c>
      <c r="B1236" t="s">
        <v>150</v>
      </c>
      <c r="I1236" t="s">
        <v>148</v>
      </c>
      <c r="N1236" t="s">
        <v>148</v>
      </c>
      <c r="W1236" t="s">
        <v>148</v>
      </c>
      <c r="AG1236" t="s">
        <v>147</v>
      </c>
      <c r="AJ1236" t="s">
        <v>148</v>
      </c>
      <c r="AK1236" t="s">
        <v>148</v>
      </c>
      <c r="AN1236" t="s">
        <v>148</v>
      </c>
      <c r="BB1236">
        <v>0</v>
      </c>
    </row>
    <row r="1237" spans="1:54" x14ac:dyDescent="0.25">
      <c r="A1237">
        <v>332352</v>
      </c>
      <c r="B1237" t="s">
        <v>150</v>
      </c>
      <c r="AE1237" t="s">
        <v>148</v>
      </c>
      <c r="AG1237" t="s">
        <v>148</v>
      </c>
      <c r="AI1237" t="s">
        <v>148</v>
      </c>
      <c r="AK1237" t="s">
        <v>148</v>
      </c>
      <c r="AL1237" t="s">
        <v>148</v>
      </c>
      <c r="AN1237" t="s">
        <v>148</v>
      </c>
      <c r="BB1237">
        <v>0</v>
      </c>
    </row>
    <row r="1238" spans="1:54" x14ac:dyDescent="0.25">
      <c r="A1238">
        <v>332403</v>
      </c>
      <c r="B1238" t="s">
        <v>150</v>
      </c>
      <c r="AF1238" t="s">
        <v>148</v>
      </c>
      <c r="AG1238" t="s">
        <v>148</v>
      </c>
      <c r="AJ1238" t="s">
        <v>148</v>
      </c>
      <c r="AM1238" t="s">
        <v>148</v>
      </c>
      <c r="AN1238" t="s">
        <v>148</v>
      </c>
      <c r="BB1238">
        <v>0</v>
      </c>
    </row>
    <row r="1239" spans="1:54" x14ac:dyDescent="0.25">
      <c r="A1239">
        <v>332452</v>
      </c>
      <c r="B1239" t="s">
        <v>150</v>
      </c>
      <c r="S1239" t="s">
        <v>148</v>
      </c>
      <c r="AC1239" t="s">
        <v>148</v>
      </c>
      <c r="AF1239" t="s">
        <v>148</v>
      </c>
      <c r="AG1239" t="s">
        <v>145</v>
      </c>
      <c r="AH1239" t="s">
        <v>148</v>
      </c>
      <c r="AJ1239" t="s">
        <v>148</v>
      </c>
      <c r="AK1239" t="s">
        <v>148</v>
      </c>
      <c r="AM1239" t="s">
        <v>148</v>
      </c>
      <c r="AN1239" t="s">
        <v>148</v>
      </c>
      <c r="BB1239">
        <v>0</v>
      </c>
    </row>
    <row r="1240" spans="1:54" x14ac:dyDescent="0.25">
      <c r="A1240">
        <v>332590</v>
      </c>
      <c r="B1240" t="s">
        <v>150</v>
      </c>
      <c r="J1240" t="s">
        <v>147</v>
      </c>
      <c r="AE1240" t="s">
        <v>148</v>
      </c>
      <c r="AG1240" t="s">
        <v>148</v>
      </c>
      <c r="AJ1240" t="s">
        <v>148</v>
      </c>
      <c r="AK1240" t="s">
        <v>148</v>
      </c>
      <c r="AN1240" t="s">
        <v>148</v>
      </c>
      <c r="BB1240">
        <v>0</v>
      </c>
    </row>
    <row r="1241" spans="1:54" x14ac:dyDescent="0.25">
      <c r="A1241">
        <v>332855</v>
      </c>
      <c r="B1241" t="s">
        <v>150</v>
      </c>
      <c r="H1241" t="s">
        <v>148</v>
      </c>
      <c r="AC1241" t="s">
        <v>148</v>
      </c>
      <c r="AD1241" t="s">
        <v>148</v>
      </c>
      <c r="AE1241" t="s">
        <v>148</v>
      </c>
      <c r="AF1241" t="s">
        <v>148</v>
      </c>
      <c r="AG1241" t="s">
        <v>148</v>
      </c>
      <c r="AH1241" t="s">
        <v>148</v>
      </c>
      <c r="AK1241" t="s">
        <v>148</v>
      </c>
      <c r="AM1241" t="s">
        <v>148</v>
      </c>
      <c r="AN1241" t="s">
        <v>148</v>
      </c>
      <c r="BB1241">
        <v>0</v>
      </c>
    </row>
    <row r="1242" spans="1:54" x14ac:dyDescent="0.25">
      <c r="A1242">
        <v>333151</v>
      </c>
      <c r="B1242" t="s">
        <v>150</v>
      </c>
      <c r="N1242" t="s">
        <v>148</v>
      </c>
      <c r="V1242" t="s">
        <v>148</v>
      </c>
      <c r="AA1242" t="s">
        <v>148</v>
      </c>
      <c r="AC1242" t="s">
        <v>148</v>
      </c>
      <c r="AE1242" t="s">
        <v>147</v>
      </c>
      <c r="AG1242" t="s">
        <v>147</v>
      </c>
      <c r="AI1242" t="s">
        <v>147</v>
      </c>
      <c r="AK1242" t="s">
        <v>147</v>
      </c>
      <c r="AM1242" t="s">
        <v>147</v>
      </c>
      <c r="AN1242" t="s">
        <v>148</v>
      </c>
      <c r="BB1242">
        <v>0</v>
      </c>
    </row>
    <row r="1243" spans="1:54" x14ac:dyDescent="0.25">
      <c r="A1243">
        <v>333799</v>
      </c>
      <c r="B1243" t="s">
        <v>150</v>
      </c>
      <c r="AC1243" t="s">
        <v>148</v>
      </c>
      <c r="AG1243" t="s">
        <v>148</v>
      </c>
      <c r="AJ1243" t="s">
        <v>148</v>
      </c>
      <c r="AK1243" t="s">
        <v>148</v>
      </c>
      <c r="AL1243" t="s">
        <v>147</v>
      </c>
      <c r="AM1243" t="s">
        <v>148</v>
      </c>
      <c r="AN1243" t="s">
        <v>148</v>
      </c>
      <c r="BB1243">
        <v>0</v>
      </c>
    </row>
    <row r="1244" spans="1:54" x14ac:dyDescent="0.25">
      <c r="A1244">
        <v>333964</v>
      </c>
      <c r="B1244" t="s">
        <v>150</v>
      </c>
      <c r="T1244" t="s">
        <v>148</v>
      </c>
      <c r="Z1244" t="s">
        <v>148</v>
      </c>
      <c r="AE1244" t="s">
        <v>148</v>
      </c>
      <c r="AG1244" t="s">
        <v>148</v>
      </c>
      <c r="AI1244" t="s">
        <v>148</v>
      </c>
      <c r="AJ1244" t="s">
        <v>148</v>
      </c>
      <c r="AL1244" t="s">
        <v>148</v>
      </c>
      <c r="AM1244" t="s">
        <v>148</v>
      </c>
      <c r="AN1244" t="s">
        <v>148</v>
      </c>
      <c r="BB1244">
        <v>0</v>
      </c>
    </row>
    <row r="1245" spans="1:54" x14ac:dyDescent="0.25">
      <c r="A1245">
        <v>334088</v>
      </c>
      <c r="B1245" t="s">
        <v>150</v>
      </c>
      <c r="R1245" t="s">
        <v>147</v>
      </c>
      <c r="W1245" t="s">
        <v>148</v>
      </c>
      <c r="X1245" t="s">
        <v>147</v>
      </c>
      <c r="AC1245" t="s">
        <v>148</v>
      </c>
      <c r="AG1245" t="s">
        <v>145</v>
      </c>
      <c r="AI1245" t="s">
        <v>145</v>
      </c>
      <c r="AJ1245" t="s">
        <v>145</v>
      </c>
      <c r="AK1245" t="s">
        <v>147</v>
      </c>
      <c r="AM1245" t="s">
        <v>147</v>
      </c>
      <c r="AN1245" t="s">
        <v>148</v>
      </c>
      <c r="BB1245">
        <v>0</v>
      </c>
    </row>
    <row r="1246" spans="1:54" x14ac:dyDescent="0.25">
      <c r="A1246">
        <v>334378</v>
      </c>
      <c r="B1246" t="s">
        <v>150</v>
      </c>
      <c r="AE1246" t="s">
        <v>148</v>
      </c>
      <c r="AG1246" t="s">
        <v>145</v>
      </c>
      <c r="AI1246" t="s">
        <v>147</v>
      </c>
      <c r="AM1246" t="s">
        <v>147</v>
      </c>
      <c r="AN1246" t="s">
        <v>148</v>
      </c>
      <c r="BB1246">
        <v>0</v>
      </c>
    </row>
    <row r="1247" spans="1:54" x14ac:dyDescent="0.25">
      <c r="A1247">
        <v>334572</v>
      </c>
      <c r="B1247" t="s">
        <v>150</v>
      </c>
      <c r="AA1247" t="s">
        <v>148</v>
      </c>
      <c r="AE1247" t="s">
        <v>148</v>
      </c>
      <c r="AG1247" t="s">
        <v>148</v>
      </c>
      <c r="AJ1247" t="s">
        <v>148</v>
      </c>
      <c r="AM1247" t="s">
        <v>148</v>
      </c>
      <c r="AN1247" t="s">
        <v>148</v>
      </c>
      <c r="BB1247">
        <v>0</v>
      </c>
    </row>
    <row r="1248" spans="1:54" x14ac:dyDescent="0.25">
      <c r="A1248">
        <v>335272</v>
      </c>
      <c r="B1248" t="s">
        <v>150</v>
      </c>
      <c r="H1248" t="s">
        <v>148</v>
      </c>
      <c r="W1248" t="s">
        <v>148</v>
      </c>
      <c r="AC1248" t="s">
        <v>148</v>
      </c>
      <c r="AG1248" t="s">
        <v>148</v>
      </c>
      <c r="AI1248" t="s">
        <v>148</v>
      </c>
      <c r="AJ1248" t="s">
        <v>148</v>
      </c>
      <c r="AK1248" t="s">
        <v>148</v>
      </c>
      <c r="AM1248" t="s">
        <v>148</v>
      </c>
      <c r="AN1248" t="s">
        <v>148</v>
      </c>
      <c r="BB1248">
        <v>0</v>
      </c>
    </row>
    <row r="1249" spans="1:54" x14ac:dyDescent="0.25">
      <c r="A1249">
        <v>335313</v>
      </c>
      <c r="B1249" t="s">
        <v>150</v>
      </c>
      <c r="N1249" t="s">
        <v>148</v>
      </c>
      <c r="AC1249" t="s">
        <v>147</v>
      </c>
      <c r="AG1249" t="s">
        <v>147</v>
      </c>
      <c r="AI1249" t="s">
        <v>147</v>
      </c>
      <c r="AJ1249" t="s">
        <v>147</v>
      </c>
      <c r="AN1249" t="s">
        <v>148</v>
      </c>
      <c r="BB1249">
        <v>0</v>
      </c>
    </row>
    <row r="1250" spans="1:54" x14ac:dyDescent="0.25">
      <c r="A1250">
        <v>335316</v>
      </c>
      <c r="B1250" t="s">
        <v>150</v>
      </c>
      <c r="AF1250" t="s">
        <v>148</v>
      </c>
      <c r="AG1250" t="s">
        <v>148</v>
      </c>
      <c r="AI1250" t="s">
        <v>148</v>
      </c>
      <c r="AJ1250" t="s">
        <v>148</v>
      </c>
      <c r="AM1250" t="s">
        <v>148</v>
      </c>
      <c r="AN1250" t="s">
        <v>148</v>
      </c>
      <c r="BB1250">
        <v>0</v>
      </c>
    </row>
    <row r="1251" spans="1:54" x14ac:dyDescent="0.25">
      <c r="A1251">
        <v>335541</v>
      </c>
      <c r="B1251" t="s">
        <v>150</v>
      </c>
      <c r="W1251" t="s">
        <v>148</v>
      </c>
      <c r="Z1251" t="s">
        <v>148</v>
      </c>
      <c r="AD1251" t="s">
        <v>148</v>
      </c>
      <c r="AE1251" t="s">
        <v>148</v>
      </c>
      <c r="AF1251" t="s">
        <v>148</v>
      </c>
      <c r="AH1251" t="s">
        <v>147</v>
      </c>
      <c r="AI1251" t="s">
        <v>148</v>
      </c>
      <c r="AL1251" t="s">
        <v>148</v>
      </c>
      <c r="AN1251" t="s">
        <v>148</v>
      </c>
      <c r="BB1251">
        <v>0</v>
      </c>
    </row>
    <row r="1252" spans="1:54" x14ac:dyDescent="0.25">
      <c r="A1252">
        <v>335649</v>
      </c>
      <c r="B1252" t="s">
        <v>150</v>
      </c>
      <c r="X1252" t="s">
        <v>148</v>
      </c>
      <c r="AH1252" t="s">
        <v>145</v>
      </c>
      <c r="AI1252" t="s">
        <v>145</v>
      </c>
      <c r="AJ1252" t="s">
        <v>145</v>
      </c>
      <c r="AK1252" t="s">
        <v>145</v>
      </c>
      <c r="AL1252" t="s">
        <v>145</v>
      </c>
      <c r="AM1252" t="s">
        <v>145</v>
      </c>
      <c r="AN1252" t="s">
        <v>148</v>
      </c>
      <c r="BB1252">
        <v>0</v>
      </c>
    </row>
    <row r="1253" spans="1:54" x14ac:dyDescent="0.25">
      <c r="A1253">
        <v>335771</v>
      </c>
      <c r="B1253" t="s">
        <v>150</v>
      </c>
      <c r="Z1253" t="s">
        <v>148</v>
      </c>
      <c r="AC1253" t="s">
        <v>148</v>
      </c>
      <c r="AD1253" t="s">
        <v>148</v>
      </c>
      <c r="AF1253" t="s">
        <v>148</v>
      </c>
      <c r="AG1253" t="s">
        <v>148</v>
      </c>
      <c r="AH1253" t="s">
        <v>148</v>
      </c>
      <c r="AJ1253" t="s">
        <v>148</v>
      </c>
      <c r="AK1253" t="s">
        <v>148</v>
      </c>
      <c r="AL1253" t="s">
        <v>148</v>
      </c>
      <c r="AM1253" t="s">
        <v>148</v>
      </c>
      <c r="AN1253" t="s">
        <v>148</v>
      </c>
      <c r="BB1253">
        <v>0</v>
      </c>
    </row>
    <row r="1254" spans="1:54" x14ac:dyDescent="0.25">
      <c r="A1254">
        <v>335947</v>
      </c>
      <c r="B1254" t="s">
        <v>150</v>
      </c>
      <c r="AA1254" t="s">
        <v>148</v>
      </c>
      <c r="AC1254" t="s">
        <v>147</v>
      </c>
      <c r="AJ1254" t="s">
        <v>147</v>
      </c>
      <c r="AL1254" t="s">
        <v>147</v>
      </c>
      <c r="AM1254" t="s">
        <v>147</v>
      </c>
      <c r="AN1254" t="s">
        <v>148</v>
      </c>
      <c r="BB1254">
        <v>0</v>
      </c>
    </row>
    <row r="1255" spans="1:54" x14ac:dyDescent="0.25">
      <c r="A1255">
        <v>336379</v>
      </c>
      <c r="B1255" t="s">
        <v>150</v>
      </c>
      <c r="W1255" t="s">
        <v>148</v>
      </c>
      <c r="AC1255" t="s">
        <v>148</v>
      </c>
      <c r="AF1255" t="s">
        <v>148</v>
      </c>
      <c r="AG1255" t="s">
        <v>148</v>
      </c>
      <c r="AH1255" t="s">
        <v>147</v>
      </c>
      <c r="AJ1255" t="s">
        <v>148</v>
      </c>
      <c r="AL1255" t="s">
        <v>148</v>
      </c>
      <c r="AM1255" t="s">
        <v>148</v>
      </c>
      <c r="AN1255" t="s">
        <v>148</v>
      </c>
      <c r="BB1255">
        <v>0</v>
      </c>
    </row>
    <row r="1256" spans="1:54" x14ac:dyDescent="0.25">
      <c r="A1256">
        <v>336384</v>
      </c>
      <c r="B1256" t="s">
        <v>150</v>
      </c>
      <c r="W1256" t="s">
        <v>148</v>
      </c>
      <c r="AF1256" t="s">
        <v>148</v>
      </c>
      <c r="AG1256" t="s">
        <v>148</v>
      </c>
      <c r="AI1256" t="s">
        <v>148</v>
      </c>
      <c r="AJ1256" t="s">
        <v>148</v>
      </c>
      <c r="AL1256" t="s">
        <v>148</v>
      </c>
      <c r="AN1256" t="s">
        <v>148</v>
      </c>
      <c r="BB1256">
        <v>0</v>
      </c>
    </row>
    <row r="1257" spans="1:54" x14ac:dyDescent="0.25">
      <c r="A1257">
        <v>336402</v>
      </c>
      <c r="B1257" t="s">
        <v>150</v>
      </c>
      <c r="D1257" t="s">
        <v>148</v>
      </c>
      <c r="W1257" t="s">
        <v>148</v>
      </c>
      <c r="AC1257" t="s">
        <v>148</v>
      </c>
      <c r="AG1257" t="s">
        <v>148</v>
      </c>
      <c r="AI1257" t="s">
        <v>148</v>
      </c>
      <c r="AJ1257" t="s">
        <v>148</v>
      </c>
      <c r="AK1257" t="s">
        <v>148</v>
      </c>
      <c r="AL1257" t="s">
        <v>148</v>
      </c>
      <c r="AN1257" t="s">
        <v>148</v>
      </c>
      <c r="BB1257">
        <v>0</v>
      </c>
    </row>
    <row r="1258" spans="1:54" x14ac:dyDescent="0.25">
      <c r="A1258">
        <v>336543</v>
      </c>
      <c r="B1258" t="s">
        <v>150</v>
      </c>
      <c r="AC1258" t="s">
        <v>148</v>
      </c>
      <c r="AE1258" t="s">
        <v>148</v>
      </c>
      <c r="AG1258" t="s">
        <v>148</v>
      </c>
      <c r="AI1258" t="s">
        <v>147</v>
      </c>
      <c r="AJ1258" t="s">
        <v>148</v>
      </c>
      <c r="AK1258" t="s">
        <v>147</v>
      </c>
      <c r="AL1258" t="s">
        <v>147</v>
      </c>
      <c r="AN1258" t="s">
        <v>148</v>
      </c>
      <c r="BB1258">
        <v>0</v>
      </c>
    </row>
    <row r="1259" spans="1:54" x14ac:dyDescent="0.25">
      <c r="A1259">
        <v>336598</v>
      </c>
      <c r="B1259" t="s">
        <v>150</v>
      </c>
      <c r="AC1259" t="s">
        <v>147</v>
      </c>
      <c r="AG1259" t="s">
        <v>147</v>
      </c>
      <c r="AJ1259" t="s">
        <v>147</v>
      </c>
      <c r="AK1259" t="s">
        <v>147</v>
      </c>
      <c r="AL1259" t="s">
        <v>147</v>
      </c>
      <c r="AM1259" t="s">
        <v>147</v>
      </c>
      <c r="AN1259" t="s">
        <v>148</v>
      </c>
      <c r="BB1259">
        <v>0</v>
      </c>
    </row>
    <row r="1260" spans="1:54" x14ac:dyDescent="0.25">
      <c r="A1260">
        <v>336805</v>
      </c>
      <c r="B1260" t="s">
        <v>150</v>
      </c>
      <c r="V1260" t="s">
        <v>148</v>
      </c>
      <c r="AC1260" t="s">
        <v>148</v>
      </c>
      <c r="AD1260" t="s">
        <v>148</v>
      </c>
      <c r="AG1260" t="s">
        <v>148</v>
      </c>
      <c r="AI1260" t="s">
        <v>148</v>
      </c>
      <c r="AJ1260" t="s">
        <v>148</v>
      </c>
      <c r="AK1260" t="s">
        <v>148</v>
      </c>
      <c r="AM1260" t="s">
        <v>148</v>
      </c>
      <c r="AN1260" t="s">
        <v>148</v>
      </c>
      <c r="BB1260">
        <v>0</v>
      </c>
    </row>
    <row r="1261" spans="1:54" x14ac:dyDescent="0.25">
      <c r="A1261">
        <v>336913</v>
      </c>
      <c r="B1261" t="s">
        <v>150</v>
      </c>
      <c r="I1261" t="s">
        <v>147</v>
      </c>
      <c r="K1261" t="s">
        <v>148</v>
      </c>
      <c r="W1261" t="s">
        <v>148</v>
      </c>
      <c r="AE1261" t="s">
        <v>148</v>
      </c>
      <c r="AG1261" t="s">
        <v>148</v>
      </c>
      <c r="AI1261" t="s">
        <v>148</v>
      </c>
      <c r="AJ1261" t="s">
        <v>148</v>
      </c>
      <c r="AN1261" t="s">
        <v>148</v>
      </c>
      <c r="BB1261">
        <v>0</v>
      </c>
    </row>
    <row r="1262" spans="1:54" x14ac:dyDescent="0.25">
      <c r="A1262">
        <v>337001</v>
      </c>
      <c r="B1262" t="s">
        <v>150</v>
      </c>
      <c r="M1262" t="s">
        <v>148</v>
      </c>
      <c r="S1262" t="s">
        <v>148</v>
      </c>
      <c r="Z1262" t="s">
        <v>147</v>
      </c>
      <c r="AC1262" t="s">
        <v>148</v>
      </c>
      <c r="AG1262" t="s">
        <v>148</v>
      </c>
      <c r="AH1262" t="s">
        <v>147</v>
      </c>
      <c r="AK1262" t="s">
        <v>148</v>
      </c>
      <c r="AM1262" t="s">
        <v>148</v>
      </c>
      <c r="AN1262" t="s">
        <v>148</v>
      </c>
      <c r="BB1262">
        <v>0</v>
      </c>
    </row>
    <row r="1263" spans="1:54" x14ac:dyDescent="0.25">
      <c r="A1263">
        <v>337070</v>
      </c>
      <c r="B1263" t="s">
        <v>150</v>
      </c>
      <c r="I1263" t="s">
        <v>148</v>
      </c>
      <c r="N1263" t="s">
        <v>148</v>
      </c>
      <c r="V1263" t="s">
        <v>147</v>
      </c>
      <c r="AA1263" t="s">
        <v>148</v>
      </c>
      <c r="AG1263" t="s">
        <v>147</v>
      </c>
      <c r="AH1263" t="s">
        <v>148</v>
      </c>
      <c r="AK1263" t="s">
        <v>147</v>
      </c>
      <c r="AM1263" t="s">
        <v>147</v>
      </c>
      <c r="AN1263" t="s">
        <v>148</v>
      </c>
      <c r="BB1263">
        <v>0</v>
      </c>
    </row>
    <row r="1264" spans="1:54" x14ac:dyDescent="0.25">
      <c r="A1264">
        <v>337113</v>
      </c>
      <c r="B1264" t="s">
        <v>150</v>
      </c>
      <c r="AA1264" t="s">
        <v>148</v>
      </c>
      <c r="AC1264" t="s">
        <v>148</v>
      </c>
      <c r="AD1264" t="s">
        <v>148</v>
      </c>
      <c r="AE1264" t="s">
        <v>148</v>
      </c>
      <c r="AG1264" t="s">
        <v>148</v>
      </c>
      <c r="AI1264" t="s">
        <v>147</v>
      </c>
      <c r="AJ1264" t="s">
        <v>148</v>
      </c>
      <c r="AK1264" t="s">
        <v>147</v>
      </c>
      <c r="AL1264" t="s">
        <v>148</v>
      </c>
      <c r="AM1264" t="s">
        <v>148</v>
      </c>
      <c r="AN1264" t="s">
        <v>148</v>
      </c>
      <c r="BB1264">
        <v>0</v>
      </c>
    </row>
    <row r="1265" spans="1:54" x14ac:dyDescent="0.25">
      <c r="A1265">
        <v>337393</v>
      </c>
      <c r="B1265" t="s">
        <v>150</v>
      </c>
      <c r="AA1265" t="s">
        <v>148</v>
      </c>
      <c r="AC1265" t="s">
        <v>147</v>
      </c>
      <c r="AD1265" t="s">
        <v>147</v>
      </c>
      <c r="AG1265" t="s">
        <v>147</v>
      </c>
      <c r="AI1265" t="s">
        <v>147</v>
      </c>
      <c r="AJ1265" t="s">
        <v>147</v>
      </c>
      <c r="AK1265" t="s">
        <v>145</v>
      </c>
      <c r="AM1265" t="s">
        <v>145</v>
      </c>
      <c r="AN1265" t="s">
        <v>148</v>
      </c>
      <c r="BB1265">
        <v>0</v>
      </c>
    </row>
    <row r="1266" spans="1:54" x14ac:dyDescent="0.25">
      <c r="A1266">
        <v>337420</v>
      </c>
      <c r="B1266" t="s">
        <v>150</v>
      </c>
      <c r="W1266" t="s">
        <v>148</v>
      </c>
      <c r="AE1266" t="s">
        <v>147</v>
      </c>
      <c r="AG1266" t="s">
        <v>147</v>
      </c>
      <c r="AI1266" t="s">
        <v>147</v>
      </c>
      <c r="AM1266" t="s">
        <v>147</v>
      </c>
      <c r="AN1266" t="s">
        <v>148</v>
      </c>
      <c r="BB1266">
        <v>0</v>
      </c>
    </row>
    <row r="1267" spans="1:54" x14ac:dyDescent="0.25">
      <c r="A1267">
        <v>337501</v>
      </c>
      <c r="B1267" t="s">
        <v>150</v>
      </c>
      <c r="K1267" t="s">
        <v>148</v>
      </c>
      <c r="AC1267" t="s">
        <v>147</v>
      </c>
      <c r="AF1267" t="s">
        <v>147</v>
      </c>
      <c r="AG1267" t="s">
        <v>147</v>
      </c>
      <c r="AK1267" t="s">
        <v>147</v>
      </c>
      <c r="AM1267" t="s">
        <v>147</v>
      </c>
      <c r="AN1267" t="s">
        <v>148</v>
      </c>
      <c r="BB1267">
        <v>0</v>
      </c>
    </row>
    <row r="1268" spans="1:54" x14ac:dyDescent="0.25">
      <c r="A1268">
        <v>337840</v>
      </c>
      <c r="B1268" t="s">
        <v>150</v>
      </c>
      <c r="AC1268" t="s">
        <v>147</v>
      </c>
      <c r="AG1268" t="s">
        <v>145</v>
      </c>
      <c r="AJ1268" t="s">
        <v>147</v>
      </c>
      <c r="AK1268" t="s">
        <v>147</v>
      </c>
      <c r="AL1268" t="s">
        <v>145</v>
      </c>
      <c r="AM1268" t="s">
        <v>147</v>
      </c>
      <c r="AN1268" t="s">
        <v>148</v>
      </c>
      <c r="BB1268">
        <v>0</v>
      </c>
    </row>
    <row r="1269" spans="1:54" x14ac:dyDescent="0.25">
      <c r="A1269">
        <v>337883</v>
      </c>
      <c r="B1269" t="s">
        <v>150</v>
      </c>
      <c r="W1269" t="s">
        <v>148</v>
      </c>
      <c r="AA1269" t="s">
        <v>148</v>
      </c>
      <c r="AC1269" t="s">
        <v>147</v>
      </c>
      <c r="AE1269" t="s">
        <v>147</v>
      </c>
      <c r="AI1269" t="s">
        <v>147</v>
      </c>
      <c r="AJ1269" t="s">
        <v>147</v>
      </c>
      <c r="AK1269" t="s">
        <v>147</v>
      </c>
      <c r="AM1269" t="s">
        <v>147</v>
      </c>
      <c r="AN1269" t="s">
        <v>148</v>
      </c>
      <c r="BB1269">
        <v>0</v>
      </c>
    </row>
    <row r="1270" spans="1:54" x14ac:dyDescent="0.25">
      <c r="A1270">
        <v>338013</v>
      </c>
      <c r="B1270" t="s">
        <v>150</v>
      </c>
      <c r="X1270" t="s">
        <v>148</v>
      </c>
      <c r="AG1270" t="s">
        <v>148</v>
      </c>
      <c r="AI1270" t="s">
        <v>148</v>
      </c>
      <c r="AJ1270" t="s">
        <v>148</v>
      </c>
      <c r="AK1270" t="s">
        <v>148</v>
      </c>
      <c r="AL1270" t="s">
        <v>148</v>
      </c>
      <c r="AM1270" t="s">
        <v>148</v>
      </c>
      <c r="AN1270" t="s">
        <v>148</v>
      </c>
      <c r="BB1270">
        <v>0</v>
      </c>
    </row>
    <row r="1271" spans="1:54" x14ac:dyDescent="0.25">
      <c r="A1271">
        <v>338285</v>
      </c>
      <c r="B1271" t="s">
        <v>150</v>
      </c>
      <c r="Z1271" t="s">
        <v>148</v>
      </c>
      <c r="AC1271" t="s">
        <v>148</v>
      </c>
      <c r="AD1271" t="s">
        <v>148</v>
      </c>
      <c r="AF1271" t="s">
        <v>148</v>
      </c>
      <c r="AG1271" t="s">
        <v>147</v>
      </c>
      <c r="AI1271" t="s">
        <v>148</v>
      </c>
      <c r="AJ1271" t="s">
        <v>148</v>
      </c>
      <c r="AK1271" t="s">
        <v>148</v>
      </c>
      <c r="AL1271" t="s">
        <v>148</v>
      </c>
      <c r="AM1271" t="s">
        <v>148</v>
      </c>
      <c r="AN1271" t="s">
        <v>148</v>
      </c>
      <c r="BB1271">
        <v>0</v>
      </c>
    </row>
    <row r="1272" spans="1:54" x14ac:dyDescent="0.25">
      <c r="A1272">
        <v>338893</v>
      </c>
      <c r="B1272" t="s">
        <v>150</v>
      </c>
      <c r="N1272" t="s">
        <v>148</v>
      </c>
      <c r="AC1272" t="s">
        <v>148</v>
      </c>
      <c r="AG1272" t="s">
        <v>148</v>
      </c>
      <c r="AJ1272" t="s">
        <v>148</v>
      </c>
      <c r="AM1272" t="s">
        <v>148</v>
      </c>
      <c r="AN1272" t="s">
        <v>148</v>
      </c>
      <c r="BB1272">
        <v>0</v>
      </c>
    </row>
    <row r="1273" spans="1:54" x14ac:dyDescent="0.25">
      <c r="A1273">
        <v>338949</v>
      </c>
      <c r="B1273" t="s">
        <v>150</v>
      </c>
      <c r="W1273" t="s">
        <v>148</v>
      </c>
      <c r="Z1273" t="s">
        <v>148</v>
      </c>
      <c r="AE1273" t="s">
        <v>148</v>
      </c>
      <c r="AJ1273" t="s">
        <v>148</v>
      </c>
      <c r="AL1273" t="s">
        <v>148</v>
      </c>
      <c r="AM1273" t="s">
        <v>148</v>
      </c>
      <c r="AN1273" t="s">
        <v>148</v>
      </c>
      <c r="BB1273">
        <v>0</v>
      </c>
    </row>
    <row r="1274" spans="1:54" x14ac:dyDescent="0.25">
      <c r="A1274">
        <v>303279</v>
      </c>
      <c r="B1274" t="s">
        <v>150</v>
      </c>
      <c r="N1274" t="s">
        <v>147</v>
      </c>
      <c r="W1274" t="s">
        <v>148</v>
      </c>
      <c r="Z1274" t="s">
        <v>147</v>
      </c>
      <c r="AA1274" t="s">
        <v>145</v>
      </c>
      <c r="AC1274" t="s">
        <v>148</v>
      </c>
      <c r="AF1274" t="s">
        <v>147</v>
      </c>
      <c r="AG1274" t="s">
        <v>145</v>
      </c>
      <c r="AH1274" t="s">
        <v>145</v>
      </c>
      <c r="AI1274" t="s">
        <v>148</v>
      </c>
      <c r="AJ1274" t="s">
        <v>147</v>
      </c>
      <c r="AK1274" t="s">
        <v>145</v>
      </c>
      <c r="AM1274" t="s">
        <v>145</v>
      </c>
      <c r="AN1274" t="s">
        <v>148</v>
      </c>
      <c r="BB1274">
        <v>0</v>
      </c>
    </row>
    <row r="1275" spans="1:54" x14ac:dyDescent="0.25">
      <c r="A1275">
        <v>309365</v>
      </c>
      <c r="B1275" t="s">
        <v>150</v>
      </c>
      <c r="W1275" t="s">
        <v>148</v>
      </c>
      <c r="AC1275" t="s">
        <v>145</v>
      </c>
      <c r="AD1275" t="s">
        <v>145</v>
      </c>
      <c r="AE1275" t="s">
        <v>145</v>
      </c>
      <c r="AF1275" t="s">
        <v>145</v>
      </c>
      <c r="AG1275" t="s">
        <v>145</v>
      </c>
      <c r="AH1275" t="s">
        <v>145</v>
      </c>
      <c r="AI1275" t="s">
        <v>145</v>
      </c>
      <c r="AJ1275" t="s">
        <v>145</v>
      </c>
      <c r="AK1275" t="s">
        <v>145</v>
      </c>
      <c r="AL1275" t="s">
        <v>145</v>
      </c>
      <c r="AM1275" t="s">
        <v>148</v>
      </c>
      <c r="AN1275" t="s">
        <v>148</v>
      </c>
      <c r="BB1275">
        <v>0</v>
      </c>
    </row>
    <row r="1276" spans="1:54" x14ac:dyDescent="0.25">
      <c r="A1276">
        <v>329750</v>
      </c>
      <c r="B1276" t="s">
        <v>150</v>
      </c>
      <c r="Q1276" t="s">
        <v>148</v>
      </c>
      <c r="W1276" t="s">
        <v>148</v>
      </c>
      <c r="X1276" t="s">
        <v>148</v>
      </c>
      <c r="AC1276" t="s">
        <v>147</v>
      </c>
      <c r="AE1276" t="s">
        <v>148</v>
      </c>
      <c r="AF1276" t="s">
        <v>148</v>
      </c>
      <c r="AG1276" t="s">
        <v>148</v>
      </c>
      <c r="AH1276" t="s">
        <v>148</v>
      </c>
      <c r="AI1276" t="s">
        <v>148</v>
      </c>
      <c r="AJ1276" t="s">
        <v>148</v>
      </c>
      <c r="AK1276" t="s">
        <v>148</v>
      </c>
      <c r="AL1276" t="s">
        <v>147</v>
      </c>
      <c r="AM1276" t="s">
        <v>148</v>
      </c>
      <c r="AN1276" t="s">
        <v>148</v>
      </c>
      <c r="BB1276">
        <v>0</v>
      </c>
    </row>
    <row r="1277" spans="1:54" x14ac:dyDescent="0.25">
      <c r="A1277">
        <v>330479</v>
      </c>
      <c r="B1277" t="s">
        <v>150</v>
      </c>
      <c r="H1277" t="s">
        <v>148</v>
      </c>
      <c r="AF1277" t="s">
        <v>148</v>
      </c>
      <c r="AG1277" t="s">
        <v>148</v>
      </c>
      <c r="AJ1277" t="s">
        <v>148</v>
      </c>
      <c r="AM1277" t="s">
        <v>148</v>
      </c>
      <c r="AN1277" t="s">
        <v>148</v>
      </c>
      <c r="BB1277">
        <v>0</v>
      </c>
    </row>
    <row r="1278" spans="1:54" x14ac:dyDescent="0.25">
      <c r="A1278">
        <v>332042</v>
      </c>
      <c r="B1278" t="s">
        <v>150</v>
      </c>
      <c r="N1278" t="s">
        <v>147</v>
      </c>
      <c r="AA1278" t="s">
        <v>147</v>
      </c>
      <c r="AF1278" t="s">
        <v>148</v>
      </c>
      <c r="AI1278" t="s">
        <v>148</v>
      </c>
      <c r="AJ1278" t="s">
        <v>147</v>
      </c>
      <c r="AK1278" t="s">
        <v>145</v>
      </c>
      <c r="AL1278" t="s">
        <v>148</v>
      </c>
      <c r="AM1278" t="s">
        <v>147</v>
      </c>
      <c r="AN1278" t="s">
        <v>148</v>
      </c>
      <c r="BB1278">
        <v>0</v>
      </c>
    </row>
    <row r="1279" spans="1:54" x14ac:dyDescent="0.25">
      <c r="A1279">
        <v>332882</v>
      </c>
      <c r="B1279" t="s">
        <v>150</v>
      </c>
      <c r="R1279" t="s">
        <v>148</v>
      </c>
      <c r="W1279" t="s">
        <v>148</v>
      </c>
      <c r="AC1279" t="s">
        <v>148</v>
      </c>
      <c r="AG1279" t="s">
        <v>148</v>
      </c>
      <c r="AH1279" t="s">
        <v>147</v>
      </c>
      <c r="AI1279" t="s">
        <v>148</v>
      </c>
      <c r="AJ1279" t="s">
        <v>147</v>
      </c>
      <c r="AK1279" t="s">
        <v>148</v>
      </c>
      <c r="AL1279" t="s">
        <v>148</v>
      </c>
      <c r="AN1279" t="s">
        <v>148</v>
      </c>
      <c r="BB1279">
        <v>0</v>
      </c>
    </row>
    <row r="1280" spans="1:54" x14ac:dyDescent="0.25">
      <c r="A1280">
        <v>333434</v>
      </c>
      <c r="B1280" t="s">
        <v>150</v>
      </c>
      <c r="W1280" t="s">
        <v>148</v>
      </c>
      <c r="X1280" t="s">
        <v>148</v>
      </c>
      <c r="Z1280" t="s">
        <v>148</v>
      </c>
      <c r="AC1280" t="s">
        <v>148</v>
      </c>
      <c r="AE1280" t="s">
        <v>148</v>
      </c>
      <c r="AF1280" t="s">
        <v>147</v>
      </c>
      <c r="AG1280" t="s">
        <v>147</v>
      </c>
      <c r="AH1280" t="s">
        <v>145</v>
      </c>
      <c r="AI1280" t="s">
        <v>148</v>
      </c>
      <c r="AJ1280" t="s">
        <v>145</v>
      </c>
      <c r="AK1280" t="s">
        <v>148</v>
      </c>
      <c r="AL1280" t="s">
        <v>148</v>
      </c>
      <c r="AM1280" t="s">
        <v>148</v>
      </c>
      <c r="AN1280" t="s">
        <v>148</v>
      </c>
      <c r="BB1280">
        <v>0</v>
      </c>
    </row>
    <row r="1281" spans="1:54" x14ac:dyDescent="0.25">
      <c r="A1281">
        <v>327762</v>
      </c>
      <c r="B1281" t="s">
        <v>150</v>
      </c>
      <c r="I1281" t="s">
        <v>147</v>
      </c>
      <c r="O1281" t="s">
        <v>148</v>
      </c>
      <c r="P1281" t="s">
        <v>148</v>
      </c>
      <c r="V1281" t="s">
        <v>148</v>
      </c>
      <c r="AA1281" t="s">
        <v>148</v>
      </c>
      <c r="AB1281" t="s">
        <v>148</v>
      </c>
      <c r="AC1281" t="s">
        <v>147</v>
      </c>
      <c r="AD1281" t="s">
        <v>147</v>
      </c>
      <c r="AE1281" t="s">
        <v>147</v>
      </c>
      <c r="AF1281" t="s">
        <v>147</v>
      </c>
      <c r="AG1281" t="s">
        <v>147</v>
      </c>
      <c r="AH1281" t="s">
        <v>147</v>
      </c>
      <c r="AI1281" t="s">
        <v>145</v>
      </c>
      <c r="AJ1281" t="s">
        <v>145</v>
      </c>
      <c r="AK1281" t="s">
        <v>145</v>
      </c>
      <c r="AL1281" t="s">
        <v>145</v>
      </c>
      <c r="AM1281" t="s">
        <v>145</v>
      </c>
      <c r="AN1281" t="s">
        <v>145</v>
      </c>
      <c r="BB1281">
        <v>0</v>
      </c>
    </row>
    <row r="1282" spans="1:54" x14ac:dyDescent="0.25">
      <c r="A1282">
        <v>333609</v>
      </c>
      <c r="B1282" t="s">
        <v>150</v>
      </c>
      <c r="P1282" t="s">
        <v>148</v>
      </c>
      <c r="Z1282" t="s">
        <v>148</v>
      </c>
      <c r="AB1282" t="s">
        <v>148</v>
      </c>
      <c r="AC1282" t="s">
        <v>148</v>
      </c>
      <c r="AE1282" t="s">
        <v>148</v>
      </c>
      <c r="AF1282" t="s">
        <v>148</v>
      </c>
      <c r="AG1282" t="s">
        <v>147</v>
      </c>
      <c r="AH1282" t="s">
        <v>147</v>
      </c>
      <c r="AI1282" t="s">
        <v>147</v>
      </c>
      <c r="AJ1282" t="s">
        <v>148</v>
      </c>
      <c r="AK1282" t="s">
        <v>148</v>
      </c>
      <c r="AL1282" t="s">
        <v>147</v>
      </c>
      <c r="AM1282" t="s">
        <v>148</v>
      </c>
      <c r="AN1282" t="s">
        <v>145</v>
      </c>
      <c r="BB1282">
        <v>0</v>
      </c>
    </row>
    <row r="1283" spans="1:54" x14ac:dyDescent="0.25">
      <c r="A1283">
        <v>329526</v>
      </c>
      <c r="B1283" t="s">
        <v>150</v>
      </c>
      <c r="N1283" t="s">
        <v>147</v>
      </c>
      <c r="P1283" t="s">
        <v>148</v>
      </c>
      <c r="W1283" t="s">
        <v>145</v>
      </c>
      <c r="AA1283" t="s">
        <v>147</v>
      </c>
      <c r="AB1283" t="s">
        <v>145</v>
      </c>
      <c r="AC1283" t="s">
        <v>145</v>
      </c>
      <c r="AD1283" t="s">
        <v>145</v>
      </c>
      <c r="AE1283" t="s">
        <v>147</v>
      </c>
      <c r="AF1283" t="s">
        <v>145</v>
      </c>
      <c r="AG1283" t="s">
        <v>145</v>
      </c>
      <c r="AH1283" t="s">
        <v>145</v>
      </c>
      <c r="AI1283" t="s">
        <v>145</v>
      </c>
      <c r="AJ1283" t="s">
        <v>145</v>
      </c>
      <c r="AK1283" t="s">
        <v>145</v>
      </c>
      <c r="AL1283" t="s">
        <v>145</v>
      </c>
      <c r="AM1283" t="s">
        <v>145</v>
      </c>
      <c r="AN1283" t="s">
        <v>145</v>
      </c>
      <c r="BB1283">
        <v>0</v>
      </c>
    </row>
    <row r="1284" spans="1:54" x14ac:dyDescent="0.25">
      <c r="A1284">
        <v>336080</v>
      </c>
      <c r="B1284" t="s">
        <v>150</v>
      </c>
      <c r="P1284" t="s">
        <v>148</v>
      </c>
      <c r="R1284" t="s">
        <v>145</v>
      </c>
      <c r="AB1284" t="s">
        <v>147</v>
      </c>
      <c r="AG1284" t="s">
        <v>147</v>
      </c>
      <c r="AH1284" t="s">
        <v>145</v>
      </c>
      <c r="AI1284" t="s">
        <v>145</v>
      </c>
      <c r="AJ1284" t="s">
        <v>145</v>
      </c>
      <c r="AK1284" t="s">
        <v>145</v>
      </c>
      <c r="AL1284" t="s">
        <v>145</v>
      </c>
      <c r="AM1284" t="s">
        <v>145</v>
      </c>
      <c r="AN1284" t="s">
        <v>145</v>
      </c>
      <c r="BB1284">
        <v>0</v>
      </c>
    </row>
    <row r="1285" spans="1:54" x14ac:dyDescent="0.25">
      <c r="A1285">
        <v>336594</v>
      </c>
      <c r="B1285" t="s">
        <v>150</v>
      </c>
      <c r="P1285" t="s">
        <v>148</v>
      </c>
      <c r="Z1285" t="s">
        <v>148</v>
      </c>
      <c r="AB1285" t="s">
        <v>148</v>
      </c>
      <c r="AC1285" t="s">
        <v>147</v>
      </c>
      <c r="AD1285" t="s">
        <v>147</v>
      </c>
      <c r="AE1285" t="s">
        <v>147</v>
      </c>
      <c r="AF1285" t="s">
        <v>147</v>
      </c>
      <c r="AG1285" t="s">
        <v>145</v>
      </c>
      <c r="AH1285" t="s">
        <v>145</v>
      </c>
      <c r="AI1285" t="s">
        <v>145</v>
      </c>
      <c r="AJ1285" t="s">
        <v>145</v>
      </c>
      <c r="AK1285" t="s">
        <v>145</v>
      </c>
      <c r="AL1285" t="s">
        <v>145</v>
      </c>
      <c r="AM1285" t="s">
        <v>145</v>
      </c>
      <c r="AN1285" t="s">
        <v>145</v>
      </c>
      <c r="BB1285">
        <v>0</v>
      </c>
    </row>
    <row r="1286" spans="1:54" x14ac:dyDescent="0.25">
      <c r="A1286">
        <v>336943</v>
      </c>
      <c r="B1286" t="s">
        <v>150</v>
      </c>
      <c r="J1286" t="s">
        <v>148</v>
      </c>
      <c r="P1286" t="s">
        <v>148</v>
      </c>
      <c r="X1286" t="s">
        <v>148</v>
      </c>
      <c r="Z1286" t="s">
        <v>148</v>
      </c>
      <c r="AA1286" t="s">
        <v>148</v>
      </c>
      <c r="AB1286" t="s">
        <v>148</v>
      </c>
      <c r="AC1286" t="s">
        <v>147</v>
      </c>
      <c r="AD1286" t="s">
        <v>147</v>
      </c>
      <c r="AE1286" t="s">
        <v>147</v>
      </c>
      <c r="AF1286" t="s">
        <v>147</v>
      </c>
      <c r="AG1286" t="s">
        <v>145</v>
      </c>
      <c r="AH1286" t="s">
        <v>147</v>
      </c>
      <c r="AI1286" t="s">
        <v>145</v>
      </c>
      <c r="AJ1286" t="s">
        <v>145</v>
      </c>
      <c r="AK1286" t="s">
        <v>145</v>
      </c>
      <c r="AL1286" t="s">
        <v>145</v>
      </c>
      <c r="AM1286" t="s">
        <v>145</v>
      </c>
      <c r="AN1286" t="s">
        <v>145</v>
      </c>
      <c r="BB1286">
        <v>0</v>
      </c>
    </row>
    <row r="1287" spans="1:54" x14ac:dyDescent="0.25">
      <c r="A1287">
        <v>337197</v>
      </c>
      <c r="B1287" t="s">
        <v>150</v>
      </c>
      <c r="P1287" t="s">
        <v>148</v>
      </c>
      <c r="T1287" t="s">
        <v>148</v>
      </c>
      <c r="Y1287" t="s">
        <v>148</v>
      </c>
      <c r="AA1287" t="s">
        <v>148</v>
      </c>
      <c r="AB1287" t="s">
        <v>148</v>
      </c>
      <c r="AC1287" t="s">
        <v>147</v>
      </c>
      <c r="AD1287" t="s">
        <v>147</v>
      </c>
      <c r="AE1287" t="s">
        <v>147</v>
      </c>
      <c r="AF1287" t="s">
        <v>147</v>
      </c>
      <c r="AG1287" t="s">
        <v>147</v>
      </c>
      <c r="AH1287" t="s">
        <v>147</v>
      </c>
      <c r="AI1287" t="s">
        <v>145</v>
      </c>
      <c r="AJ1287" t="s">
        <v>145</v>
      </c>
      <c r="AK1287" t="s">
        <v>145</v>
      </c>
      <c r="AL1287" t="s">
        <v>145</v>
      </c>
      <c r="AM1287" t="s">
        <v>145</v>
      </c>
      <c r="AN1287" t="s">
        <v>145</v>
      </c>
      <c r="BB1287">
        <v>0</v>
      </c>
    </row>
    <row r="1288" spans="1:54" x14ac:dyDescent="0.25">
      <c r="A1288">
        <v>337577</v>
      </c>
      <c r="B1288" t="s">
        <v>150</v>
      </c>
      <c r="P1288" t="s">
        <v>148</v>
      </c>
      <c r="AB1288" t="s">
        <v>148</v>
      </c>
      <c r="AC1288" t="s">
        <v>147</v>
      </c>
      <c r="AE1288" t="s">
        <v>147</v>
      </c>
      <c r="AG1288" t="s">
        <v>147</v>
      </c>
      <c r="AI1288" t="s">
        <v>145</v>
      </c>
      <c r="AJ1288" t="s">
        <v>145</v>
      </c>
      <c r="AK1288" t="s">
        <v>145</v>
      </c>
      <c r="AL1288" t="s">
        <v>145</v>
      </c>
      <c r="AM1288" t="s">
        <v>145</v>
      </c>
      <c r="AN1288" t="s">
        <v>145</v>
      </c>
      <c r="BB1288">
        <v>0</v>
      </c>
    </row>
    <row r="1289" spans="1:54" x14ac:dyDescent="0.25">
      <c r="A1289">
        <v>333751</v>
      </c>
      <c r="B1289" t="s">
        <v>150</v>
      </c>
      <c r="O1289" t="s">
        <v>147</v>
      </c>
      <c r="P1289" t="s">
        <v>145</v>
      </c>
      <c r="S1289" t="s">
        <v>145</v>
      </c>
      <c r="Z1289" t="s">
        <v>145</v>
      </c>
      <c r="AB1289" t="s">
        <v>145</v>
      </c>
      <c r="AC1289" t="s">
        <v>145</v>
      </c>
      <c r="AD1289" t="s">
        <v>145</v>
      </c>
      <c r="AE1289" t="s">
        <v>145</v>
      </c>
      <c r="AF1289" t="s">
        <v>145</v>
      </c>
      <c r="AG1289" t="s">
        <v>145</v>
      </c>
      <c r="AH1289" t="s">
        <v>145</v>
      </c>
      <c r="AI1289" t="s">
        <v>145</v>
      </c>
      <c r="AJ1289" t="s">
        <v>145</v>
      </c>
      <c r="AK1289" t="s">
        <v>145</v>
      </c>
      <c r="AL1289" t="s">
        <v>145</v>
      </c>
      <c r="AM1289" t="s">
        <v>145</v>
      </c>
      <c r="AN1289" t="s">
        <v>145</v>
      </c>
      <c r="BB1289">
        <v>0</v>
      </c>
    </row>
    <row r="1290" spans="1:54" x14ac:dyDescent="0.25">
      <c r="A1290">
        <v>305482</v>
      </c>
      <c r="B1290" t="s">
        <v>150</v>
      </c>
      <c r="O1290" t="s">
        <v>148</v>
      </c>
      <c r="Z1290" t="s">
        <v>145</v>
      </c>
      <c r="AB1290" t="s">
        <v>148</v>
      </c>
      <c r="AC1290" t="s">
        <v>148</v>
      </c>
      <c r="AE1290" t="s">
        <v>148</v>
      </c>
      <c r="AG1290" t="s">
        <v>145</v>
      </c>
      <c r="AH1290" t="s">
        <v>145</v>
      </c>
      <c r="AJ1290" t="s">
        <v>147</v>
      </c>
      <c r="AK1290" t="s">
        <v>147</v>
      </c>
      <c r="AL1290" t="s">
        <v>145</v>
      </c>
      <c r="AM1290" t="s">
        <v>147</v>
      </c>
      <c r="AN1290" t="s">
        <v>145</v>
      </c>
      <c r="BB1290">
        <v>0</v>
      </c>
    </row>
    <row r="1291" spans="1:54" x14ac:dyDescent="0.25">
      <c r="A1291">
        <v>319702</v>
      </c>
      <c r="B1291" t="s">
        <v>150</v>
      </c>
      <c r="O1291" t="s">
        <v>147</v>
      </c>
      <c r="W1291" t="s">
        <v>148</v>
      </c>
      <c r="AB1291" t="s">
        <v>148</v>
      </c>
      <c r="AC1291" t="s">
        <v>148</v>
      </c>
      <c r="AG1291" t="s">
        <v>145</v>
      </c>
      <c r="AH1291" t="s">
        <v>145</v>
      </c>
      <c r="AI1291" t="s">
        <v>148</v>
      </c>
      <c r="AK1291" t="s">
        <v>147</v>
      </c>
      <c r="AN1291" t="s">
        <v>145</v>
      </c>
      <c r="BB1291">
        <v>0</v>
      </c>
    </row>
    <row r="1292" spans="1:54" x14ac:dyDescent="0.25">
      <c r="A1292">
        <v>333931</v>
      </c>
      <c r="B1292" t="s">
        <v>150</v>
      </c>
      <c r="J1292" t="s">
        <v>148</v>
      </c>
      <c r="O1292" t="s">
        <v>148</v>
      </c>
      <c r="Z1292" t="s">
        <v>148</v>
      </c>
      <c r="AB1292" t="s">
        <v>148</v>
      </c>
      <c r="AG1292" t="s">
        <v>148</v>
      </c>
      <c r="AH1292" t="s">
        <v>148</v>
      </c>
      <c r="AI1292" t="s">
        <v>148</v>
      </c>
      <c r="AJ1292" t="s">
        <v>148</v>
      </c>
      <c r="AK1292" t="s">
        <v>148</v>
      </c>
      <c r="AL1292" t="s">
        <v>147</v>
      </c>
      <c r="AM1292" t="s">
        <v>148</v>
      </c>
      <c r="AN1292" t="s">
        <v>145</v>
      </c>
      <c r="BB1292">
        <v>0</v>
      </c>
    </row>
    <row r="1293" spans="1:54" x14ac:dyDescent="0.25">
      <c r="A1293">
        <v>335674</v>
      </c>
      <c r="B1293" t="s">
        <v>150</v>
      </c>
      <c r="G1293" t="s">
        <v>148</v>
      </c>
      <c r="O1293" t="s">
        <v>148</v>
      </c>
      <c r="AB1293" t="s">
        <v>148</v>
      </c>
      <c r="AC1293" t="s">
        <v>147</v>
      </c>
      <c r="AE1293" t="s">
        <v>147</v>
      </c>
      <c r="AF1293" t="s">
        <v>147</v>
      </c>
      <c r="AG1293" t="s">
        <v>145</v>
      </c>
      <c r="AH1293" t="s">
        <v>147</v>
      </c>
      <c r="AI1293" t="s">
        <v>145</v>
      </c>
      <c r="AJ1293" t="s">
        <v>145</v>
      </c>
      <c r="AK1293" t="s">
        <v>145</v>
      </c>
      <c r="AL1293" t="s">
        <v>145</v>
      </c>
      <c r="AM1293" t="s">
        <v>145</v>
      </c>
      <c r="AN1293" t="s">
        <v>145</v>
      </c>
      <c r="BB1293">
        <v>0</v>
      </c>
    </row>
    <row r="1294" spans="1:54" x14ac:dyDescent="0.25">
      <c r="A1294">
        <v>336138</v>
      </c>
      <c r="B1294" t="s">
        <v>150</v>
      </c>
      <c r="O1294" t="s">
        <v>147</v>
      </c>
      <c r="R1294" t="s">
        <v>147</v>
      </c>
      <c r="AB1294" t="s">
        <v>147</v>
      </c>
      <c r="AG1294" t="s">
        <v>145</v>
      </c>
      <c r="AH1294" t="s">
        <v>145</v>
      </c>
      <c r="AI1294" t="s">
        <v>145</v>
      </c>
      <c r="AJ1294" t="s">
        <v>145</v>
      </c>
      <c r="AK1294" t="s">
        <v>145</v>
      </c>
      <c r="AL1294" t="s">
        <v>145</v>
      </c>
      <c r="AM1294" t="s">
        <v>145</v>
      </c>
      <c r="AN1294" t="s">
        <v>145</v>
      </c>
      <c r="BB1294">
        <v>0</v>
      </c>
    </row>
    <row r="1295" spans="1:54" x14ac:dyDescent="0.25">
      <c r="A1295">
        <v>333199</v>
      </c>
      <c r="B1295" t="s">
        <v>150</v>
      </c>
      <c r="C1295" t="s">
        <v>148</v>
      </c>
      <c r="O1295" t="s">
        <v>148</v>
      </c>
      <c r="Z1295" t="s">
        <v>147</v>
      </c>
      <c r="AB1295" t="s">
        <v>147</v>
      </c>
      <c r="AC1295" t="s">
        <v>148</v>
      </c>
      <c r="AF1295" t="s">
        <v>148</v>
      </c>
      <c r="AG1295" t="s">
        <v>147</v>
      </c>
      <c r="AH1295" t="s">
        <v>147</v>
      </c>
      <c r="AI1295" t="s">
        <v>148</v>
      </c>
      <c r="AJ1295" t="s">
        <v>148</v>
      </c>
      <c r="AN1295" t="s">
        <v>145</v>
      </c>
      <c r="BB1295">
        <v>0</v>
      </c>
    </row>
    <row r="1296" spans="1:54" x14ac:dyDescent="0.25">
      <c r="A1296">
        <v>335751</v>
      </c>
      <c r="B1296" t="s">
        <v>150</v>
      </c>
      <c r="G1296" t="s">
        <v>147</v>
      </c>
      <c r="O1296" t="s">
        <v>148</v>
      </c>
      <c r="S1296" t="s">
        <v>148</v>
      </c>
      <c r="AB1296" t="s">
        <v>147</v>
      </c>
      <c r="AC1296" t="s">
        <v>147</v>
      </c>
      <c r="AD1296" t="s">
        <v>147</v>
      </c>
      <c r="AE1296" t="s">
        <v>147</v>
      </c>
      <c r="AG1296" t="s">
        <v>147</v>
      </c>
      <c r="AH1296" t="s">
        <v>145</v>
      </c>
      <c r="AI1296" t="s">
        <v>145</v>
      </c>
      <c r="AJ1296" t="s">
        <v>145</v>
      </c>
      <c r="AK1296" t="s">
        <v>145</v>
      </c>
      <c r="AL1296" t="s">
        <v>145</v>
      </c>
      <c r="AM1296" t="s">
        <v>145</v>
      </c>
      <c r="AN1296" t="s">
        <v>145</v>
      </c>
      <c r="BB1296">
        <v>0</v>
      </c>
    </row>
    <row r="1297" spans="1:54" x14ac:dyDescent="0.25">
      <c r="A1297">
        <v>328763</v>
      </c>
      <c r="B1297" t="s">
        <v>150</v>
      </c>
      <c r="R1297" t="s">
        <v>148</v>
      </c>
      <c r="AB1297" t="s">
        <v>148</v>
      </c>
      <c r="AG1297" t="s">
        <v>148</v>
      </c>
      <c r="AI1297" t="s">
        <v>147</v>
      </c>
      <c r="AJ1297" t="s">
        <v>147</v>
      </c>
      <c r="AK1297" t="s">
        <v>147</v>
      </c>
      <c r="AL1297" t="s">
        <v>145</v>
      </c>
      <c r="AM1297" t="s">
        <v>147</v>
      </c>
      <c r="AN1297" t="s">
        <v>145</v>
      </c>
      <c r="BB1297">
        <v>0</v>
      </c>
    </row>
    <row r="1298" spans="1:54" x14ac:dyDescent="0.25">
      <c r="A1298">
        <v>334724</v>
      </c>
      <c r="B1298" t="s">
        <v>150</v>
      </c>
      <c r="G1298" t="s">
        <v>148</v>
      </c>
      <c r="K1298" t="s">
        <v>148</v>
      </c>
      <c r="L1298" t="s">
        <v>148</v>
      </c>
      <c r="AB1298" t="s">
        <v>148</v>
      </c>
      <c r="AC1298" t="s">
        <v>147</v>
      </c>
      <c r="AG1298" t="s">
        <v>145</v>
      </c>
      <c r="AH1298" t="s">
        <v>145</v>
      </c>
      <c r="AI1298" t="s">
        <v>145</v>
      </c>
      <c r="AJ1298" t="s">
        <v>145</v>
      </c>
      <c r="AK1298" t="s">
        <v>145</v>
      </c>
      <c r="AL1298" t="s">
        <v>145</v>
      </c>
      <c r="AM1298" t="s">
        <v>145</v>
      </c>
      <c r="AN1298" t="s">
        <v>145</v>
      </c>
      <c r="BB1298">
        <v>0</v>
      </c>
    </row>
    <row r="1299" spans="1:54" x14ac:dyDescent="0.25">
      <c r="A1299">
        <v>335001</v>
      </c>
      <c r="B1299" t="s">
        <v>150</v>
      </c>
      <c r="K1299" t="s">
        <v>148</v>
      </c>
      <c r="AB1299" t="s">
        <v>145</v>
      </c>
      <c r="AC1299" t="s">
        <v>145</v>
      </c>
      <c r="AD1299" t="s">
        <v>145</v>
      </c>
      <c r="AG1299" t="s">
        <v>147</v>
      </c>
      <c r="AH1299" t="s">
        <v>145</v>
      </c>
      <c r="AI1299" t="s">
        <v>145</v>
      </c>
      <c r="AJ1299" t="s">
        <v>145</v>
      </c>
      <c r="AK1299" t="s">
        <v>145</v>
      </c>
      <c r="AL1299" t="s">
        <v>145</v>
      </c>
      <c r="AM1299" t="s">
        <v>145</v>
      </c>
      <c r="AN1299" t="s">
        <v>145</v>
      </c>
      <c r="BB1299">
        <v>0</v>
      </c>
    </row>
    <row r="1300" spans="1:54" x14ac:dyDescent="0.25">
      <c r="A1300">
        <v>335345</v>
      </c>
      <c r="B1300" t="s">
        <v>150</v>
      </c>
      <c r="F1300" t="s">
        <v>148</v>
      </c>
      <c r="Y1300" t="s">
        <v>148</v>
      </c>
      <c r="AB1300" t="s">
        <v>147</v>
      </c>
      <c r="AC1300" t="s">
        <v>147</v>
      </c>
      <c r="AE1300" t="s">
        <v>147</v>
      </c>
      <c r="AG1300" t="s">
        <v>147</v>
      </c>
      <c r="AH1300" t="s">
        <v>147</v>
      </c>
      <c r="AI1300" t="s">
        <v>145</v>
      </c>
      <c r="AJ1300" t="s">
        <v>145</v>
      </c>
      <c r="AK1300" t="s">
        <v>145</v>
      </c>
      <c r="AL1300" t="s">
        <v>145</v>
      </c>
      <c r="AM1300" t="s">
        <v>145</v>
      </c>
      <c r="AN1300" t="s">
        <v>145</v>
      </c>
      <c r="BB1300">
        <v>0</v>
      </c>
    </row>
    <row r="1301" spans="1:54" x14ac:dyDescent="0.25">
      <c r="A1301">
        <v>337512</v>
      </c>
      <c r="B1301" t="s">
        <v>150</v>
      </c>
      <c r="R1301" t="s">
        <v>148</v>
      </c>
      <c r="W1301" t="s">
        <v>148</v>
      </c>
      <c r="Y1301" t="s">
        <v>148</v>
      </c>
      <c r="AB1301" t="s">
        <v>147</v>
      </c>
      <c r="AC1301" t="s">
        <v>147</v>
      </c>
      <c r="AD1301" t="s">
        <v>147</v>
      </c>
      <c r="AE1301" t="s">
        <v>147</v>
      </c>
      <c r="AF1301" t="s">
        <v>147</v>
      </c>
      <c r="AG1301" t="s">
        <v>147</v>
      </c>
      <c r="AH1301" t="s">
        <v>147</v>
      </c>
      <c r="AI1301" t="s">
        <v>145</v>
      </c>
      <c r="AJ1301" t="s">
        <v>145</v>
      </c>
      <c r="AK1301" t="s">
        <v>145</v>
      </c>
      <c r="AL1301" t="s">
        <v>145</v>
      </c>
      <c r="AM1301" t="s">
        <v>145</v>
      </c>
      <c r="AN1301" t="s">
        <v>145</v>
      </c>
      <c r="BB1301">
        <v>0</v>
      </c>
    </row>
    <row r="1302" spans="1:54" x14ac:dyDescent="0.25">
      <c r="A1302">
        <v>337801</v>
      </c>
      <c r="B1302" t="s">
        <v>150</v>
      </c>
      <c r="H1302" t="s">
        <v>147</v>
      </c>
      <c r="AA1302" t="s">
        <v>148</v>
      </c>
      <c r="AB1302" t="s">
        <v>145</v>
      </c>
      <c r="AC1302" t="s">
        <v>147</v>
      </c>
      <c r="AD1302" t="s">
        <v>147</v>
      </c>
      <c r="AE1302" t="s">
        <v>147</v>
      </c>
      <c r="AG1302" t="s">
        <v>145</v>
      </c>
      <c r="AH1302" t="s">
        <v>145</v>
      </c>
      <c r="AI1302" t="s">
        <v>145</v>
      </c>
      <c r="AJ1302" t="s">
        <v>145</v>
      </c>
      <c r="AK1302" t="s">
        <v>145</v>
      </c>
      <c r="AL1302" t="s">
        <v>145</v>
      </c>
      <c r="AM1302" t="s">
        <v>145</v>
      </c>
      <c r="AN1302" t="s">
        <v>145</v>
      </c>
      <c r="BB1302">
        <v>0</v>
      </c>
    </row>
    <row r="1303" spans="1:54" x14ac:dyDescent="0.25">
      <c r="A1303">
        <v>338551</v>
      </c>
      <c r="B1303" t="s">
        <v>150</v>
      </c>
      <c r="E1303" t="s">
        <v>145</v>
      </c>
      <c r="L1303" t="s">
        <v>145</v>
      </c>
      <c r="X1303" t="s">
        <v>145</v>
      </c>
      <c r="Z1303" t="s">
        <v>145</v>
      </c>
      <c r="AB1303" t="s">
        <v>145</v>
      </c>
      <c r="AC1303" t="s">
        <v>147</v>
      </c>
      <c r="AE1303" t="s">
        <v>147</v>
      </c>
      <c r="AI1303" t="s">
        <v>145</v>
      </c>
      <c r="AJ1303" t="s">
        <v>145</v>
      </c>
      <c r="AK1303" t="s">
        <v>145</v>
      </c>
      <c r="AL1303" t="s">
        <v>145</v>
      </c>
      <c r="AM1303" t="s">
        <v>145</v>
      </c>
      <c r="AN1303" t="s">
        <v>145</v>
      </c>
      <c r="BB1303">
        <v>0</v>
      </c>
    </row>
    <row r="1304" spans="1:54" x14ac:dyDescent="0.25">
      <c r="A1304">
        <v>338908</v>
      </c>
      <c r="B1304" t="s">
        <v>150</v>
      </c>
      <c r="R1304" t="s">
        <v>148</v>
      </c>
      <c r="W1304" t="s">
        <v>145</v>
      </c>
      <c r="Y1304" t="s">
        <v>145</v>
      </c>
      <c r="AB1304" t="s">
        <v>147</v>
      </c>
      <c r="AC1304" t="s">
        <v>147</v>
      </c>
      <c r="AE1304" t="s">
        <v>147</v>
      </c>
      <c r="AI1304" t="s">
        <v>145</v>
      </c>
      <c r="AJ1304" t="s">
        <v>145</v>
      </c>
      <c r="AK1304" t="s">
        <v>145</v>
      </c>
      <c r="AL1304" t="s">
        <v>145</v>
      </c>
      <c r="AM1304" t="s">
        <v>145</v>
      </c>
      <c r="AN1304" t="s">
        <v>145</v>
      </c>
      <c r="BB1304">
        <v>0</v>
      </c>
    </row>
    <row r="1305" spans="1:54" x14ac:dyDescent="0.25">
      <c r="A1305">
        <v>335458</v>
      </c>
      <c r="B1305" t="s">
        <v>150</v>
      </c>
      <c r="O1305" t="s">
        <v>147</v>
      </c>
      <c r="P1305" t="s">
        <v>148</v>
      </c>
      <c r="W1305" t="s">
        <v>148</v>
      </c>
      <c r="Z1305" t="s">
        <v>148</v>
      </c>
      <c r="AB1305" t="s">
        <v>147</v>
      </c>
      <c r="AC1305" t="s">
        <v>147</v>
      </c>
      <c r="AD1305" t="s">
        <v>147</v>
      </c>
      <c r="AE1305" t="s">
        <v>147</v>
      </c>
      <c r="AG1305" t="s">
        <v>147</v>
      </c>
      <c r="AI1305" t="s">
        <v>145</v>
      </c>
      <c r="AJ1305" t="s">
        <v>145</v>
      </c>
      <c r="AK1305" t="s">
        <v>145</v>
      </c>
      <c r="AL1305" t="s">
        <v>145</v>
      </c>
      <c r="AM1305" t="s">
        <v>145</v>
      </c>
      <c r="AN1305" t="s">
        <v>145</v>
      </c>
      <c r="BB1305">
        <v>0</v>
      </c>
    </row>
    <row r="1306" spans="1:54" x14ac:dyDescent="0.25">
      <c r="A1306">
        <v>338598</v>
      </c>
      <c r="B1306" t="s">
        <v>150</v>
      </c>
      <c r="O1306" t="s">
        <v>148</v>
      </c>
      <c r="P1306" t="s">
        <v>148</v>
      </c>
      <c r="AB1306" t="s">
        <v>147</v>
      </c>
      <c r="AC1306" t="s">
        <v>147</v>
      </c>
      <c r="AE1306" t="s">
        <v>147</v>
      </c>
      <c r="AG1306" t="s">
        <v>147</v>
      </c>
      <c r="AI1306" t="s">
        <v>145</v>
      </c>
      <c r="AJ1306" t="s">
        <v>145</v>
      </c>
      <c r="AK1306" t="s">
        <v>145</v>
      </c>
      <c r="AL1306" t="s">
        <v>145</v>
      </c>
      <c r="AM1306" t="s">
        <v>145</v>
      </c>
      <c r="AN1306" t="s">
        <v>145</v>
      </c>
      <c r="BB1306">
        <v>0</v>
      </c>
    </row>
    <row r="1307" spans="1:54" x14ac:dyDescent="0.25">
      <c r="A1307">
        <v>338699</v>
      </c>
      <c r="B1307" t="s">
        <v>150</v>
      </c>
      <c r="L1307" t="s">
        <v>148</v>
      </c>
      <c r="O1307" t="s">
        <v>148</v>
      </c>
      <c r="P1307" t="s">
        <v>148</v>
      </c>
      <c r="W1307" t="s">
        <v>148</v>
      </c>
      <c r="AA1307" t="s">
        <v>147</v>
      </c>
      <c r="AB1307" t="s">
        <v>147</v>
      </c>
      <c r="AC1307" t="s">
        <v>147</v>
      </c>
      <c r="AD1307" t="s">
        <v>147</v>
      </c>
      <c r="AE1307" t="s">
        <v>147</v>
      </c>
      <c r="AG1307" t="s">
        <v>147</v>
      </c>
      <c r="AH1307" t="s">
        <v>147</v>
      </c>
      <c r="AI1307" t="s">
        <v>145</v>
      </c>
      <c r="AJ1307" t="s">
        <v>145</v>
      </c>
      <c r="AK1307" t="s">
        <v>145</v>
      </c>
      <c r="AL1307" t="s">
        <v>145</v>
      </c>
      <c r="AM1307" t="s">
        <v>145</v>
      </c>
      <c r="AN1307" t="s">
        <v>145</v>
      </c>
      <c r="BB1307">
        <v>0</v>
      </c>
    </row>
    <row r="1308" spans="1:54" x14ac:dyDescent="0.25">
      <c r="A1308">
        <v>327358</v>
      </c>
      <c r="B1308" t="s">
        <v>150</v>
      </c>
      <c r="P1308" t="s">
        <v>148</v>
      </c>
      <c r="Z1308" t="s">
        <v>148</v>
      </c>
      <c r="AB1308" t="s">
        <v>147</v>
      </c>
      <c r="AC1308" t="s">
        <v>148</v>
      </c>
      <c r="AE1308" t="s">
        <v>147</v>
      </c>
      <c r="AF1308" t="s">
        <v>148</v>
      </c>
      <c r="AG1308" t="s">
        <v>147</v>
      </c>
      <c r="AH1308" t="s">
        <v>148</v>
      </c>
      <c r="AI1308" t="s">
        <v>145</v>
      </c>
      <c r="AJ1308" t="s">
        <v>145</v>
      </c>
      <c r="AK1308" t="s">
        <v>147</v>
      </c>
      <c r="AL1308" t="s">
        <v>145</v>
      </c>
      <c r="AM1308" t="s">
        <v>145</v>
      </c>
      <c r="AN1308" t="s">
        <v>145</v>
      </c>
      <c r="BB1308">
        <v>0</v>
      </c>
    </row>
    <row r="1309" spans="1:54" x14ac:dyDescent="0.25">
      <c r="A1309">
        <v>328357</v>
      </c>
      <c r="B1309" t="s">
        <v>150</v>
      </c>
      <c r="P1309" t="s">
        <v>148</v>
      </c>
      <c r="AB1309" t="s">
        <v>147</v>
      </c>
      <c r="AC1309" t="s">
        <v>148</v>
      </c>
      <c r="AE1309" t="s">
        <v>148</v>
      </c>
      <c r="AF1309" t="s">
        <v>147</v>
      </c>
      <c r="AG1309" t="s">
        <v>145</v>
      </c>
      <c r="AI1309" t="s">
        <v>147</v>
      </c>
      <c r="AJ1309" t="s">
        <v>145</v>
      </c>
      <c r="AK1309" t="s">
        <v>147</v>
      </c>
      <c r="AL1309" t="s">
        <v>145</v>
      </c>
      <c r="AM1309" t="s">
        <v>145</v>
      </c>
      <c r="AN1309" t="s">
        <v>145</v>
      </c>
      <c r="BB1309">
        <v>0</v>
      </c>
    </row>
    <row r="1310" spans="1:54" x14ac:dyDescent="0.25">
      <c r="A1310">
        <v>329171</v>
      </c>
      <c r="B1310" t="s">
        <v>150</v>
      </c>
      <c r="P1310" t="s">
        <v>148</v>
      </c>
      <c r="Z1310" t="s">
        <v>147</v>
      </c>
      <c r="AB1310" t="s">
        <v>147</v>
      </c>
      <c r="AC1310" t="s">
        <v>145</v>
      </c>
      <c r="AD1310" t="s">
        <v>145</v>
      </c>
      <c r="AE1310" t="s">
        <v>145</v>
      </c>
      <c r="AF1310" t="s">
        <v>145</v>
      </c>
      <c r="AG1310" t="s">
        <v>145</v>
      </c>
      <c r="AH1310" t="s">
        <v>145</v>
      </c>
      <c r="AI1310" t="s">
        <v>145</v>
      </c>
      <c r="AJ1310" t="s">
        <v>145</v>
      </c>
      <c r="AK1310" t="s">
        <v>145</v>
      </c>
      <c r="AL1310" t="s">
        <v>145</v>
      </c>
      <c r="AM1310" t="s">
        <v>145</v>
      </c>
      <c r="AN1310" t="s">
        <v>145</v>
      </c>
      <c r="BB1310">
        <v>0</v>
      </c>
    </row>
    <row r="1311" spans="1:54" x14ac:dyDescent="0.25">
      <c r="A1311">
        <v>330098</v>
      </c>
      <c r="B1311" t="s">
        <v>150</v>
      </c>
      <c r="P1311" t="s">
        <v>148</v>
      </c>
      <c r="W1311" t="s">
        <v>148</v>
      </c>
      <c r="Z1311" t="s">
        <v>148</v>
      </c>
      <c r="AB1311" t="s">
        <v>147</v>
      </c>
      <c r="AC1311" t="s">
        <v>148</v>
      </c>
      <c r="AD1311" t="s">
        <v>147</v>
      </c>
      <c r="AE1311" t="s">
        <v>148</v>
      </c>
      <c r="AF1311" t="s">
        <v>147</v>
      </c>
      <c r="AG1311" t="s">
        <v>147</v>
      </c>
      <c r="AI1311" t="s">
        <v>145</v>
      </c>
      <c r="AJ1311" t="s">
        <v>145</v>
      </c>
      <c r="AK1311" t="s">
        <v>145</v>
      </c>
      <c r="AL1311" t="s">
        <v>145</v>
      </c>
      <c r="AM1311" t="s">
        <v>145</v>
      </c>
      <c r="AN1311" t="s">
        <v>145</v>
      </c>
      <c r="BB1311">
        <v>0</v>
      </c>
    </row>
    <row r="1312" spans="1:54" x14ac:dyDescent="0.25">
      <c r="A1312">
        <v>331669</v>
      </c>
      <c r="B1312" t="s">
        <v>150</v>
      </c>
      <c r="G1312" t="s">
        <v>147</v>
      </c>
      <c r="P1312" t="s">
        <v>148</v>
      </c>
      <c r="AB1312" t="s">
        <v>147</v>
      </c>
      <c r="AC1312" t="s">
        <v>145</v>
      </c>
      <c r="AF1312" t="s">
        <v>147</v>
      </c>
      <c r="AG1312" t="s">
        <v>145</v>
      </c>
      <c r="AI1312" t="s">
        <v>145</v>
      </c>
      <c r="AJ1312" t="s">
        <v>145</v>
      </c>
      <c r="AK1312" t="s">
        <v>145</v>
      </c>
      <c r="AL1312" t="s">
        <v>145</v>
      </c>
      <c r="AM1312" t="s">
        <v>145</v>
      </c>
      <c r="AN1312" t="s">
        <v>145</v>
      </c>
      <c r="BB1312">
        <v>0</v>
      </c>
    </row>
    <row r="1313" spans="1:54" x14ac:dyDescent="0.25">
      <c r="A1313">
        <v>332018</v>
      </c>
      <c r="B1313" t="s">
        <v>150</v>
      </c>
      <c r="P1313" t="s">
        <v>148</v>
      </c>
      <c r="W1313" t="s">
        <v>148</v>
      </c>
      <c r="AB1313" t="s">
        <v>147</v>
      </c>
      <c r="AC1313" t="s">
        <v>148</v>
      </c>
      <c r="AD1313" t="s">
        <v>145</v>
      </c>
      <c r="AE1313" t="s">
        <v>148</v>
      </c>
      <c r="AF1313" t="s">
        <v>148</v>
      </c>
      <c r="AG1313" t="s">
        <v>145</v>
      </c>
      <c r="AH1313" t="s">
        <v>145</v>
      </c>
      <c r="AI1313" t="s">
        <v>147</v>
      </c>
      <c r="AJ1313" t="s">
        <v>145</v>
      </c>
      <c r="AK1313" t="s">
        <v>148</v>
      </c>
      <c r="AL1313" t="s">
        <v>147</v>
      </c>
      <c r="AM1313" t="s">
        <v>148</v>
      </c>
      <c r="AN1313" t="s">
        <v>145</v>
      </c>
      <c r="BB1313">
        <v>0</v>
      </c>
    </row>
    <row r="1314" spans="1:54" x14ac:dyDescent="0.25">
      <c r="A1314">
        <v>332680</v>
      </c>
      <c r="B1314" t="s">
        <v>150</v>
      </c>
      <c r="P1314" t="s">
        <v>148</v>
      </c>
      <c r="Z1314" t="s">
        <v>148</v>
      </c>
      <c r="AB1314" t="s">
        <v>147</v>
      </c>
      <c r="AC1314" t="s">
        <v>147</v>
      </c>
      <c r="AD1314" t="s">
        <v>147</v>
      </c>
      <c r="AF1314" t="s">
        <v>147</v>
      </c>
      <c r="AG1314" t="s">
        <v>147</v>
      </c>
      <c r="AH1314" t="s">
        <v>147</v>
      </c>
      <c r="AI1314" t="s">
        <v>145</v>
      </c>
      <c r="AJ1314" t="s">
        <v>145</v>
      </c>
      <c r="AK1314" t="s">
        <v>145</v>
      </c>
      <c r="AL1314" t="s">
        <v>145</v>
      </c>
      <c r="AM1314" t="s">
        <v>145</v>
      </c>
      <c r="AN1314" t="s">
        <v>145</v>
      </c>
      <c r="BB1314">
        <v>0</v>
      </c>
    </row>
    <row r="1315" spans="1:54" x14ac:dyDescent="0.25">
      <c r="A1315">
        <v>337217</v>
      </c>
      <c r="B1315" t="s">
        <v>150</v>
      </c>
      <c r="P1315" t="s">
        <v>148</v>
      </c>
      <c r="W1315" t="s">
        <v>148</v>
      </c>
      <c r="Y1315" t="s">
        <v>148</v>
      </c>
      <c r="AB1315" t="s">
        <v>147</v>
      </c>
      <c r="AC1315" t="s">
        <v>145</v>
      </c>
      <c r="AD1315" t="s">
        <v>145</v>
      </c>
      <c r="AE1315" t="s">
        <v>145</v>
      </c>
      <c r="AF1315" t="s">
        <v>145</v>
      </c>
      <c r="AG1315" t="s">
        <v>147</v>
      </c>
      <c r="AH1315" t="s">
        <v>147</v>
      </c>
      <c r="AI1315" t="s">
        <v>147</v>
      </c>
      <c r="AJ1315" t="s">
        <v>145</v>
      </c>
      <c r="AK1315" t="s">
        <v>147</v>
      </c>
      <c r="AL1315" t="s">
        <v>145</v>
      </c>
      <c r="AM1315" t="s">
        <v>147</v>
      </c>
      <c r="AN1315" t="s">
        <v>145</v>
      </c>
      <c r="BB1315">
        <v>0</v>
      </c>
    </row>
    <row r="1316" spans="1:54" x14ac:dyDescent="0.25">
      <c r="A1316">
        <v>337715</v>
      </c>
      <c r="B1316" t="s">
        <v>150</v>
      </c>
      <c r="P1316" t="s">
        <v>148</v>
      </c>
      <c r="X1316" t="s">
        <v>148</v>
      </c>
      <c r="Z1316" t="s">
        <v>147</v>
      </c>
      <c r="AB1316" t="s">
        <v>147</v>
      </c>
      <c r="AC1316" t="s">
        <v>147</v>
      </c>
      <c r="AD1316" t="s">
        <v>148</v>
      </c>
      <c r="AE1316" t="s">
        <v>148</v>
      </c>
      <c r="AF1316" t="s">
        <v>148</v>
      </c>
      <c r="AG1316" t="s">
        <v>147</v>
      </c>
      <c r="AH1316" t="s">
        <v>147</v>
      </c>
      <c r="AI1316" t="s">
        <v>145</v>
      </c>
      <c r="AJ1316" t="s">
        <v>145</v>
      </c>
      <c r="AK1316" t="s">
        <v>145</v>
      </c>
      <c r="AL1316" t="s">
        <v>145</v>
      </c>
      <c r="AM1316" t="s">
        <v>145</v>
      </c>
      <c r="AN1316" t="s">
        <v>145</v>
      </c>
      <c r="BB1316">
        <v>0</v>
      </c>
    </row>
    <row r="1317" spans="1:54" x14ac:dyDescent="0.25">
      <c r="A1317">
        <v>330836</v>
      </c>
      <c r="B1317" t="s">
        <v>150</v>
      </c>
      <c r="P1317" t="s">
        <v>148</v>
      </c>
      <c r="W1317" t="s">
        <v>148</v>
      </c>
      <c r="AB1317" t="s">
        <v>147</v>
      </c>
      <c r="AC1317" t="s">
        <v>147</v>
      </c>
      <c r="AE1317" t="s">
        <v>147</v>
      </c>
      <c r="AG1317" t="s">
        <v>145</v>
      </c>
      <c r="AH1317" t="s">
        <v>147</v>
      </c>
      <c r="AI1317" t="s">
        <v>145</v>
      </c>
      <c r="AJ1317" t="s">
        <v>145</v>
      </c>
      <c r="AK1317" t="s">
        <v>145</v>
      </c>
      <c r="AL1317" t="s">
        <v>145</v>
      </c>
      <c r="AM1317" t="s">
        <v>145</v>
      </c>
      <c r="AN1317" t="s">
        <v>145</v>
      </c>
      <c r="BB1317">
        <v>0</v>
      </c>
    </row>
    <row r="1318" spans="1:54" x14ac:dyDescent="0.25">
      <c r="A1318">
        <v>339621</v>
      </c>
      <c r="B1318" t="s">
        <v>150</v>
      </c>
      <c r="P1318" t="s">
        <v>148</v>
      </c>
      <c r="W1318" t="s">
        <v>148</v>
      </c>
      <c r="X1318" t="s">
        <v>147</v>
      </c>
      <c r="Y1318" t="s">
        <v>148</v>
      </c>
      <c r="AB1318" t="s">
        <v>147</v>
      </c>
      <c r="AC1318" t="s">
        <v>145</v>
      </c>
      <c r="AD1318" t="s">
        <v>145</v>
      </c>
      <c r="AE1318" t="s">
        <v>145</v>
      </c>
      <c r="AF1318" t="s">
        <v>145</v>
      </c>
      <c r="AG1318" t="s">
        <v>145</v>
      </c>
      <c r="AH1318" t="s">
        <v>145</v>
      </c>
      <c r="AI1318" t="s">
        <v>145</v>
      </c>
      <c r="AJ1318" t="s">
        <v>145</v>
      </c>
      <c r="AK1318" t="s">
        <v>145</v>
      </c>
      <c r="AL1318" t="s">
        <v>145</v>
      </c>
      <c r="AM1318" t="s">
        <v>145</v>
      </c>
      <c r="AN1318" t="s">
        <v>145</v>
      </c>
      <c r="BB1318">
        <v>0</v>
      </c>
    </row>
    <row r="1319" spans="1:54" x14ac:dyDescent="0.25">
      <c r="A1319">
        <v>324291</v>
      </c>
      <c r="B1319" t="s">
        <v>150</v>
      </c>
      <c r="P1319" t="s">
        <v>148</v>
      </c>
      <c r="W1319" t="s">
        <v>147</v>
      </c>
      <c r="Z1319" t="s">
        <v>147</v>
      </c>
      <c r="AB1319" t="s">
        <v>147</v>
      </c>
      <c r="AC1319" t="s">
        <v>145</v>
      </c>
      <c r="AD1319" t="s">
        <v>145</v>
      </c>
      <c r="AE1319" t="s">
        <v>145</v>
      </c>
      <c r="AF1319" t="s">
        <v>145</v>
      </c>
      <c r="AG1319" t="s">
        <v>145</v>
      </c>
      <c r="AH1319" t="s">
        <v>145</v>
      </c>
      <c r="AI1319" t="s">
        <v>145</v>
      </c>
      <c r="AJ1319" t="s">
        <v>145</v>
      </c>
      <c r="AK1319" t="s">
        <v>145</v>
      </c>
      <c r="AL1319" t="s">
        <v>145</v>
      </c>
      <c r="AM1319" t="s">
        <v>145</v>
      </c>
      <c r="AN1319" t="s">
        <v>145</v>
      </c>
      <c r="BB1319">
        <v>0</v>
      </c>
    </row>
    <row r="1320" spans="1:54" x14ac:dyDescent="0.25">
      <c r="A1320">
        <v>327791</v>
      </c>
      <c r="B1320" t="s">
        <v>150</v>
      </c>
      <c r="P1320" t="s">
        <v>148</v>
      </c>
      <c r="X1320" t="s">
        <v>147</v>
      </c>
      <c r="Z1320" t="s">
        <v>147</v>
      </c>
      <c r="AB1320" t="s">
        <v>147</v>
      </c>
      <c r="AC1320" t="s">
        <v>147</v>
      </c>
      <c r="AD1320" t="s">
        <v>147</v>
      </c>
      <c r="AE1320" t="s">
        <v>147</v>
      </c>
      <c r="AF1320" t="s">
        <v>145</v>
      </c>
      <c r="AG1320" t="s">
        <v>145</v>
      </c>
      <c r="AI1320" t="s">
        <v>145</v>
      </c>
      <c r="AJ1320" t="s">
        <v>145</v>
      </c>
      <c r="AK1320" t="s">
        <v>145</v>
      </c>
      <c r="AL1320" t="s">
        <v>145</v>
      </c>
      <c r="AM1320" t="s">
        <v>145</v>
      </c>
      <c r="AN1320" t="s">
        <v>145</v>
      </c>
      <c r="BB1320">
        <v>0</v>
      </c>
    </row>
    <row r="1321" spans="1:54" x14ac:dyDescent="0.25">
      <c r="A1321">
        <v>330603</v>
      </c>
      <c r="B1321" t="s">
        <v>150</v>
      </c>
      <c r="P1321" t="s">
        <v>148</v>
      </c>
      <c r="W1321" t="s">
        <v>147</v>
      </c>
      <c r="Z1321" t="s">
        <v>147</v>
      </c>
      <c r="AB1321" t="s">
        <v>147</v>
      </c>
      <c r="AC1321" t="s">
        <v>148</v>
      </c>
      <c r="AE1321" t="s">
        <v>148</v>
      </c>
      <c r="AF1321" t="s">
        <v>148</v>
      </c>
      <c r="AG1321" t="s">
        <v>145</v>
      </c>
      <c r="AH1321" t="s">
        <v>147</v>
      </c>
      <c r="AI1321" t="s">
        <v>148</v>
      </c>
      <c r="AL1321" t="s">
        <v>145</v>
      </c>
      <c r="AM1321" t="s">
        <v>148</v>
      </c>
      <c r="AN1321" t="s">
        <v>145</v>
      </c>
      <c r="BB1321">
        <v>0</v>
      </c>
    </row>
    <row r="1322" spans="1:54" x14ac:dyDescent="0.25">
      <c r="A1322">
        <v>332076</v>
      </c>
      <c r="B1322" t="s">
        <v>150</v>
      </c>
      <c r="H1322" t="s">
        <v>148</v>
      </c>
      <c r="O1322" t="s">
        <v>147</v>
      </c>
      <c r="Z1322" t="s">
        <v>148</v>
      </c>
      <c r="AB1322" t="s">
        <v>147</v>
      </c>
      <c r="AC1322" t="s">
        <v>147</v>
      </c>
      <c r="AD1322" t="s">
        <v>145</v>
      </c>
      <c r="AE1322" t="s">
        <v>147</v>
      </c>
      <c r="AF1322" t="s">
        <v>147</v>
      </c>
      <c r="AG1322" t="s">
        <v>147</v>
      </c>
      <c r="AH1322" t="s">
        <v>145</v>
      </c>
      <c r="AI1322" t="s">
        <v>145</v>
      </c>
      <c r="AJ1322" t="s">
        <v>145</v>
      </c>
      <c r="AK1322" t="s">
        <v>145</v>
      </c>
      <c r="AL1322" t="s">
        <v>145</v>
      </c>
      <c r="AM1322" t="s">
        <v>145</v>
      </c>
      <c r="AN1322" t="s">
        <v>145</v>
      </c>
      <c r="BB1322">
        <v>0</v>
      </c>
    </row>
    <row r="1323" spans="1:54" x14ac:dyDescent="0.25">
      <c r="A1323">
        <v>338958</v>
      </c>
      <c r="B1323" t="s">
        <v>150</v>
      </c>
      <c r="N1323" t="s">
        <v>148</v>
      </c>
      <c r="O1323" t="s">
        <v>147</v>
      </c>
      <c r="AB1323" t="s">
        <v>147</v>
      </c>
      <c r="AC1323" t="s">
        <v>145</v>
      </c>
      <c r="AD1323" t="s">
        <v>145</v>
      </c>
      <c r="AE1323" t="s">
        <v>145</v>
      </c>
      <c r="AF1323" t="s">
        <v>145</v>
      </c>
      <c r="AG1323" t="s">
        <v>145</v>
      </c>
      <c r="AH1323" t="s">
        <v>145</v>
      </c>
      <c r="AI1323" t="s">
        <v>145</v>
      </c>
      <c r="AJ1323" t="s">
        <v>145</v>
      </c>
      <c r="AK1323" t="s">
        <v>145</v>
      </c>
      <c r="AL1323" t="s">
        <v>145</v>
      </c>
      <c r="AM1323" t="s">
        <v>145</v>
      </c>
      <c r="AN1323" t="s">
        <v>145</v>
      </c>
      <c r="BB1323">
        <v>0</v>
      </c>
    </row>
    <row r="1324" spans="1:54" x14ac:dyDescent="0.25">
      <c r="A1324">
        <v>316465</v>
      </c>
      <c r="B1324" t="s">
        <v>150</v>
      </c>
      <c r="W1324" t="s">
        <v>148</v>
      </c>
      <c r="Z1324" t="s">
        <v>148</v>
      </c>
      <c r="AB1324" t="s">
        <v>147</v>
      </c>
      <c r="AC1324" t="s">
        <v>147</v>
      </c>
      <c r="AE1324" t="s">
        <v>148</v>
      </c>
      <c r="AF1324" t="s">
        <v>145</v>
      </c>
      <c r="AG1324" t="s">
        <v>148</v>
      </c>
      <c r="AH1324" t="s">
        <v>145</v>
      </c>
      <c r="AI1324" t="s">
        <v>145</v>
      </c>
      <c r="AJ1324" t="s">
        <v>147</v>
      </c>
      <c r="AK1324" t="s">
        <v>148</v>
      </c>
      <c r="AL1324" t="s">
        <v>147</v>
      </c>
      <c r="AM1324" t="s">
        <v>148</v>
      </c>
      <c r="AN1324" t="s">
        <v>145</v>
      </c>
      <c r="BB1324">
        <v>0</v>
      </c>
    </row>
    <row r="1325" spans="1:54" x14ac:dyDescent="0.25">
      <c r="A1325">
        <v>325914</v>
      </c>
      <c r="B1325" t="s">
        <v>150</v>
      </c>
      <c r="S1325" t="s">
        <v>148</v>
      </c>
      <c r="W1325" t="s">
        <v>148</v>
      </c>
      <c r="Z1325" t="s">
        <v>147</v>
      </c>
      <c r="AB1325" t="s">
        <v>147</v>
      </c>
      <c r="AC1325" t="s">
        <v>145</v>
      </c>
      <c r="AD1325" t="s">
        <v>145</v>
      </c>
      <c r="AE1325" t="s">
        <v>145</v>
      </c>
      <c r="AF1325" t="s">
        <v>145</v>
      </c>
      <c r="AG1325" t="s">
        <v>145</v>
      </c>
      <c r="AH1325" t="s">
        <v>145</v>
      </c>
      <c r="AI1325" t="s">
        <v>145</v>
      </c>
      <c r="AJ1325" t="s">
        <v>145</v>
      </c>
      <c r="AK1325" t="s">
        <v>145</v>
      </c>
      <c r="AL1325" t="s">
        <v>145</v>
      </c>
      <c r="AM1325" t="s">
        <v>145</v>
      </c>
      <c r="AN1325" t="s">
        <v>145</v>
      </c>
      <c r="BB1325">
        <v>0</v>
      </c>
    </row>
    <row r="1326" spans="1:54" x14ac:dyDescent="0.25">
      <c r="A1326">
        <v>328310</v>
      </c>
      <c r="B1326" t="s">
        <v>150</v>
      </c>
      <c r="H1326" t="s">
        <v>148</v>
      </c>
      <c r="W1326" t="s">
        <v>148</v>
      </c>
      <c r="X1326" t="s">
        <v>148</v>
      </c>
      <c r="Z1326" t="s">
        <v>148</v>
      </c>
      <c r="AB1326" t="s">
        <v>147</v>
      </c>
      <c r="AC1326" t="s">
        <v>147</v>
      </c>
      <c r="AD1326" t="s">
        <v>147</v>
      </c>
      <c r="AE1326" t="s">
        <v>147</v>
      </c>
      <c r="AF1326" t="s">
        <v>147</v>
      </c>
      <c r="AG1326" t="s">
        <v>145</v>
      </c>
      <c r="AH1326" t="s">
        <v>145</v>
      </c>
      <c r="AI1326" t="s">
        <v>145</v>
      </c>
      <c r="AJ1326" t="s">
        <v>145</v>
      </c>
      <c r="AK1326" t="s">
        <v>145</v>
      </c>
      <c r="AL1326" t="s">
        <v>145</v>
      </c>
      <c r="AM1326" t="s">
        <v>145</v>
      </c>
      <c r="AN1326" t="s">
        <v>145</v>
      </c>
      <c r="BB1326">
        <v>0</v>
      </c>
    </row>
    <row r="1327" spans="1:54" x14ac:dyDescent="0.25">
      <c r="A1327">
        <v>329554</v>
      </c>
      <c r="B1327" t="s">
        <v>150</v>
      </c>
      <c r="I1327" t="s">
        <v>148</v>
      </c>
      <c r="N1327" t="s">
        <v>148</v>
      </c>
      <c r="Z1327" t="s">
        <v>148</v>
      </c>
      <c r="AB1327" t="s">
        <v>147</v>
      </c>
      <c r="AC1327" t="s">
        <v>148</v>
      </c>
      <c r="AF1327" t="s">
        <v>147</v>
      </c>
      <c r="AG1327" t="s">
        <v>147</v>
      </c>
      <c r="AH1327" t="s">
        <v>148</v>
      </c>
      <c r="AI1327" t="s">
        <v>148</v>
      </c>
      <c r="AJ1327" t="s">
        <v>147</v>
      </c>
      <c r="AK1327" t="s">
        <v>148</v>
      </c>
      <c r="AL1327" t="s">
        <v>147</v>
      </c>
      <c r="AM1327" t="s">
        <v>147</v>
      </c>
      <c r="AN1327" t="s">
        <v>145</v>
      </c>
      <c r="BB1327">
        <v>0</v>
      </c>
    </row>
    <row r="1328" spans="1:54" x14ac:dyDescent="0.25">
      <c r="A1328">
        <v>330581</v>
      </c>
      <c r="B1328" t="s">
        <v>150</v>
      </c>
      <c r="Q1328" t="s">
        <v>148</v>
      </c>
      <c r="W1328" t="s">
        <v>148</v>
      </c>
      <c r="AB1328" t="s">
        <v>147</v>
      </c>
      <c r="AC1328" t="s">
        <v>147</v>
      </c>
      <c r="AD1328" t="s">
        <v>145</v>
      </c>
      <c r="AE1328" t="s">
        <v>147</v>
      </c>
      <c r="AF1328" t="s">
        <v>145</v>
      </c>
      <c r="AG1328" t="s">
        <v>145</v>
      </c>
      <c r="AH1328" t="s">
        <v>147</v>
      </c>
      <c r="AI1328" t="s">
        <v>145</v>
      </c>
      <c r="AJ1328" t="s">
        <v>145</v>
      </c>
      <c r="AK1328" t="s">
        <v>145</v>
      </c>
      <c r="AL1328" t="s">
        <v>145</v>
      </c>
      <c r="AM1328" t="s">
        <v>145</v>
      </c>
      <c r="AN1328" t="s">
        <v>145</v>
      </c>
      <c r="BB1328">
        <v>0</v>
      </c>
    </row>
    <row r="1329" spans="1:54" x14ac:dyDescent="0.25">
      <c r="A1329">
        <v>331884</v>
      </c>
      <c r="B1329" t="s">
        <v>150</v>
      </c>
      <c r="H1329" t="s">
        <v>148</v>
      </c>
      <c r="Z1329" t="s">
        <v>147</v>
      </c>
      <c r="AB1329" t="s">
        <v>147</v>
      </c>
      <c r="AC1329" t="s">
        <v>145</v>
      </c>
      <c r="AD1329" t="s">
        <v>145</v>
      </c>
      <c r="AE1329" t="s">
        <v>145</v>
      </c>
      <c r="AF1329" t="s">
        <v>145</v>
      </c>
      <c r="AG1329" t="s">
        <v>145</v>
      </c>
      <c r="AH1329" t="s">
        <v>145</v>
      </c>
      <c r="AI1329" t="s">
        <v>145</v>
      </c>
      <c r="AJ1329" t="s">
        <v>145</v>
      </c>
      <c r="AK1329" t="s">
        <v>145</v>
      </c>
      <c r="AL1329" t="s">
        <v>145</v>
      </c>
      <c r="AM1329" t="s">
        <v>145</v>
      </c>
      <c r="AN1329" t="s">
        <v>145</v>
      </c>
      <c r="BB1329">
        <v>0</v>
      </c>
    </row>
    <row r="1330" spans="1:54" x14ac:dyDescent="0.25">
      <c r="A1330">
        <v>332848</v>
      </c>
      <c r="B1330" t="s">
        <v>150</v>
      </c>
      <c r="H1330" t="s">
        <v>148</v>
      </c>
      <c r="AB1330" t="s">
        <v>147</v>
      </c>
      <c r="AC1330" t="s">
        <v>148</v>
      </c>
      <c r="AD1330" t="s">
        <v>148</v>
      </c>
      <c r="AG1330" t="s">
        <v>147</v>
      </c>
      <c r="AJ1330" t="s">
        <v>148</v>
      </c>
      <c r="AN1330" t="s">
        <v>145</v>
      </c>
      <c r="BB1330">
        <v>0</v>
      </c>
    </row>
    <row r="1331" spans="1:54" x14ac:dyDescent="0.25">
      <c r="A1331">
        <v>335049</v>
      </c>
      <c r="B1331" t="s">
        <v>150</v>
      </c>
      <c r="W1331" t="s">
        <v>148</v>
      </c>
      <c r="Y1331" t="s">
        <v>147</v>
      </c>
      <c r="Z1331" t="s">
        <v>147</v>
      </c>
      <c r="AB1331" t="s">
        <v>147</v>
      </c>
      <c r="AC1331" t="s">
        <v>147</v>
      </c>
      <c r="AD1331" t="s">
        <v>145</v>
      </c>
      <c r="AE1331" t="s">
        <v>147</v>
      </c>
      <c r="AF1331" t="s">
        <v>145</v>
      </c>
      <c r="AG1331" t="s">
        <v>145</v>
      </c>
      <c r="AH1331" t="s">
        <v>145</v>
      </c>
      <c r="AI1331" t="s">
        <v>145</v>
      </c>
      <c r="AJ1331" t="s">
        <v>145</v>
      </c>
      <c r="AK1331" t="s">
        <v>145</v>
      </c>
      <c r="AL1331" t="s">
        <v>145</v>
      </c>
      <c r="AM1331" t="s">
        <v>145</v>
      </c>
      <c r="AN1331" t="s">
        <v>145</v>
      </c>
      <c r="BB1331">
        <v>0</v>
      </c>
    </row>
    <row r="1332" spans="1:54" x14ac:dyDescent="0.25">
      <c r="A1332">
        <v>335599</v>
      </c>
      <c r="B1332" t="s">
        <v>150</v>
      </c>
      <c r="R1332" t="s">
        <v>148</v>
      </c>
      <c r="Z1332" t="s">
        <v>148</v>
      </c>
      <c r="AB1332" t="s">
        <v>147</v>
      </c>
      <c r="AC1332" t="s">
        <v>147</v>
      </c>
      <c r="AE1332" t="s">
        <v>147</v>
      </c>
      <c r="AG1332" t="s">
        <v>147</v>
      </c>
      <c r="AH1332" t="s">
        <v>145</v>
      </c>
      <c r="AI1332" t="s">
        <v>145</v>
      </c>
      <c r="AJ1332" t="s">
        <v>145</v>
      </c>
      <c r="AK1332" t="s">
        <v>145</v>
      </c>
      <c r="AL1332" t="s">
        <v>145</v>
      </c>
      <c r="AM1332" t="s">
        <v>145</v>
      </c>
      <c r="AN1332" t="s">
        <v>145</v>
      </c>
      <c r="BB1332">
        <v>0</v>
      </c>
    </row>
    <row r="1333" spans="1:54" x14ac:dyDescent="0.25">
      <c r="A1333">
        <v>336718</v>
      </c>
      <c r="B1333" t="s">
        <v>150</v>
      </c>
      <c r="AB1333" t="s">
        <v>147</v>
      </c>
      <c r="AC1333" t="s">
        <v>147</v>
      </c>
      <c r="AD1333" t="s">
        <v>147</v>
      </c>
      <c r="AF1333" t="s">
        <v>147</v>
      </c>
      <c r="AG1333" t="s">
        <v>147</v>
      </c>
      <c r="AI1333" t="s">
        <v>145</v>
      </c>
      <c r="AJ1333" t="s">
        <v>145</v>
      </c>
      <c r="AK1333" t="s">
        <v>145</v>
      </c>
      <c r="AL1333" t="s">
        <v>145</v>
      </c>
      <c r="AM1333" t="s">
        <v>145</v>
      </c>
      <c r="AN1333" t="s">
        <v>145</v>
      </c>
      <c r="BB1333">
        <v>0</v>
      </c>
    </row>
    <row r="1334" spans="1:54" x14ac:dyDescent="0.25">
      <c r="A1334">
        <v>338954</v>
      </c>
      <c r="B1334" t="s">
        <v>150</v>
      </c>
      <c r="U1334" t="s">
        <v>148</v>
      </c>
      <c r="W1334" t="s">
        <v>148</v>
      </c>
      <c r="AB1334" t="s">
        <v>147</v>
      </c>
      <c r="AC1334" t="s">
        <v>148</v>
      </c>
      <c r="AD1334" t="s">
        <v>147</v>
      </c>
      <c r="AE1334" t="s">
        <v>147</v>
      </c>
      <c r="AG1334" t="s">
        <v>147</v>
      </c>
      <c r="AH1334" t="s">
        <v>148</v>
      </c>
      <c r="AI1334" t="s">
        <v>145</v>
      </c>
      <c r="AJ1334" t="s">
        <v>145</v>
      </c>
      <c r="AK1334" t="s">
        <v>147</v>
      </c>
      <c r="AL1334" t="s">
        <v>145</v>
      </c>
      <c r="AM1334" t="s">
        <v>145</v>
      </c>
      <c r="AN1334" t="s">
        <v>145</v>
      </c>
      <c r="BB1334">
        <v>0</v>
      </c>
    </row>
    <row r="1335" spans="1:54" x14ac:dyDescent="0.25">
      <c r="A1335">
        <v>331954</v>
      </c>
      <c r="B1335" t="s">
        <v>150</v>
      </c>
      <c r="S1335" t="s">
        <v>147</v>
      </c>
      <c r="V1335" t="s">
        <v>147</v>
      </c>
      <c r="AA1335" t="s">
        <v>147</v>
      </c>
      <c r="AB1335" t="s">
        <v>147</v>
      </c>
      <c r="AC1335" t="s">
        <v>145</v>
      </c>
      <c r="AE1335" t="s">
        <v>145</v>
      </c>
      <c r="AF1335" t="s">
        <v>147</v>
      </c>
      <c r="AG1335" t="s">
        <v>145</v>
      </c>
      <c r="AH1335" t="s">
        <v>145</v>
      </c>
      <c r="AI1335" t="s">
        <v>145</v>
      </c>
      <c r="AJ1335" t="s">
        <v>145</v>
      </c>
      <c r="AK1335" t="s">
        <v>145</v>
      </c>
      <c r="AL1335" t="s">
        <v>145</v>
      </c>
      <c r="AM1335" t="s">
        <v>145</v>
      </c>
      <c r="AN1335" t="s">
        <v>145</v>
      </c>
      <c r="BB1335">
        <v>0</v>
      </c>
    </row>
    <row r="1336" spans="1:54" x14ac:dyDescent="0.25">
      <c r="A1336">
        <v>335133</v>
      </c>
      <c r="B1336" t="s">
        <v>150</v>
      </c>
      <c r="AA1336" t="s">
        <v>145</v>
      </c>
      <c r="AB1336" t="s">
        <v>147</v>
      </c>
      <c r="AC1336" t="s">
        <v>145</v>
      </c>
      <c r="AD1336" t="s">
        <v>145</v>
      </c>
      <c r="AE1336" t="s">
        <v>145</v>
      </c>
      <c r="AF1336" t="s">
        <v>145</v>
      </c>
      <c r="AG1336" t="s">
        <v>145</v>
      </c>
      <c r="AH1336" t="s">
        <v>145</v>
      </c>
      <c r="AI1336" t="s">
        <v>145</v>
      </c>
      <c r="AJ1336" t="s">
        <v>145</v>
      </c>
      <c r="AK1336" t="s">
        <v>145</v>
      </c>
      <c r="AL1336" t="s">
        <v>145</v>
      </c>
      <c r="AM1336" t="s">
        <v>145</v>
      </c>
      <c r="AN1336" t="s">
        <v>145</v>
      </c>
      <c r="BB1336">
        <v>0</v>
      </c>
    </row>
    <row r="1337" spans="1:54" x14ac:dyDescent="0.25">
      <c r="A1337">
        <v>335868</v>
      </c>
      <c r="B1337" t="s">
        <v>150</v>
      </c>
      <c r="K1337" t="s">
        <v>148</v>
      </c>
      <c r="W1337" t="s">
        <v>148</v>
      </c>
      <c r="X1337" t="s">
        <v>148</v>
      </c>
      <c r="Y1337" t="s">
        <v>148</v>
      </c>
      <c r="AB1337" t="s">
        <v>147</v>
      </c>
      <c r="AC1337" t="s">
        <v>145</v>
      </c>
      <c r="AD1337" t="s">
        <v>145</v>
      </c>
      <c r="AE1337" t="s">
        <v>145</v>
      </c>
      <c r="AF1337" t="s">
        <v>145</v>
      </c>
      <c r="AG1337" t="s">
        <v>145</v>
      </c>
      <c r="AH1337" t="s">
        <v>145</v>
      </c>
      <c r="AI1337" t="s">
        <v>145</v>
      </c>
      <c r="AJ1337" t="s">
        <v>145</v>
      </c>
      <c r="AK1337" t="s">
        <v>145</v>
      </c>
      <c r="AL1337" t="s">
        <v>145</v>
      </c>
      <c r="AM1337" t="s">
        <v>145</v>
      </c>
      <c r="AN1337" t="s">
        <v>145</v>
      </c>
      <c r="BB1337">
        <v>0</v>
      </c>
    </row>
    <row r="1338" spans="1:54" x14ac:dyDescent="0.25">
      <c r="A1338">
        <v>336605</v>
      </c>
      <c r="B1338" t="s">
        <v>150</v>
      </c>
      <c r="Y1338" t="s">
        <v>148</v>
      </c>
      <c r="AB1338" t="s">
        <v>147</v>
      </c>
      <c r="AC1338" t="s">
        <v>147</v>
      </c>
      <c r="AE1338" t="s">
        <v>145</v>
      </c>
      <c r="AF1338" t="s">
        <v>147</v>
      </c>
      <c r="AG1338" t="s">
        <v>145</v>
      </c>
      <c r="AH1338" t="s">
        <v>145</v>
      </c>
      <c r="AI1338" t="s">
        <v>145</v>
      </c>
      <c r="AJ1338" t="s">
        <v>145</v>
      </c>
      <c r="AK1338" t="s">
        <v>145</v>
      </c>
      <c r="AL1338" t="s">
        <v>145</v>
      </c>
      <c r="AM1338" t="s">
        <v>145</v>
      </c>
      <c r="AN1338" t="s">
        <v>145</v>
      </c>
      <c r="BB1338">
        <v>0</v>
      </c>
    </row>
    <row r="1339" spans="1:54" x14ac:dyDescent="0.25">
      <c r="A1339">
        <v>337364</v>
      </c>
      <c r="B1339" t="s">
        <v>150</v>
      </c>
      <c r="W1339" t="s">
        <v>148</v>
      </c>
      <c r="AB1339" t="s">
        <v>147</v>
      </c>
      <c r="AC1339" t="s">
        <v>147</v>
      </c>
      <c r="AE1339" t="s">
        <v>147</v>
      </c>
      <c r="AG1339" t="s">
        <v>147</v>
      </c>
      <c r="AI1339" t="s">
        <v>145</v>
      </c>
      <c r="AJ1339" t="s">
        <v>145</v>
      </c>
      <c r="AK1339" t="s">
        <v>145</v>
      </c>
      <c r="AL1339" t="s">
        <v>145</v>
      </c>
      <c r="AM1339" t="s">
        <v>145</v>
      </c>
      <c r="AN1339" t="s">
        <v>145</v>
      </c>
      <c r="BB1339">
        <v>0</v>
      </c>
    </row>
    <row r="1340" spans="1:54" x14ac:dyDescent="0.25">
      <c r="A1340">
        <v>338287</v>
      </c>
      <c r="B1340" t="s">
        <v>150</v>
      </c>
      <c r="Y1340" t="s">
        <v>148</v>
      </c>
      <c r="AB1340" t="s">
        <v>147</v>
      </c>
      <c r="AC1340" t="s">
        <v>147</v>
      </c>
      <c r="AD1340" t="s">
        <v>147</v>
      </c>
      <c r="AE1340" t="s">
        <v>147</v>
      </c>
      <c r="AF1340" t="s">
        <v>147</v>
      </c>
      <c r="AG1340" t="s">
        <v>147</v>
      </c>
      <c r="AH1340" t="s">
        <v>147</v>
      </c>
      <c r="AI1340" t="s">
        <v>145</v>
      </c>
      <c r="AJ1340" t="s">
        <v>145</v>
      </c>
      <c r="AL1340" t="s">
        <v>145</v>
      </c>
      <c r="AM1340" t="s">
        <v>145</v>
      </c>
      <c r="AN1340" t="s">
        <v>145</v>
      </c>
      <c r="BB1340">
        <v>0</v>
      </c>
    </row>
    <row r="1341" spans="1:54" x14ac:dyDescent="0.25">
      <c r="A1341">
        <v>338552</v>
      </c>
      <c r="B1341" t="s">
        <v>150</v>
      </c>
      <c r="AB1341" t="s">
        <v>147</v>
      </c>
      <c r="AG1341" t="s">
        <v>145</v>
      </c>
      <c r="AH1341" t="s">
        <v>145</v>
      </c>
      <c r="AI1341" t="s">
        <v>145</v>
      </c>
      <c r="AJ1341" t="s">
        <v>145</v>
      </c>
      <c r="AK1341" t="s">
        <v>145</v>
      </c>
      <c r="AL1341" t="s">
        <v>145</v>
      </c>
      <c r="AM1341" t="s">
        <v>145</v>
      </c>
      <c r="AN1341" t="s">
        <v>145</v>
      </c>
      <c r="BB1341">
        <v>0</v>
      </c>
    </row>
    <row r="1342" spans="1:54" x14ac:dyDescent="0.25">
      <c r="A1342">
        <v>338592</v>
      </c>
      <c r="B1342" t="s">
        <v>150</v>
      </c>
      <c r="W1342" t="s">
        <v>147</v>
      </c>
      <c r="Z1342" t="s">
        <v>147</v>
      </c>
      <c r="AB1342" t="s">
        <v>147</v>
      </c>
      <c r="AC1342" t="s">
        <v>147</v>
      </c>
      <c r="AE1342" t="s">
        <v>147</v>
      </c>
      <c r="AG1342" t="s">
        <v>147</v>
      </c>
      <c r="AI1342" t="s">
        <v>145</v>
      </c>
      <c r="AJ1342" t="s">
        <v>145</v>
      </c>
      <c r="AK1342" t="s">
        <v>145</v>
      </c>
      <c r="AL1342" t="s">
        <v>145</v>
      </c>
      <c r="AM1342" t="s">
        <v>145</v>
      </c>
      <c r="AN1342" t="s">
        <v>145</v>
      </c>
      <c r="BB1342">
        <v>0</v>
      </c>
    </row>
    <row r="1343" spans="1:54" x14ac:dyDescent="0.25">
      <c r="A1343">
        <v>338695</v>
      </c>
      <c r="B1343" t="s">
        <v>150</v>
      </c>
      <c r="W1343" t="s">
        <v>148</v>
      </c>
      <c r="Y1343" t="s">
        <v>148</v>
      </c>
      <c r="AB1343" t="s">
        <v>147</v>
      </c>
      <c r="AC1343" t="s">
        <v>145</v>
      </c>
      <c r="AD1343" t="s">
        <v>145</v>
      </c>
      <c r="AE1343" t="s">
        <v>145</v>
      </c>
      <c r="AF1343" t="s">
        <v>145</v>
      </c>
      <c r="AG1343" t="s">
        <v>145</v>
      </c>
      <c r="AH1343" t="s">
        <v>145</v>
      </c>
      <c r="AI1343" t="s">
        <v>145</v>
      </c>
      <c r="AJ1343" t="s">
        <v>145</v>
      </c>
      <c r="AK1343" t="s">
        <v>145</v>
      </c>
      <c r="AL1343" t="s">
        <v>145</v>
      </c>
      <c r="AM1343" t="s">
        <v>145</v>
      </c>
      <c r="AN1343" t="s">
        <v>145</v>
      </c>
      <c r="BB1343">
        <v>0</v>
      </c>
    </row>
    <row r="1344" spans="1:54" x14ac:dyDescent="0.25">
      <c r="A1344">
        <v>338817</v>
      </c>
      <c r="B1344" t="s">
        <v>150</v>
      </c>
      <c r="AB1344" t="s">
        <v>147</v>
      </c>
      <c r="AC1344" t="s">
        <v>147</v>
      </c>
      <c r="AE1344" t="s">
        <v>147</v>
      </c>
      <c r="AG1344" t="s">
        <v>147</v>
      </c>
      <c r="AI1344" t="s">
        <v>145</v>
      </c>
      <c r="AJ1344" t="s">
        <v>145</v>
      </c>
      <c r="AK1344" t="s">
        <v>145</v>
      </c>
      <c r="AL1344" t="s">
        <v>145</v>
      </c>
      <c r="AM1344" t="s">
        <v>145</v>
      </c>
      <c r="AN1344" t="s">
        <v>145</v>
      </c>
      <c r="BB1344">
        <v>0</v>
      </c>
    </row>
    <row r="1345" spans="1:54" x14ac:dyDescent="0.25">
      <c r="A1345">
        <v>338939</v>
      </c>
      <c r="B1345" t="s">
        <v>150</v>
      </c>
      <c r="AB1345" t="s">
        <v>147</v>
      </c>
      <c r="AE1345" t="s">
        <v>147</v>
      </c>
      <c r="AG1345" t="s">
        <v>145</v>
      </c>
      <c r="AI1345" t="s">
        <v>145</v>
      </c>
      <c r="AJ1345" t="s">
        <v>145</v>
      </c>
      <c r="AK1345" t="s">
        <v>145</v>
      </c>
      <c r="AL1345" t="s">
        <v>145</v>
      </c>
      <c r="AM1345" t="s">
        <v>145</v>
      </c>
      <c r="AN1345" t="s">
        <v>145</v>
      </c>
      <c r="BB1345">
        <v>0</v>
      </c>
    </row>
    <row r="1346" spans="1:54" x14ac:dyDescent="0.25">
      <c r="A1346">
        <v>337103</v>
      </c>
      <c r="B1346" t="s">
        <v>150</v>
      </c>
      <c r="W1346" t="s">
        <v>148</v>
      </c>
      <c r="Z1346" t="s">
        <v>148</v>
      </c>
      <c r="AA1346" t="s">
        <v>148</v>
      </c>
      <c r="AB1346" t="s">
        <v>147</v>
      </c>
      <c r="AC1346" t="s">
        <v>148</v>
      </c>
      <c r="AG1346" t="s">
        <v>148</v>
      </c>
      <c r="AH1346" t="s">
        <v>147</v>
      </c>
      <c r="AI1346" t="s">
        <v>148</v>
      </c>
      <c r="AK1346" t="s">
        <v>148</v>
      </c>
      <c r="AL1346" t="s">
        <v>145</v>
      </c>
      <c r="AM1346" t="s">
        <v>147</v>
      </c>
      <c r="AN1346" t="s">
        <v>145</v>
      </c>
      <c r="BB1346">
        <v>0</v>
      </c>
    </row>
    <row r="1347" spans="1:54" x14ac:dyDescent="0.25">
      <c r="A1347">
        <v>331378</v>
      </c>
      <c r="B1347" t="s">
        <v>150</v>
      </c>
      <c r="R1347" t="s">
        <v>147</v>
      </c>
      <c r="W1347" t="s">
        <v>147</v>
      </c>
      <c r="X1347" t="s">
        <v>148</v>
      </c>
      <c r="Y1347" t="s">
        <v>148</v>
      </c>
      <c r="Z1347" t="s">
        <v>148</v>
      </c>
      <c r="AB1347" t="s">
        <v>147</v>
      </c>
      <c r="AC1347" t="s">
        <v>145</v>
      </c>
      <c r="AD1347" t="s">
        <v>145</v>
      </c>
      <c r="AE1347" t="s">
        <v>145</v>
      </c>
      <c r="AF1347" t="s">
        <v>145</v>
      </c>
      <c r="AG1347" t="s">
        <v>145</v>
      </c>
      <c r="AH1347" t="s">
        <v>145</v>
      </c>
      <c r="AI1347" t="s">
        <v>145</v>
      </c>
      <c r="AJ1347" t="s">
        <v>145</v>
      </c>
      <c r="AK1347" t="s">
        <v>145</v>
      </c>
      <c r="AL1347" t="s">
        <v>145</v>
      </c>
      <c r="AM1347" t="s">
        <v>145</v>
      </c>
      <c r="AN1347" t="s">
        <v>145</v>
      </c>
      <c r="BB1347">
        <v>0</v>
      </c>
    </row>
    <row r="1348" spans="1:54" x14ac:dyDescent="0.25">
      <c r="A1348">
        <v>335155</v>
      </c>
      <c r="B1348" t="s">
        <v>150</v>
      </c>
      <c r="P1348" t="s">
        <v>147</v>
      </c>
      <c r="W1348" t="s">
        <v>148</v>
      </c>
      <c r="AB1348" t="s">
        <v>148</v>
      </c>
      <c r="AC1348" t="s">
        <v>145</v>
      </c>
      <c r="AE1348" t="s">
        <v>147</v>
      </c>
      <c r="AF1348" t="s">
        <v>145</v>
      </c>
      <c r="AG1348" t="s">
        <v>145</v>
      </c>
      <c r="AH1348" t="s">
        <v>147</v>
      </c>
      <c r="AI1348" t="s">
        <v>145</v>
      </c>
      <c r="AJ1348" t="s">
        <v>145</v>
      </c>
      <c r="AK1348" t="s">
        <v>145</v>
      </c>
      <c r="AL1348" t="s">
        <v>145</v>
      </c>
      <c r="AM1348" t="s">
        <v>145</v>
      </c>
      <c r="AN1348" t="s">
        <v>145</v>
      </c>
      <c r="BB1348">
        <v>0</v>
      </c>
    </row>
    <row r="1349" spans="1:54" x14ac:dyDescent="0.25">
      <c r="A1349">
        <v>338898</v>
      </c>
      <c r="B1349" t="s">
        <v>150</v>
      </c>
      <c r="P1349" t="s">
        <v>147</v>
      </c>
      <c r="W1349" t="s">
        <v>145</v>
      </c>
      <c r="Z1349" t="s">
        <v>145</v>
      </c>
      <c r="AB1349" t="s">
        <v>148</v>
      </c>
      <c r="AC1349" t="s">
        <v>145</v>
      </c>
      <c r="AD1349" t="s">
        <v>147</v>
      </c>
      <c r="AE1349" t="s">
        <v>145</v>
      </c>
      <c r="AF1349" t="s">
        <v>147</v>
      </c>
      <c r="AG1349" t="s">
        <v>145</v>
      </c>
      <c r="AH1349" t="s">
        <v>145</v>
      </c>
      <c r="AI1349" t="s">
        <v>145</v>
      </c>
      <c r="AJ1349" t="s">
        <v>145</v>
      </c>
      <c r="AK1349" t="s">
        <v>145</v>
      </c>
      <c r="AL1349" t="s">
        <v>145</v>
      </c>
      <c r="AM1349" t="s">
        <v>145</v>
      </c>
      <c r="AN1349" t="s">
        <v>145</v>
      </c>
      <c r="BB1349">
        <v>0</v>
      </c>
    </row>
    <row r="1350" spans="1:54" x14ac:dyDescent="0.25">
      <c r="A1350">
        <v>332481</v>
      </c>
      <c r="B1350" t="s">
        <v>150</v>
      </c>
      <c r="O1350" t="s">
        <v>148</v>
      </c>
      <c r="P1350" t="s">
        <v>148</v>
      </c>
      <c r="Z1350" t="s">
        <v>148</v>
      </c>
      <c r="AB1350" t="s">
        <v>148</v>
      </c>
      <c r="AC1350" t="s">
        <v>148</v>
      </c>
      <c r="AG1350" t="s">
        <v>145</v>
      </c>
      <c r="AH1350" t="s">
        <v>145</v>
      </c>
      <c r="AI1350" t="s">
        <v>148</v>
      </c>
      <c r="AJ1350" t="s">
        <v>148</v>
      </c>
      <c r="AK1350" t="s">
        <v>148</v>
      </c>
      <c r="AM1350" t="s">
        <v>148</v>
      </c>
      <c r="AN1350" t="s">
        <v>145</v>
      </c>
      <c r="BB1350">
        <v>0</v>
      </c>
    </row>
    <row r="1351" spans="1:54" x14ac:dyDescent="0.25">
      <c r="A1351">
        <v>333284</v>
      </c>
      <c r="B1351" t="s">
        <v>150</v>
      </c>
      <c r="O1351" t="s">
        <v>148</v>
      </c>
      <c r="P1351" t="s">
        <v>148</v>
      </c>
      <c r="Z1351" t="s">
        <v>148</v>
      </c>
      <c r="AB1351" t="s">
        <v>148</v>
      </c>
      <c r="AC1351" t="s">
        <v>148</v>
      </c>
      <c r="AE1351" t="s">
        <v>148</v>
      </c>
      <c r="AF1351" t="s">
        <v>148</v>
      </c>
      <c r="AG1351" t="s">
        <v>148</v>
      </c>
      <c r="AI1351" t="s">
        <v>147</v>
      </c>
      <c r="AJ1351" t="s">
        <v>147</v>
      </c>
      <c r="AK1351" t="s">
        <v>147</v>
      </c>
      <c r="AL1351" t="s">
        <v>147</v>
      </c>
      <c r="AM1351" t="s">
        <v>147</v>
      </c>
      <c r="AN1351" t="s">
        <v>145</v>
      </c>
      <c r="BB1351">
        <v>0</v>
      </c>
    </row>
    <row r="1352" spans="1:54" x14ac:dyDescent="0.25">
      <c r="A1352">
        <v>334752</v>
      </c>
      <c r="B1352" t="s">
        <v>150</v>
      </c>
      <c r="G1352" t="s">
        <v>148</v>
      </c>
      <c r="K1352" t="s">
        <v>148</v>
      </c>
      <c r="O1352" t="s">
        <v>148</v>
      </c>
      <c r="P1352" t="s">
        <v>148</v>
      </c>
      <c r="AB1352" t="s">
        <v>148</v>
      </c>
      <c r="AC1352" t="s">
        <v>147</v>
      </c>
      <c r="AD1352" t="s">
        <v>147</v>
      </c>
      <c r="AE1352" t="s">
        <v>147</v>
      </c>
      <c r="AF1352" t="s">
        <v>147</v>
      </c>
      <c r="AG1352" t="s">
        <v>145</v>
      </c>
      <c r="AH1352" t="s">
        <v>147</v>
      </c>
      <c r="AI1352" t="s">
        <v>145</v>
      </c>
      <c r="AJ1352" t="s">
        <v>145</v>
      </c>
      <c r="AK1352" t="s">
        <v>145</v>
      </c>
      <c r="AL1352" t="s">
        <v>145</v>
      </c>
      <c r="AM1352" t="s">
        <v>145</v>
      </c>
      <c r="AN1352" t="s">
        <v>145</v>
      </c>
      <c r="BB1352">
        <v>0</v>
      </c>
    </row>
    <row r="1353" spans="1:54" x14ac:dyDescent="0.25">
      <c r="A1353">
        <v>303026</v>
      </c>
      <c r="B1353" t="s">
        <v>150</v>
      </c>
      <c r="P1353" t="s">
        <v>148</v>
      </c>
      <c r="W1353" t="s">
        <v>148</v>
      </c>
      <c r="Z1353" t="s">
        <v>148</v>
      </c>
      <c r="AB1353" t="s">
        <v>148</v>
      </c>
      <c r="AC1353" t="s">
        <v>145</v>
      </c>
      <c r="AD1353" t="s">
        <v>145</v>
      </c>
      <c r="AE1353" t="s">
        <v>145</v>
      </c>
      <c r="AF1353" t="s">
        <v>145</v>
      </c>
      <c r="AG1353" t="s">
        <v>145</v>
      </c>
      <c r="AH1353" t="s">
        <v>145</v>
      </c>
      <c r="AI1353" t="s">
        <v>147</v>
      </c>
      <c r="AJ1353" t="s">
        <v>145</v>
      </c>
      <c r="AK1353" t="s">
        <v>145</v>
      </c>
      <c r="AL1353" t="s">
        <v>145</v>
      </c>
      <c r="AM1353" t="s">
        <v>145</v>
      </c>
      <c r="AN1353" t="s">
        <v>145</v>
      </c>
      <c r="BB1353">
        <v>0</v>
      </c>
    </row>
    <row r="1354" spans="1:54" x14ac:dyDescent="0.25">
      <c r="A1354">
        <v>306580</v>
      </c>
      <c r="B1354" t="s">
        <v>150</v>
      </c>
      <c r="P1354" t="s">
        <v>148</v>
      </c>
      <c r="W1354" t="s">
        <v>148</v>
      </c>
      <c r="AA1354" t="s">
        <v>148</v>
      </c>
      <c r="AB1354" t="s">
        <v>148</v>
      </c>
      <c r="AC1354" t="s">
        <v>145</v>
      </c>
      <c r="AD1354" t="s">
        <v>145</v>
      </c>
      <c r="AE1354" t="s">
        <v>145</v>
      </c>
      <c r="AF1354" t="s">
        <v>145</v>
      </c>
      <c r="AG1354" t="s">
        <v>145</v>
      </c>
      <c r="AH1354" t="s">
        <v>145</v>
      </c>
      <c r="AI1354" t="s">
        <v>145</v>
      </c>
      <c r="AJ1354" t="s">
        <v>145</v>
      </c>
      <c r="AK1354" t="s">
        <v>145</v>
      </c>
      <c r="AL1354" t="s">
        <v>145</v>
      </c>
      <c r="AM1354" t="s">
        <v>145</v>
      </c>
      <c r="AN1354" t="s">
        <v>145</v>
      </c>
      <c r="BB1354">
        <v>0</v>
      </c>
    </row>
    <row r="1355" spans="1:54" x14ac:dyDescent="0.25">
      <c r="A1355">
        <v>326752</v>
      </c>
      <c r="B1355" t="s">
        <v>150</v>
      </c>
      <c r="P1355" t="s">
        <v>148</v>
      </c>
      <c r="W1355" t="s">
        <v>148</v>
      </c>
      <c r="Z1355" t="s">
        <v>148</v>
      </c>
      <c r="AB1355" t="s">
        <v>148</v>
      </c>
      <c r="AC1355" t="s">
        <v>147</v>
      </c>
      <c r="AD1355" t="s">
        <v>147</v>
      </c>
      <c r="AE1355" t="s">
        <v>145</v>
      </c>
      <c r="AF1355" t="s">
        <v>147</v>
      </c>
      <c r="AG1355" t="s">
        <v>145</v>
      </c>
      <c r="AH1355" t="s">
        <v>147</v>
      </c>
      <c r="AI1355" t="s">
        <v>145</v>
      </c>
      <c r="AJ1355" t="s">
        <v>145</v>
      </c>
      <c r="AK1355" t="s">
        <v>145</v>
      </c>
      <c r="AL1355" t="s">
        <v>145</v>
      </c>
      <c r="AM1355" t="s">
        <v>145</v>
      </c>
      <c r="AN1355" t="s">
        <v>145</v>
      </c>
      <c r="BB1355">
        <v>0</v>
      </c>
    </row>
    <row r="1356" spans="1:54" x14ac:dyDescent="0.25">
      <c r="A1356">
        <v>328034</v>
      </c>
      <c r="B1356" t="s">
        <v>150</v>
      </c>
      <c r="P1356" t="s">
        <v>148</v>
      </c>
      <c r="W1356" t="s">
        <v>148</v>
      </c>
      <c r="Z1356" t="s">
        <v>148</v>
      </c>
      <c r="AB1356" t="s">
        <v>148</v>
      </c>
      <c r="AE1356" t="s">
        <v>148</v>
      </c>
      <c r="AF1356" t="s">
        <v>148</v>
      </c>
      <c r="AG1356" t="s">
        <v>148</v>
      </c>
      <c r="AH1356" t="s">
        <v>148</v>
      </c>
      <c r="AI1356" t="s">
        <v>145</v>
      </c>
      <c r="AJ1356" t="s">
        <v>145</v>
      </c>
      <c r="AK1356" t="s">
        <v>147</v>
      </c>
      <c r="AL1356" t="s">
        <v>145</v>
      </c>
      <c r="AM1356" t="s">
        <v>147</v>
      </c>
      <c r="AN1356" t="s">
        <v>145</v>
      </c>
      <c r="BB1356">
        <v>0</v>
      </c>
    </row>
    <row r="1357" spans="1:54" x14ac:dyDescent="0.25">
      <c r="A1357">
        <v>328321</v>
      </c>
      <c r="B1357" t="s">
        <v>150</v>
      </c>
      <c r="P1357" t="s">
        <v>148</v>
      </c>
      <c r="W1357" t="s">
        <v>148</v>
      </c>
      <c r="Z1357" t="s">
        <v>145</v>
      </c>
      <c r="AB1357" t="s">
        <v>148</v>
      </c>
      <c r="AC1357" t="s">
        <v>148</v>
      </c>
      <c r="AD1357" t="s">
        <v>145</v>
      </c>
      <c r="AE1357" t="s">
        <v>148</v>
      </c>
      <c r="AF1357" t="s">
        <v>145</v>
      </c>
      <c r="AG1357" t="s">
        <v>145</v>
      </c>
      <c r="AH1357" t="s">
        <v>145</v>
      </c>
      <c r="AI1357" t="s">
        <v>145</v>
      </c>
      <c r="AJ1357" t="s">
        <v>145</v>
      </c>
      <c r="AK1357" t="s">
        <v>145</v>
      </c>
      <c r="AL1357" t="s">
        <v>145</v>
      </c>
      <c r="AM1357" t="s">
        <v>147</v>
      </c>
      <c r="AN1357" t="s">
        <v>145</v>
      </c>
      <c r="BB1357">
        <v>0</v>
      </c>
    </row>
    <row r="1358" spans="1:54" x14ac:dyDescent="0.25">
      <c r="A1358">
        <v>328447</v>
      </c>
      <c r="B1358" t="s">
        <v>150</v>
      </c>
      <c r="P1358" t="s">
        <v>148</v>
      </c>
      <c r="R1358" t="s">
        <v>148</v>
      </c>
      <c r="AA1358" t="s">
        <v>148</v>
      </c>
      <c r="AB1358" t="s">
        <v>148</v>
      </c>
      <c r="AC1358" t="s">
        <v>145</v>
      </c>
      <c r="AD1358" t="s">
        <v>145</v>
      </c>
      <c r="AE1358" t="s">
        <v>145</v>
      </c>
      <c r="AF1358" t="s">
        <v>145</v>
      </c>
      <c r="AG1358" t="s">
        <v>145</v>
      </c>
      <c r="AH1358" t="s">
        <v>145</v>
      </c>
      <c r="AI1358" t="s">
        <v>145</v>
      </c>
      <c r="AJ1358" t="s">
        <v>145</v>
      </c>
      <c r="AK1358" t="s">
        <v>145</v>
      </c>
      <c r="AL1358" t="s">
        <v>145</v>
      </c>
      <c r="AM1358" t="s">
        <v>145</v>
      </c>
      <c r="AN1358" t="s">
        <v>145</v>
      </c>
      <c r="BB1358">
        <v>0</v>
      </c>
    </row>
    <row r="1359" spans="1:54" x14ac:dyDescent="0.25">
      <c r="A1359">
        <v>328573</v>
      </c>
      <c r="B1359" t="s">
        <v>150</v>
      </c>
      <c r="P1359" t="s">
        <v>148</v>
      </c>
      <c r="W1359" t="s">
        <v>148</v>
      </c>
      <c r="Z1359" t="s">
        <v>147</v>
      </c>
      <c r="AB1359" t="s">
        <v>148</v>
      </c>
      <c r="AC1359" t="s">
        <v>148</v>
      </c>
      <c r="AE1359" t="s">
        <v>148</v>
      </c>
      <c r="AF1359" t="s">
        <v>145</v>
      </c>
      <c r="AG1359" t="s">
        <v>145</v>
      </c>
      <c r="AH1359" t="s">
        <v>148</v>
      </c>
      <c r="AI1359" t="s">
        <v>145</v>
      </c>
      <c r="AJ1359" t="s">
        <v>145</v>
      </c>
      <c r="AK1359" t="s">
        <v>147</v>
      </c>
      <c r="AL1359" t="s">
        <v>145</v>
      </c>
      <c r="AM1359" t="s">
        <v>145</v>
      </c>
      <c r="AN1359" t="s">
        <v>145</v>
      </c>
      <c r="BB1359">
        <v>0</v>
      </c>
    </row>
    <row r="1360" spans="1:54" x14ac:dyDescent="0.25">
      <c r="A1360">
        <v>330940</v>
      </c>
      <c r="B1360" t="s">
        <v>150</v>
      </c>
      <c r="P1360" t="s">
        <v>148</v>
      </c>
      <c r="AA1360" t="s">
        <v>148</v>
      </c>
      <c r="AB1360" t="s">
        <v>148</v>
      </c>
      <c r="AC1360" t="s">
        <v>148</v>
      </c>
      <c r="AD1360" t="s">
        <v>148</v>
      </c>
      <c r="AE1360" t="s">
        <v>148</v>
      </c>
      <c r="AF1360" t="s">
        <v>148</v>
      </c>
      <c r="AG1360" t="s">
        <v>147</v>
      </c>
      <c r="AH1360" t="s">
        <v>147</v>
      </c>
      <c r="AI1360" t="s">
        <v>148</v>
      </c>
      <c r="AJ1360" t="s">
        <v>147</v>
      </c>
      <c r="AK1360" t="s">
        <v>147</v>
      </c>
      <c r="AL1360" t="s">
        <v>147</v>
      </c>
      <c r="AM1360" t="s">
        <v>145</v>
      </c>
      <c r="AN1360" t="s">
        <v>145</v>
      </c>
      <c r="BB1360">
        <v>0</v>
      </c>
    </row>
    <row r="1361" spans="1:54" x14ac:dyDescent="0.25">
      <c r="A1361">
        <v>331819</v>
      </c>
      <c r="B1361" t="s">
        <v>150</v>
      </c>
      <c r="P1361" t="s">
        <v>148</v>
      </c>
      <c r="W1361" t="s">
        <v>148</v>
      </c>
      <c r="Z1361" t="s">
        <v>145</v>
      </c>
      <c r="AB1361" t="s">
        <v>148</v>
      </c>
      <c r="AC1361" t="s">
        <v>145</v>
      </c>
      <c r="AD1361" t="s">
        <v>145</v>
      </c>
      <c r="AE1361" t="s">
        <v>145</v>
      </c>
      <c r="AF1361" t="s">
        <v>145</v>
      </c>
      <c r="AG1361" t="s">
        <v>145</v>
      </c>
      <c r="AH1361" t="s">
        <v>147</v>
      </c>
      <c r="AI1361" t="s">
        <v>145</v>
      </c>
      <c r="AJ1361" t="s">
        <v>145</v>
      </c>
      <c r="AK1361" t="s">
        <v>145</v>
      </c>
      <c r="AL1361" t="s">
        <v>145</v>
      </c>
      <c r="AM1361" t="s">
        <v>145</v>
      </c>
      <c r="AN1361" t="s">
        <v>145</v>
      </c>
      <c r="BB1361">
        <v>0</v>
      </c>
    </row>
    <row r="1362" spans="1:54" x14ac:dyDescent="0.25">
      <c r="A1362">
        <v>338083</v>
      </c>
      <c r="B1362" t="s">
        <v>150</v>
      </c>
      <c r="H1362" t="s">
        <v>148</v>
      </c>
      <c r="P1362" t="s">
        <v>148</v>
      </c>
      <c r="W1362" t="s">
        <v>148</v>
      </c>
      <c r="AB1362" t="s">
        <v>148</v>
      </c>
      <c r="AC1362" t="s">
        <v>147</v>
      </c>
      <c r="AD1362" t="s">
        <v>147</v>
      </c>
      <c r="AE1362" t="s">
        <v>147</v>
      </c>
      <c r="AF1362" t="s">
        <v>147</v>
      </c>
      <c r="AG1362" t="s">
        <v>147</v>
      </c>
      <c r="AH1362" t="s">
        <v>147</v>
      </c>
      <c r="AI1362" t="s">
        <v>145</v>
      </c>
      <c r="AJ1362" t="s">
        <v>145</v>
      </c>
      <c r="AK1362" t="s">
        <v>145</v>
      </c>
      <c r="AL1362" t="s">
        <v>145</v>
      </c>
      <c r="AM1362" t="s">
        <v>145</v>
      </c>
      <c r="AN1362" t="s">
        <v>145</v>
      </c>
      <c r="BB1362">
        <v>0</v>
      </c>
    </row>
    <row r="1363" spans="1:54" x14ac:dyDescent="0.25">
      <c r="A1363">
        <v>335041</v>
      </c>
      <c r="B1363" t="s">
        <v>150</v>
      </c>
      <c r="P1363" t="s">
        <v>148</v>
      </c>
      <c r="V1363" t="s">
        <v>148</v>
      </c>
      <c r="AA1363" t="s">
        <v>148</v>
      </c>
      <c r="AB1363" t="s">
        <v>148</v>
      </c>
      <c r="AC1363" t="s">
        <v>147</v>
      </c>
      <c r="AD1363" t="s">
        <v>147</v>
      </c>
      <c r="AE1363" t="s">
        <v>147</v>
      </c>
      <c r="AF1363" t="s">
        <v>147</v>
      </c>
      <c r="AH1363" t="s">
        <v>147</v>
      </c>
      <c r="AI1363" t="s">
        <v>145</v>
      </c>
      <c r="AJ1363" t="s">
        <v>145</v>
      </c>
      <c r="AK1363" t="s">
        <v>145</v>
      </c>
      <c r="AL1363" t="s">
        <v>145</v>
      </c>
      <c r="AM1363" t="s">
        <v>145</v>
      </c>
      <c r="AN1363" t="s">
        <v>145</v>
      </c>
      <c r="BB1363">
        <v>0</v>
      </c>
    </row>
    <row r="1364" spans="1:54" x14ac:dyDescent="0.25">
      <c r="A1364">
        <v>335168</v>
      </c>
      <c r="B1364" t="s">
        <v>150</v>
      </c>
      <c r="J1364" t="s">
        <v>148</v>
      </c>
      <c r="P1364" t="s">
        <v>148</v>
      </c>
      <c r="W1364" t="s">
        <v>148</v>
      </c>
      <c r="AB1364" t="s">
        <v>148</v>
      </c>
      <c r="AC1364" t="s">
        <v>147</v>
      </c>
      <c r="AD1364" t="s">
        <v>147</v>
      </c>
      <c r="AE1364" t="s">
        <v>147</v>
      </c>
      <c r="AG1364" t="s">
        <v>147</v>
      </c>
      <c r="AH1364" t="s">
        <v>147</v>
      </c>
      <c r="AI1364" t="s">
        <v>145</v>
      </c>
      <c r="AJ1364" t="s">
        <v>145</v>
      </c>
      <c r="AK1364" t="s">
        <v>145</v>
      </c>
      <c r="AL1364" t="s">
        <v>145</v>
      </c>
      <c r="AM1364" t="s">
        <v>145</v>
      </c>
      <c r="AN1364" t="s">
        <v>145</v>
      </c>
      <c r="BB1364">
        <v>0</v>
      </c>
    </row>
    <row r="1365" spans="1:54" x14ac:dyDescent="0.25">
      <c r="A1365">
        <v>335513</v>
      </c>
      <c r="B1365" t="s">
        <v>150</v>
      </c>
      <c r="N1365" t="s">
        <v>148</v>
      </c>
      <c r="P1365" t="s">
        <v>148</v>
      </c>
      <c r="R1365" t="s">
        <v>148</v>
      </c>
      <c r="W1365" t="s">
        <v>148</v>
      </c>
      <c r="AA1365" t="s">
        <v>148</v>
      </c>
      <c r="AB1365" t="s">
        <v>148</v>
      </c>
      <c r="AC1365" t="s">
        <v>147</v>
      </c>
      <c r="AD1365" t="s">
        <v>147</v>
      </c>
      <c r="AE1365" t="s">
        <v>147</v>
      </c>
      <c r="AF1365" t="s">
        <v>147</v>
      </c>
      <c r="AG1365" t="s">
        <v>147</v>
      </c>
      <c r="AH1365" t="s">
        <v>147</v>
      </c>
      <c r="AI1365" t="s">
        <v>145</v>
      </c>
      <c r="AJ1365" t="s">
        <v>145</v>
      </c>
      <c r="AK1365" t="s">
        <v>145</v>
      </c>
      <c r="AL1365" t="s">
        <v>145</v>
      </c>
      <c r="AM1365" t="s">
        <v>145</v>
      </c>
      <c r="AN1365" t="s">
        <v>145</v>
      </c>
      <c r="BB1365">
        <v>0</v>
      </c>
    </row>
    <row r="1366" spans="1:54" x14ac:dyDescent="0.25">
      <c r="A1366">
        <v>336808</v>
      </c>
      <c r="B1366" t="s">
        <v>150</v>
      </c>
      <c r="N1366" t="s">
        <v>148</v>
      </c>
      <c r="P1366" t="s">
        <v>148</v>
      </c>
      <c r="W1366" t="s">
        <v>148</v>
      </c>
      <c r="AA1366" t="s">
        <v>148</v>
      </c>
      <c r="AB1366" t="s">
        <v>148</v>
      </c>
      <c r="AC1366" t="s">
        <v>145</v>
      </c>
      <c r="AD1366" t="s">
        <v>145</v>
      </c>
      <c r="AE1366" t="s">
        <v>145</v>
      </c>
      <c r="AF1366" t="s">
        <v>147</v>
      </c>
      <c r="AG1366" t="s">
        <v>147</v>
      </c>
      <c r="AH1366" t="s">
        <v>145</v>
      </c>
      <c r="AI1366" t="s">
        <v>145</v>
      </c>
      <c r="AJ1366" t="s">
        <v>145</v>
      </c>
      <c r="AK1366" t="s">
        <v>145</v>
      </c>
      <c r="AL1366" t="s">
        <v>145</v>
      </c>
      <c r="AM1366" t="s">
        <v>145</v>
      </c>
      <c r="AN1366" t="s">
        <v>145</v>
      </c>
      <c r="BB1366">
        <v>0</v>
      </c>
    </row>
    <row r="1367" spans="1:54" x14ac:dyDescent="0.25">
      <c r="A1367">
        <v>337504</v>
      </c>
      <c r="B1367" t="s">
        <v>150</v>
      </c>
      <c r="K1367" t="s">
        <v>148</v>
      </c>
      <c r="P1367" t="s">
        <v>148</v>
      </c>
      <c r="W1367" t="s">
        <v>148</v>
      </c>
      <c r="X1367" t="s">
        <v>148</v>
      </c>
      <c r="AB1367" t="s">
        <v>148</v>
      </c>
      <c r="AC1367" t="s">
        <v>145</v>
      </c>
      <c r="AD1367" t="s">
        <v>145</v>
      </c>
      <c r="AE1367" t="s">
        <v>145</v>
      </c>
      <c r="AF1367" t="s">
        <v>145</v>
      </c>
      <c r="AG1367" t="s">
        <v>145</v>
      </c>
      <c r="AH1367" t="s">
        <v>145</v>
      </c>
      <c r="AI1367" t="s">
        <v>145</v>
      </c>
      <c r="AJ1367" t="s">
        <v>145</v>
      </c>
      <c r="AK1367" t="s">
        <v>145</v>
      </c>
      <c r="AL1367" t="s">
        <v>145</v>
      </c>
      <c r="AM1367" t="s">
        <v>145</v>
      </c>
      <c r="AN1367" t="s">
        <v>145</v>
      </c>
      <c r="BB1367">
        <v>0</v>
      </c>
    </row>
    <row r="1368" spans="1:54" x14ac:dyDescent="0.25">
      <c r="A1368">
        <v>337874</v>
      </c>
      <c r="B1368" t="s">
        <v>150</v>
      </c>
      <c r="I1368" t="s">
        <v>148</v>
      </c>
      <c r="N1368" t="s">
        <v>148</v>
      </c>
      <c r="P1368" t="s">
        <v>148</v>
      </c>
      <c r="W1368" t="s">
        <v>148</v>
      </c>
      <c r="AB1368" t="s">
        <v>148</v>
      </c>
      <c r="AC1368" t="s">
        <v>147</v>
      </c>
      <c r="AE1368" t="s">
        <v>147</v>
      </c>
      <c r="AF1368" t="s">
        <v>147</v>
      </c>
      <c r="AG1368" t="s">
        <v>147</v>
      </c>
      <c r="AI1368" t="s">
        <v>145</v>
      </c>
      <c r="AJ1368" t="s">
        <v>145</v>
      </c>
      <c r="AK1368" t="s">
        <v>145</v>
      </c>
      <c r="AL1368" t="s">
        <v>145</v>
      </c>
      <c r="AM1368" t="s">
        <v>145</v>
      </c>
      <c r="AN1368" t="s">
        <v>145</v>
      </c>
      <c r="BB1368">
        <v>0</v>
      </c>
    </row>
    <row r="1369" spans="1:54" x14ac:dyDescent="0.25">
      <c r="A1369">
        <v>338136</v>
      </c>
      <c r="B1369" t="s">
        <v>150</v>
      </c>
      <c r="P1369" t="s">
        <v>148</v>
      </c>
      <c r="V1369" t="s">
        <v>148</v>
      </c>
      <c r="W1369" t="s">
        <v>148</v>
      </c>
      <c r="AB1369" t="s">
        <v>148</v>
      </c>
      <c r="AC1369" t="s">
        <v>145</v>
      </c>
      <c r="AD1369" t="s">
        <v>147</v>
      </c>
      <c r="AE1369" t="s">
        <v>147</v>
      </c>
      <c r="AF1369" t="s">
        <v>145</v>
      </c>
      <c r="AG1369" t="s">
        <v>145</v>
      </c>
      <c r="AH1369" t="s">
        <v>147</v>
      </c>
      <c r="AI1369" t="s">
        <v>145</v>
      </c>
      <c r="AJ1369" t="s">
        <v>145</v>
      </c>
      <c r="AK1369" t="s">
        <v>145</v>
      </c>
      <c r="AL1369" t="s">
        <v>145</v>
      </c>
      <c r="AM1369" t="s">
        <v>145</v>
      </c>
      <c r="AN1369" t="s">
        <v>145</v>
      </c>
      <c r="BB1369">
        <v>0</v>
      </c>
    </row>
    <row r="1370" spans="1:54" x14ac:dyDescent="0.25">
      <c r="A1370">
        <v>338191</v>
      </c>
      <c r="B1370" t="s">
        <v>150</v>
      </c>
      <c r="H1370" t="s">
        <v>148</v>
      </c>
      <c r="P1370" t="s">
        <v>148</v>
      </c>
      <c r="AB1370" t="s">
        <v>148</v>
      </c>
      <c r="AC1370" t="s">
        <v>145</v>
      </c>
      <c r="AE1370" t="s">
        <v>147</v>
      </c>
      <c r="AF1370" t="s">
        <v>145</v>
      </c>
      <c r="AG1370" t="s">
        <v>147</v>
      </c>
      <c r="AH1370" t="s">
        <v>145</v>
      </c>
      <c r="AI1370" t="s">
        <v>145</v>
      </c>
      <c r="AJ1370" t="s">
        <v>145</v>
      </c>
      <c r="AK1370" t="s">
        <v>145</v>
      </c>
      <c r="AL1370" t="s">
        <v>145</v>
      </c>
      <c r="AM1370" t="s">
        <v>145</v>
      </c>
      <c r="AN1370" t="s">
        <v>145</v>
      </c>
      <c r="BB1370">
        <v>0</v>
      </c>
    </row>
    <row r="1371" spans="1:54" x14ac:dyDescent="0.25">
      <c r="A1371">
        <v>338963</v>
      </c>
      <c r="B1371" t="s">
        <v>150</v>
      </c>
      <c r="P1371" t="s">
        <v>148</v>
      </c>
      <c r="W1371" t="s">
        <v>148</v>
      </c>
      <c r="X1371" t="s">
        <v>148</v>
      </c>
      <c r="AB1371" t="s">
        <v>148</v>
      </c>
      <c r="AG1371" t="s">
        <v>147</v>
      </c>
      <c r="AH1371" t="s">
        <v>147</v>
      </c>
      <c r="AJ1371" t="s">
        <v>145</v>
      </c>
      <c r="AL1371" t="s">
        <v>145</v>
      </c>
      <c r="AM1371" t="s">
        <v>145</v>
      </c>
      <c r="AN1371" t="s">
        <v>145</v>
      </c>
      <c r="BB1371">
        <v>0</v>
      </c>
    </row>
    <row r="1372" spans="1:54" x14ac:dyDescent="0.25">
      <c r="A1372">
        <v>327051</v>
      </c>
      <c r="B1372" t="s">
        <v>150</v>
      </c>
      <c r="P1372" t="s">
        <v>148</v>
      </c>
      <c r="W1372" t="s">
        <v>148</v>
      </c>
      <c r="Z1372" t="s">
        <v>148</v>
      </c>
      <c r="AB1372" t="s">
        <v>148</v>
      </c>
      <c r="AC1372" t="s">
        <v>148</v>
      </c>
      <c r="AD1372" t="s">
        <v>148</v>
      </c>
      <c r="AE1372" t="s">
        <v>148</v>
      </c>
      <c r="AF1372" t="s">
        <v>147</v>
      </c>
      <c r="AG1372" t="s">
        <v>145</v>
      </c>
      <c r="AH1372" t="s">
        <v>145</v>
      </c>
      <c r="AI1372" t="s">
        <v>148</v>
      </c>
      <c r="AJ1372" t="s">
        <v>147</v>
      </c>
      <c r="AL1372" t="s">
        <v>145</v>
      </c>
      <c r="AM1372" t="s">
        <v>147</v>
      </c>
      <c r="AN1372" t="s">
        <v>145</v>
      </c>
      <c r="BB1372">
        <v>0</v>
      </c>
    </row>
    <row r="1373" spans="1:54" x14ac:dyDescent="0.25">
      <c r="A1373">
        <v>331308</v>
      </c>
      <c r="B1373" t="s">
        <v>150</v>
      </c>
      <c r="P1373" t="s">
        <v>148</v>
      </c>
      <c r="R1373" t="s">
        <v>148</v>
      </c>
      <c r="Z1373" t="s">
        <v>148</v>
      </c>
      <c r="AB1373" t="s">
        <v>148</v>
      </c>
      <c r="AC1373" t="s">
        <v>148</v>
      </c>
      <c r="AE1373" t="s">
        <v>148</v>
      </c>
      <c r="AF1373" t="s">
        <v>148</v>
      </c>
      <c r="AG1373" t="s">
        <v>148</v>
      </c>
      <c r="AH1373" t="s">
        <v>148</v>
      </c>
      <c r="AI1373" t="s">
        <v>145</v>
      </c>
      <c r="AJ1373" t="s">
        <v>145</v>
      </c>
      <c r="AK1373" t="s">
        <v>145</v>
      </c>
      <c r="AL1373" t="s">
        <v>147</v>
      </c>
      <c r="AM1373" t="s">
        <v>147</v>
      </c>
      <c r="AN1373" t="s">
        <v>145</v>
      </c>
      <c r="BB1373">
        <v>0</v>
      </c>
    </row>
    <row r="1374" spans="1:54" x14ac:dyDescent="0.25">
      <c r="A1374">
        <v>336451</v>
      </c>
      <c r="B1374" t="s">
        <v>150</v>
      </c>
      <c r="P1374" t="s">
        <v>148</v>
      </c>
      <c r="R1374" t="s">
        <v>148</v>
      </c>
      <c r="S1374" t="s">
        <v>148</v>
      </c>
      <c r="AB1374" t="s">
        <v>148</v>
      </c>
      <c r="AC1374" t="s">
        <v>147</v>
      </c>
      <c r="AD1374" t="s">
        <v>145</v>
      </c>
      <c r="AE1374" t="s">
        <v>147</v>
      </c>
      <c r="AF1374" t="s">
        <v>147</v>
      </c>
      <c r="AG1374" t="s">
        <v>145</v>
      </c>
      <c r="AH1374" t="s">
        <v>145</v>
      </c>
      <c r="AI1374" t="s">
        <v>145</v>
      </c>
      <c r="AJ1374" t="s">
        <v>145</v>
      </c>
      <c r="AK1374" t="s">
        <v>145</v>
      </c>
      <c r="AL1374" t="s">
        <v>145</v>
      </c>
      <c r="AM1374" t="s">
        <v>145</v>
      </c>
      <c r="AN1374" t="s">
        <v>145</v>
      </c>
      <c r="BB1374">
        <v>0</v>
      </c>
    </row>
    <row r="1375" spans="1:54" x14ac:dyDescent="0.25">
      <c r="A1375">
        <v>338339</v>
      </c>
      <c r="B1375" t="s">
        <v>150</v>
      </c>
      <c r="P1375" t="s">
        <v>148</v>
      </c>
      <c r="W1375" t="s">
        <v>148</v>
      </c>
      <c r="Z1375" t="s">
        <v>148</v>
      </c>
      <c r="AB1375" t="s">
        <v>148</v>
      </c>
      <c r="AC1375" t="s">
        <v>148</v>
      </c>
      <c r="AD1375" t="s">
        <v>148</v>
      </c>
      <c r="AH1375" t="s">
        <v>148</v>
      </c>
      <c r="AI1375" t="s">
        <v>147</v>
      </c>
      <c r="AJ1375" t="s">
        <v>147</v>
      </c>
      <c r="AN1375" t="s">
        <v>145</v>
      </c>
      <c r="BB1375">
        <v>0</v>
      </c>
    </row>
    <row r="1376" spans="1:54" x14ac:dyDescent="0.25">
      <c r="A1376">
        <v>335564</v>
      </c>
      <c r="B1376" t="s">
        <v>150</v>
      </c>
      <c r="P1376" t="s">
        <v>148</v>
      </c>
      <c r="V1376" t="s">
        <v>148</v>
      </c>
      <c r="W1376" t="s">
        <v>148</v>
      </c>
      <c r="AA1376" t="s">
        <v>148</v>
      </c>
      <c r="AB1376" t="s">
        <v>148</v>
      </c>
      <c r="AC1376" t="s">
        <v>145</v>
      </c>
      <c r="AD1376" t="s">
        <v>145</v>
      </c>
      <c r="AE1376" t="s">
        <v>145</v>
      </c>
      <c r="AF1376" t="s">
        <v>145</v>
      </c>
      <c r="AG1376" t="s">
        <v>145</v>
      </c>
      <c r="AH1376" t="s">
        <v>145</v>
      </c>
      <c r="AI1376" t="s">
        <v>145</v>
      </c>
      <c r="AJ1376" t="s">
        <v>145</v>
      </c>
      <c r="AK1376" t="s">
        <v>145</v>
      </c>
      <c r="AL1376" t="s">
        <v>145</v>
      </c>
      <c r="AM1376" t="s">
        <v>145</v>
      </c>
      <c r="AN1376" t="s">
        <v>145</v>
      </c>
      <c r="BB1376">
        <v>0</v>
      </c>
    </row>
    <row r="1377" spans="1:54" x14ac:dyDescent="0.25">
      <c r="A1377">
        <v>336950</v>
      </c>
      <c r="B1377" t="s">
        <v>150</v>
      </c>
      <c r="I1377" t="s">
        <v>148</v>
      </c>
      <c r="J1377" t="s">
        <v>148</v>
      </c>
      <c r="P1377" t="s">
        <v>148</v>
      </c>
      <c r="R1377" t="s">
        <v>148</v>
      </c>
      <c r="W1377" t="s">
        <v>148</v>
      </c>
      <c r="AB1377" t="s">
        <v>148</v>
      </c>
      <c r="AC1377" t="s">
        <v>145</v>
      </c>
      <c r="AD1377" t="s">
        <v>145</v>
      </c>
      <c r="AE1377" t="s">
        <v>145</v>
      </c>
      <c r="AF1377" t="s">
        <v>145</v>
      </c>
      <c r="AG1377" t="s">
        <v>145</v>
      </c>
      <c r="AH1377" t="s">
        <v>145</v>
      </c>
      <c r="AI1377" t="s">
        <v>145</v>
      </c>
      <c r="AJ1377" t="s">
        <v>145</v>
      </c>
      <c r="AK1377" t="s">
        <v>145</v>
      </c>
      <c r="AL1377" t="s">
        <v>145</v>
      </c>
      <c r="AM1377" t="s">
        <v>145</v>
      </c>
      <c r="AN1377" t="s">
        <v>145</v>
      </c>
      <c r="BB1377">
        <v>0</v>
      </c>
    </row>
    <row r="1378" spans="1:54" x14ac:dyDescent="0.25">
      <c r="A1378">
        <v>338991</v>
      </c>
      <c r="B1378" t="s">
        <v>150</v>
      </c>
      <c r="N1378" t="s">
        <v>148</v>
      </c>
      <c r="P1378" t="s">
        <v>148</v>
      </c>
      <c r="W1378" t="s">
        <v>148</v>
      </c>
      <c r="AA1378" t="s">
        <v>148</v>
      </c>
      <c r="AB1378" t="s">
        <v>148</v>
      </c>
      <c r="AC1378" t="s">
        <v>145</v>
      </c>
      <c r="AE1378" t="s">
        <v>145</v>
      </c>
      <c r="AG1378" t="s">
        <v>145</v>
      </c>
      <c r="AH1378" t="s">
        <v>145</v>
      </c>
      <c r="AI1378" t="s">
        <v>145</v>
      </c>
      <c r="AJ1378" t="s">
        <v>145</v>
      </c>
      <c r="AM1378" t="s">
        <v>145</v>
      </c>
      <c r="AN1378" t="s">
        <v>145</v>
      </c>
      <c r="BB1378">
        <v>0</v>
      </c>
    </row>
    <row r="1379" spans="1:54" x14ac:dyDescent="0.25">
      <c r="A1379">
        <v>332897</v>
      </c>
      <c r="B1379" t="s">
        <v>150</v>
      </c>
      <c r="N1379" t="s">
        <v>145</v>
      </c>
      <c r="O1379" t="s">
        <v>148</v>
      </c>
      <c r="W1379" t="s">
        <v>148</v>
      </c>
      <c r="AB1379" t="s">
        <v>148</v>
      </c>
      <c r="AC1379" t="s">
        <v>147</v>
      </c>
      <c r="AD1379" t="s">
        <v>145</v>
      </c>
      <c r="AE1379" t="s">
        <v>148</v>
      </c>
      <c r="AG1379" t="s">
        <v>145</v>
      </c>
      <c r="AH1379" t="s">
        <v>145</v>
      </c>
      <c r="AI1379" t="s">
        <v>145</v>
      </c>
      <c r="AJ1379" t="s">
        <v>145</v>
      </c>
      <c r="AK1379" t="s">
        <v>145</v>
      </c>
      <c r="AL1379" t="s">
        <v>145</v>
      </c>
      <c r="AM1379" t="s">
        <v>145</v>
      </c>
      <c r="AN1379" t="s">
        <v>145</v>
      </c>
      <c r="BB1379">
        <v>0</v>
      </c>
    </row>
    <row r="1380" spans="1:54" x14ac:dyDescent="0.25">
      <c r="A1380">
        <v>339204</v>
      </c>
      <c r="B1380" t="s">
        <v>150</v>
      </c>
      <c r="E1380" t="s">
        <v>145</v>
      </c>
      <c r="O1380" t="s">
        <v>147</v>
      </c>
      <c r="AB1380" t="s">
        <v>148</v>
      </c>
      <c r="AD1380" t="s">
        <v>147</v>
      </c>
      <c r="AE1380" t="s">
        <v>147</v>
      </c>
      <c r="AG1380" t="s">
        <v>147</v>
      </c>
      <c r="AH1380" t="s">
        <v>147</v>
      </c>
      <c r="AI1380" t="s">
        <v>145</v>
      </c>
      <c r="AJ1380" t="s">
        <v>145</v>
      </c>
      <c r="AL1380" t="s">
        <v>145</v>
      </c>
      <c r="AM1380" t="s">
        <v>145</v>
      </c>
      <c r="AN1380" t="s">
        <v>145</v>
      </c>
      <c r="BB1380">
        <v>0</v>
      </c>
    </row>
    <row r="1381" spans="1:54" x14ac:dyDescent="0.25">
      <c r="A1381">
        <v>331989</v>
      </c>
      <c r="B1381" t="s">
        <v>150</v>
      </c>
      <c r="O1381" t="s">
        <v>147</v>
      </c>
      <c r="AB1381" t="s">
        <v>148</v>
      </c>
      <c r="AE1381" t="s">
        <v>148</v>
      </c>
      <c r="AG1381" t="s">
        <v>145</v>
      </c>
      <c r="AH1381" t="s">
        <v>147</v>
      </c>
      <c r="AJ1381" t="s">
        <v>148</v>
      </c>
      <c r="AK1381" t="s">
        <v>148</v>
      </c>
      <c r="AL1381" t="s">
        <v>147</v>
      </c>
      <c r="AM1381" t="s">
        <v>148</v>
      </c>
      <c r="AN1381" t="s">
        <v>145</v>
      </c>
      <c r="BB1381">
        <v>0</v>
      </c>
    </row>
    <row r="1382" spans="1:54" x14ac:dyDescent="0.25">
      <c r="A1382">
        <v>320818</v>
      </c>
      <c r="B1382" t="s">
        <v>150</v>
      </c>
      <c r="O1382" t="s">
        <v>148</v>
      </c>
      <c r="Q1382" t="s">
        <v>148</v>
      </c>
      <c r="AB1382" t="s">
        <v>148</v>
      </c>
      <c r="AD1382" t="s">
        <v>148</v>
      </c>
      <c r="AF1382" t="s">
        <v>147</v>
      </c>
      <c r="AG1382" t="s">
        <v>145</v>
      </c>
      <c r="AH1382" t="s">
        <v>145</v>
      </c>
      <c r="AN1382" t="s">
        <v>145</v>
      </c>
      <c r="BB1382">
        <v>0</v>
      </c>
    </row>
    <row r="1383" spans="1:54" x14ac:dyDescent="0.25">
      <c r="A1383">
        <v>331091</v>
      </c>
      <c r="B1383" t="s">
        <v>150</v>
      </c>
      <c r="O1383" t="s">
        <v>148</v>
      </c>
      <c r="Q1383" t="s">
        <v>148</v>
      </c>
      <c r="AB1383" t="s">
        <v>148</v>
      </c>
      <c r="AC1383" t="s">
        <v>148</v>
      </c>
      <c r="AD1383" t="s">
        <v>148</v>
      </c>
      <c r="AF1383" t="s">
        <v>145</v>
      </c>
      <c r="AH1383" t="s">
        <v>148</v>
      </c>
      <c r="AI1383" t="s">
        <v>148</v>
      </c>
      <c r="AJ1383" t="s">
        <v>147</v>
      </c>
      <c r="AK1383" t="s">
        <v>148</v>
      </c>
      <c r="AM1383" t="s">
        <v>148</v>
      </c>
      <c r="AN1383" t="s">
        <v>145</v>
      </c>
      <c r="BB1383">
        <v>0</v>
      </c>
    </row>
    <row r="1384" spans="1:54" x14ac:dyDescent="0.25">
      <c r="A1384">
        <v>337953</v>
      </c>
      <c r="B1384" t="s">
        <v>150</v>
      </c>
      <c r="O1384" t="s">
        <v>148</v>
      </c>
      <c r="X1384" t="s">
        <v>148</v>
      </c>
      <c r="Z1384" t="s">
        <v>148</v>
      </c>
      <c r="AB1384" t="s">
        <v>148</v>
      </c>
      <c r="AE1384" t="s">
        <v>147</v>
      </c>
      <c r="AF1384" t="s">
        <v>147</v>
      </c>
      <c r="AG1384" t="s">
        <v>145</v>
      </c>
      <c r="AH1384" t="s">
        <v>145</v>
      </c>
      <c r="AI1384" t="s">
        <v>145</v>
      </c>
      <c r="AJ1384" t="s">
        <v>145</v>
      </c>
      <c r="AK1384" t="s">
        <v>145</v>
      </c>
      <c r="AL1384" t="s">
        <v>145</v>
      </c>
      <c r="AM1384" t="s">
        <v>145</v>
      </c>
      <c r="AN1384" t="s">
        <v>145</v>
      </c>
      <c r="BB1384">
        <v>0</v>
      </c>
    </row>
    <row r="1385" spans="1:54" x14ac:dyDescent="0.25">
      <c r="A1385">
        <v>304303</v>
      </c>
      <c r="B1385" t="s">
        <v>150</v>
      </c>
      <c r="W1385" t="s">
        <v>148</v>
      </c>
      <c r="Z1385" t="s">
        <v>148</v>
      </c>
      <c r="AA1385" t="s">
        <v>148</v>
      </c>
      <c r="AB1385" t="s">
        <v>148</v>
      </c>
      <c r="AC1385" t="s">
        <v>145</v>
      </c>
      <c r="AD1385" t="s">
        <v>145</v>
      </c>
      <c r="AE1385" t="s">
        <v>145</v>
      </c>
      <c r="AF1385" t="s">
        <v>145</v>
      </c>
      <c r="AG1385" t="s">
        <v>145</v>
      </c>
      <c r="AH1385" t="s">
        <v>145</v>
      </c>
      <c r="AI1385" t="s">
        <v>145</v>
      </c>
      <c r="AJ1385" t="s">
        <v>145</v>
      </c>
      <c r="AK1385" t="s">
        <v>145</v>
      </c>
      <c r="AL1385" t="s">
        <v>145</v>
      </c>
      <c r="AM1385" t="s">
        <v>145</v>
      </c>
      <c r="AN1385" t="s">
        <v>145</v>
      </c>
      <c r="BB1385">
        <v>0</v>
      </c>
    </row>
    <row r="1386" spans="1:54" x14ac:dyDescent="0.25">
      <c r="A1386">
        <v>324864</v>
      </c>
      <c r="B1386" t="s">
        <v>150</v>
      </c>
      <c r="W1386" t="s">
        <v>148</v>
      </c>
      <c r="Z1386" t="s">
        <v>148</v>
      </c>
      <c r="AB1386" t="s">
        <v>148</v>
      </c>
      <c r="AC1386" t="s">
        <v>148</v>
      </c>
      <c r="AG1386" t="s">
        <v>145</v>
      </c>
      <c r="AH1386" t="s">
        <v>147</v>
      </c>
      <c r="AI1386" t="s">
        <v>148</v>
      </c>
      <c r="AJ1386" t="s">
        <v>148</v>
      </c>
      <c r="AK1386" t="s">
        <v>148</v>
      </c>
      <c r="AL1386" t="s">
        <v>147</v>
      </c>
      <c r="AN1386" t="s">
        <v>145</v>
      </c>
      <c r="BB1386">
        <v>0</v>
      </c>
    </row>
    <row r="1387" spans="1:54" x14ac:dyDescent="0.25">
      <c r="A1387">
        <v>326870</v>
      </c>
      <c r="B1387" t="s">
        <v>150</v>
      </c>
      <c r="W1387" t="s">
        <v>148</v>
      </c>
      <c r="AA1387" t="s">
        <v>148</v>
      </c>
      <c r="AB1387" t="s">
        <v>148</v>
      </c>
      <c r="AC1387" t="s">
        <v>148</v>
      </c>
      <c r="AE1387" t="s">
        <v>148</v>
      </c>
      <c r="AG1387" t="s">
        <v>147</v>
      </c>
      <c r="AH1387" t="s">
        <v>147</v>
      </c>
      <c r="AI1387" t="s">
        <v>148</v>
      </c>
      <c r="AJ1387" t="s">
        <v>148</v>
      </c>
      <c r="AK1387" t="s">
        <v>148</v>
      </c>
      <c r="AL1387" t="s">
        <v>148</v>
      </c>
      <c r="AM1387" t="s">
        <v>148</v>
      </c>
      <c r="AN1387" t="s">
        <v>145</v>
      </c>
      <c r="BB1387">
        <v>0</v>
      </c>
    </row>
    <row r="1388" spans="1:54" x14ac:dyDescent="0.25">
      <c r="A1388">
        <v>331169</v>
      </c>
      <c r="B1388" t="s">
        <v>150</v>
      </c>
      <c r="I1388" t="s">
        <v>145</v>
      </c>
      <c r="Z1388" t="s">
        <v>148</v>
      </c>
      <c r="AB1388" t="s">
        <v>148</v>
      </c>
      <c r="AC1388" t="s">
        <v>148</v>
      </c>
      <c r="AD1388" t="s">
        <v>147</v>
      </c>
      <c r="AE1388" t="s">
        <v>148</v>
      </c>
      <c r="AF1388" t="s">
        <v>145</v>
      </c>
      <c r="AG1388" t="s">
        <v>145</v>
      </c>
      <c r="AH1388" t="s">
        <v>145</v>
      </c>
      <c r="AI1388" t="s">
        <v>147</v>
      </c>
      <c r="AJ1388" t="s">
        <v>145</v>
      </c>
      <c r="AK1388" t="s">
        <v>148</v>
      </c>
      <c r="AL1388" t="s">
        <v>148</v>
      </c>
      <c r="AM1388" t="s">
        <v>148</v>
      </c>
      <c r="AN1388" t="s">
        <v>145</v>
      </c>
      <c r="BB1388">
        <v>0</v>
      </c>
    </row>
    <row r="1389" spans="1:54" x14ac:dyDescent="0.25">
      <c r="A1389">
        <v>331914</v>
      </c>
      <c r="B1389" t="s">
        <v>150</v>
      </c>
      <c r="H1389" t="s">
        <v>148</v>
      </c>
      <c r="Z1389" t="s">
        <v>148</v>
      </c>
      <c r="AB1389" t="s">
        <v>148</v>
      </c>
      <c r="AC1389" t="s">
        <v>148</v>
      </c>
      <c r="AF1389" t="s">
        <v>148</v>
      </c>
      <c r="AG1389" t="s">
        <v>148</v>
      </c>
      <c r="AH1389" t="s">
        <v>148</v>
      </c>
      <c r="AI1389" t="s">
        <v>148</v>
      </c>
      <c r="AJ1389" t="s">
        <v>148</v>
      </c>
      <c r="AL1389" t="s">
        <v>145</v>
      </c>
      <c r="AM1389" t="s">
        <v>148</v>
      </c>
      <c r="AN1389" t="s">
        <v>145</v>
      </c>
      <c r="BB1389">
        <v>0</v>
      </c>
    </row>
    <row r="1390" spans="1:54" x14ac:dyDescent="0.25">
      <c r="A1390">
        <v>332800</v>
      </c>
      <c r="B1390" t="s">
        <v>150</v>
      </c>
      <c r="W1390" t="s">
        <v>148</v>
      </c>
      <c r="AA1390" t="s">
        <v>148</v>
      </c>
      <c r="AB1390" t="s">
        <v>148</v>
      </c>
      <c r="AC1390" t="s">
        <v>148</v>
      </c>
      <c r="AD1390" t="s">
        <v>148</v>
      </c>
      <c r="AE1390" t="s">
        <v>148</v>
      </c>
      <c r="AF1390" t="s">
        <v>148</v>
      </c>
      <c r="AG1390" t="s">
        <v>148</v>
      </c>
      <c r="AI1390" t="s">
        <v>147</v>
      </c>
      <c r="AJ1390" t="s">
        <v>145</v>
      </c>
      <c r="AK1390" t="s">
        <v>147</v>
      </c>
      <c r="AL1390" t="s">
        <v>145</v>
      </c>
      <c r="AM1390" t="s">
        <v>147</v>
      </c>
      <c r="AN1390" t="s">
        <v>145</v>
      </c>
      <c r="BB1390">
        <v>0</v>
      </c>
    </row>
    <row r="1391" spans="1:54" x14ac:dyDescent="0.25">
      <c r="A1391">
        <v>337210</v>
      </c>
      <c r="B1391" t="s">
        <v>150</v>
      </c>
      <c r="N1391" t="s">
        <v>148</v>
      </c>
      <c r="Z1391" t="s">
        <v>147</v>
      </c>
      <c r="AA1391" t="s">
        <v>148</v>
      </c>
      <c r="AB1391" t="s">
        <v>148</v>
      </c>
      <c r="AC1391" t="s">
        <v>145</v>
      </c>
      <c r="AD1391" t="s">
        <v>145</v>
      </c>
      <c r="AE1391" t="s">
        <v>145</v>
      </c>
      <c r="AF1391" t="s">
        <v>145</v>
      </c>
      <c r="AG1391" t="s">
        <v>145</v>
      </c>
      <c r="AH1391" t="s">
        <v>145</v>
      </c>
      <c r="AI1391" t="s">
        <v>145</v>
      </c>
      <c r="AJ1391" t="s">
        <v>145</v>
      </c>
      <c r="AK1391" t="s">
        <v>145</v>
      </c>
      <c r="AL1391" t="s">
        <v>145</v>
      </c>
      <c r="AM1391" t="s">
        <v>145</v>
      </c>
      <c r="AN1391" t="s">
        <v>145</v>
      </c>
      <c r="BB1391">
        <v>0</v>
      </c>
    </row>
    <row r="1392" spans="1:54" x14ac:dyDescent="0.25">
      <c r="A1392">
        <v>337847</v>
      </c>
      <c r="B1392" t="s">
        <v>150</v>
      </c>
      <c r="AB1392" t="s">
        <v>148</v>
      </c>
      <c r="AC1392" t="s">
        <v>148</v>
      </c>
      <c r="AE1392" t="s">
        <v>148</v>
      </c>
      <c r="AF1392" t="s">
        <v>148</v>
      </c>
      <c r="AG1392" t="s">
        <v>147</v>
      </c>
      <c r="AI1392" t="s">
        <v>145</v>
      </c>
      <c r="AJ1392" t="s">
        <v>145</v>
      </c>
      <c r="AK1392" t="s">
        <v>145</v>
      </c>
      <c r="AL1392" t="s">
        <v>145</v>
      </c>
      <c r="AM1392" t="s">
        <v>145</v>
      </c>
      <c r="AN1392" t="s">
        <v>145</v>
      </c>
      <c r="BB1392">
        <v>0</v>
      </c>
    </row>
    <row r="1393" spans="1:54" x14ac:dyDescent="0.25">
      <c r="A1393">
        <v>338306</v>
      </c>
      <c r="B1393" t="s">
        <v>150</v>
      </c>
      <c r="X1393" t="s">
        <v>148</v>
      </c>
      <c r="AB1393" t="s">
        <v>148</v>
      </c>
      <c r="AD1393" t="s">
        <v>147</v>
      </c>
      <c r="AE1393" t="s">
        <v>147</v>
      </c>
      <c r="AF1393" t="s">
        <v>147</v>
      </c>
      <c r="AI1393" t="s">
        <v>145</v>
      </c>
      <c r="AJ1393" t="s">
        <v>145</v>
      </c>
      <c r="AK1393" t="s">
        <v>145</v>
      </c>
      <c r="AL1393" t="s">
        <v>145</v>
      </c>
      <c r="AM1393" t="s">
        <v>145</v>
      </c>
      <c r="AN1393" t="s">
        <v>145</v>
      </c>
      <c r="BB1393">
        <v>0</v>
      </c>
    </row>
    <row r="1394" spans="1:54" x14ac:dyDescent="0.25">
      <c r="A1394">
        <v>338900</v>
      </c>
      <c r="B1394" t="s">
        <v>150</v>
      </c>
      <c r="AB1394" t="s">
        <v>148</v>
      </c>
      <c r="AC1394" t="s">
        <v>148</v>
      </c>
      <c r="AD1394" t="s">
        <v>145</v>
      </c>
      <c r="AF1394" t="s">
        <v>145</v>
      </c>
      <c r="AG1394" t="s">
        <v>147</v>
      </c>
      <c r="AH1394" t="s">
        <v>147</v>
      </c>
      <c r="AI1394" t="s">
        <v>145</v>
      </c>
      <c r="AJ1394" t="s">
        <v>145</v>
      </c>
      <c r="AK1394" t="s">
        <v>145</v>
      </c>
      <c r="AL1394" t="s">
        <v>145</v>
      </c>
      <c r="AM1394" t="s">
        <v>145</v>
      </c>
      <c r="AN1394" t="s">
        <v>145</v>
      </c>
      <c r="BB1394">
        <v>0</v>
      </c>
    </row>
    <row r="1395" spans="1:54" x14ac:dyDescent="0.25">
      <c r="A1395">
        <v>339609</v>
      </c>
      <c r="B1395" t="s">
        <v>150</v>
      </c>
      <c r="K1395" t="s">
        <v>148</v>
      </c>
      <c r="W1395" t="s">
        <v>148</v>
      </c>
      <c r="AB1395" t="s">
        <v>148</v>
      </c>
      <c r="AC1395" t="s">
        <v>147</v>
      </c>
      <c r="AD1395" t="s">
        <v>147</v>
      </c>
      <c r="AE1395" t="s">
        <v>147</v>
      </c>
      <c r="AF1395" t="s">
        <v>147</v>
      </c>
      <c r="AG1395" t="s">
        <v>147</v>
      </c>
      <c r="AH1395" t="s">
        <v>147</v>
      </c>
      <c r="AI1395" t="s">
        <v>145</v>
      </c>
      <c r="AJ1395" t="s">
        <v>145</v>
      </c>
      <c r="AK1395" t="s">
        <v>145</v>
      </c>
      <c r="AL1395" t="s">
        <v>145</v>
      </c>
      <c r="AM1395" t="s">
        <v>145</v>
      </c>
      <c r="AN1395" t="s">
        <v>145</v>
      </c>
      <c r="BB1395">
        <v>0</v>
      </c>
    </row>
    <row r="1396" spans="1:54" x14ac:dyDescent="0.25">
      <c r="A1396">
        <v>330664</v>
      </c>
      <c r="B1396" t="s">
        <v>150</v>
      </c>
      <c r="AB1396" t="s">
        <v>148</v>
      </c>
      <c r="AI1396" t="s">
        <v>145</v>
      </c>
      <c r="AJ1396" t="s">
        <v>145</v>
      </c>
      <c r="AK1396" t="s">
        <v>145</v>
      </c>
      <c r="AL1396" t="s">
        <v>145</v>
      </c>
      <c r="AM1396" t="s">
        <v>145</v>
      </c>
      <c r="AN1396" t="s">
        <v>145</v>
      </c>
      <c r="BB1396">
        <v>0</v>
      </c>
    </row>
    <row r="1397" spans="1:54" x14ac:dyDescent="0.25">
      <c r="A1397">
        <v>333783</v>
      </c>
      <c r="B1397" t="s">
        <v>150</v>
      </c>
      <c r="AB1397" t="s">
        <v>148</v>
      </c>
      <c r="AC1397" t="s">
        <v>147</v>
      </c>
      <c r="AE1397" t="s">
        <v>147</v>
      </c>
      <c r="AF1397" t="s">
        <v>147</v>
      </c>
      <c r="AG1397" t="s">
        <v>147</v>
      </c>
      <c r="AH1397" t="s">
        <v>147</v>
      </c>
      <c r="AI1397" t="s">
        <v>145</v>
      </c>
      <c r="AJ1397" t="s">
        <v>145</v>
      </c>
      <c r="AK1397" t="s">
        <v>145</v>
      </c>
      <c r="AL1397" t="s">
        <v>145</v>
      </c>
      <c r="AM1397" t="s">
        <v>145</v>
      </c>
      <c r="AN1397" t="s">
        <v>145</v>
      </c>
      <c r="BB1397">
        <v>0</v>
      </c>
    </row>
    <row r="1398" spans="1:54" x14ac:dyDescent="0.25">
      <c r="A1398">
        <v>334604</v>
      </c>
      <c r="B1398" t="s">
        <v>150</v>
      </c>
      <c r="N1398" t="s">
        <v>148</v>
      </c>
      <c r="W1398" t="s">
        <v>148</v>
      </c>
      <c r="AA1398" t="s">
        <v>148</v>
      </c>
      <c r="AB1398" t="s">
        <v>148</v>
      </c>
      <c r="AC1398" t="s">
        <v>147</v>
      </c>
      <c r="AD1398" t="s">
        <v>147</v>
      </c>
      <c r="AG1398" t="s">
        <v>145</v>
      </c>
      <c r="AI1398" t="s">
        <v>145</v>
      </c>
      <c r="AJ1398" t="s">
        <v>145</v>
      </c>
      <c r="AK1398" t="s">
        <v>145</v>
      </c>
      <c r="AL1398" t="s">
        <v>145</v>
      </c>
      <c r="AM1398" t="s">
        <v>145</v>
      </c>
      <c r="AN1398" t="s">
        <v>145</v>
      </c>
      <c r="BB1398">
        <v>0</v>
      </c>
    </row>
    <row r="1399" spans="1:54" x14ac:dyDescent="0.25">
      <c r="A1399">
        <v>335009</v>
      </c>
      <c r="B1399" t="s">
        <v>150</v>
      </c>
      <c r="W1399" t="s">
        <v>148</v>
      </c>
      <c r="Z1399" t="s">
        <v>148</v>
      </c>
      <c r="AA1399" t="s">
        <v>148</v>
      </c>
      <c r="AB1399" t="s">
        <v>148</v>
      </c>
      <c r="AC1399" t="s">
        <v>147</v>
      </c>
      <c r="AE1399" t="s">
        <v>147</v>
      </c>
      <c r="AF1399" t="s">
        <v>147</v>
      </c>
      <c r="AG1399" t="s">
        <v>147</v>
      </c>
      <c r="AH1399" t="s">
        <v>147</v>
      </c>
      <c r="AI1399" t="s">
        <v>145</v>
      </c>
      <c r="AJ1399" t="s">
        <v>145</v>
      </c>
      <c r="AK1399" t="s">
        <v>145</v>
      </c>
      <c r="AL1399" t="s">
        <v>145</v>
      </c>
      <c r="AM1399" t="s">
        <v>145</v>
      </c>
      <c r="AN1399" t="s">
        <v>145</v>
      </c>
      <c r="BB1399">
        <v>0</v>
      </c>
    </row>
    <row r="1400" spans="1:54" x14ac:dyDescent="0.25">
      <c r="A1400">
        <v>336741</v>
      </c>
      <c r="B1400" t="s">
        <v>150</v>
      </c>
      <c r="I1400" t="s">
        <v>148</v>
      </c>
      <c r="N1400" t="s">
        <v>148</v>
      </c>
      <c r="R1400" t="s">
        <v>148</v>
      </c>
      <c r="U1400" t="s">
        <v>148</v>
      </c>
      <c r="Z1400" t="s">
        <v>148</v>
      </c>
      <c r="AB1400" t="s">
        <v>148</v>
      </c>
      <c r="AC1400" t="s">
        <v>147</v>
      </c>
      <c r="AD1400" t="s">
        <v>147</v>
      </c>
      <c r="AG1400" t="s">
        <v>147</v>
      </c>
      <c r="AH1400" t="s">
        <v>147</v>
      </c>
      <c r="AI1400" t="s">
        <v>145</v>
      </c>
      <c r="AJ1400" t="s">
        <v>145</v>
      </c>
      <c r="AK1400" t="s">
        <v>145</v>
      </c>
      <c r="AL1400" t="s">
        <v>145</v>
      </c>
      <c r="AM1400" t="s">
        <v>145</v>
      </c>
      <c r="AN1400" t="s">
        <v>145</v>
      </c>
      <c r="BB1400">
        <v>0</v>
      </c>
    </row>
    <row r="1401" spans="1:54" x14ac:dyDescent="0.25">
      <c r="A1401">
        <v>336988</v>
      </c>
      <c r="B1401" t="s">
        <v>150</v>
      </c>
      <c r="W1401" t="s">
        <v>148</v>
      </c>
      <c r="AA1401" t="s">
        <v>148</v>
      </c>
      <c r="AB1401" t="s">
        <v>148</v>
      </c>
      <c r="AC1401" t="s">
        <v>145</v>
      </c>
      <c r="AD1401" t="s">
        <v>147</v>
      </c>
      <c r="AE1401" t="s">
        <v>147</v>
      </c>
      <c r="AG1401" t="s">
        <v>145</v>
      </c>
      <c r="AH1401" t="s">
        <v>145</v>
      </c>
      <c r="AI1401" t="s">
        <v>145</v>
      </c>
      <c r="AJ1401" t="s">
        <v>145</v>
      </c>
      <c r="AK1401" t="s">
        <v>145</v>
      </c>
      <c r="AL1401" t="s">
        <v>145</v>
      </c>
      <c r="AM1401" t="s">
        <v>145</v>
      </c>
      <c r="AN1401" t="s">
        <v>145</v>
      </c>
      <c r="BB1401">
        <v>0</v>
      </c>
    </row>
    <row r="1402" spans="1:54" x14ac:dyDescent="0.25">
      <c r="A1402">
        <v>337467</v>
      </c>
      <c r="B1402" t="s">
        <v>150</v>
      </c>
      <c r="W1402" t="s">
        <v>148</v>
      </c>
      <c r="AB1402" t="s">
        <v>148</v>
      </c>
      <c r="AC1402" t="s">
        <v>147</v>
      </c>
      <c r="AE1402" t="s">
        <v>147</v>
      </c>
      <c r="AF1402" t="s">
        <v>147</v>
      </c>
      <c r="AG1402" t="s">
        <v>145</v>
      </c>
      <c r="AH1402" t="s">
        <v>147</v>
      </c>
      <c r="AI1402" t="s">
        <v>145</v>
      </c>
      <c r="AJ1402" t="s">
        <v>145</v>
      </c>
      <c r="AK1402" t="s">
        <v>145</v>
      </c>
      <c r="AL1402" t="s">
        <v>145</v>
      </c>
      <c r="AM1402" t="s">
        <v>145</v>
      </c>
      <c r="AN1402" t="s">
        <v>145</v>
      </c>
      <c r="BB1402">
        <v>0</v>
      </c>
    </row>
    <row r="1403" spans="1:54" x14ac:dyDescent="0.25">
      <c r="A1403">
        <v>337675</v>
      </c>
      <c r="B1403" t="s">
        <v>150</v>
      </c>
      <c r="W1403" t="s">
        <v>148</v>
      </c>
      <c r="Y1403" t="s">
        <v>148</v>
      </c>
      <c r="AB1403" t="s">
        <v>148</v>
      </c>
      <c r="AC1403" t="s">
        <v>147</v>
      </c>
      <c r="AD1403" t="s">
        <v>147</v>
      </c>
      <c r="AG1403" t="s">
        <v>147</v>
      </c>
      <c r="AI1403" t="s">
        <v>145</v>
      </c>
      <c r="AJ1403" t="s">
        <v>145</v>
      </c>
      <c r="AK1403" t="s">
        <v>145</v>
      </c>
      <c r="AL1403" t="s">
        <v>145</v>
      </c>
      <c r="AM1403" t="s">
        <v>145</v>
      </c>
      <c r="AN1403" t="s">
        <v>145</v>
      </c>
      <c r="BB1403">
        <v>0</v>
      </c>
    </row>
    <row r="1404" spans="1:54" x14ac:dyDescent="0.25">
      <c r="A1404">
        <v>338062</v>
      </c>
      <c r="B1404" t="s">
        <v>150</v>
      </c>
      <c r="W1404" t="s">
        <v>148</v>
      </c>
      <c r="AB1404" t="s">
        <v>148</v>
      </c>
      <c r="AG1404" t="s">
        <v>147</v>
      </c>
      <c r="AI1404" t="s">
        <v>145</v>
      </c>
      <c r="AJ1404" t="s">
        <v>145</v>
      </c>
      <c r="AK1404" t="s">
        <v>145</v>
      </c>
      <c r="AL1404" t="s">
        <v>145</v>
      </c>
      <c r="AM1404" t="s">
        <v>145</v>
      </c>
      <c r="AN1404" t="s">
        <v>145</v>
      </c>
      <c r="BB1404">
        <v>0</v>
      </c>
    </row>
    <row r="1405" spans="1:54" x14ac:dyDescent="0.25">
      <c r="A1405">
        <v>338238</v>
      </c>
      <c r="B1405" t="s">
        <v>150</v>
      </c>
      <c r="J1405" t="s">
        <v>145</v>
      </c>
      <c r="W1405" t="s">
        <v>148</v>
      </c>
      <c r="Z1405" t="s">
        <v>148</v>
      </c>
      <c r="AA1405" t="s">
        <v>148</v>
      </c>
      <c r="AB1405" t="s">
        <v>148</v>
      </c>
      <c r="AC1405" t="s">
        <v>145</v>
      </c>
      <c r="AD1405" t="s">
        <v>145</v>
      </c>
      <c r="AE1405" t="s">
        <v>145</v>
      </c>
      <c r="AF1405" t="s">
        <v>145</v>
      </c>
      <c r="AG1405" t="s">
        <v>145</v>
      </c>
      <c r="AH1405" t="s">
        <v>145</v>
      </c>
      <c r="AI1405" t="s">
        <v>145</v>
      </c>
      <c r="AJ1405" t="s">
        <v>145</v>
      </c>
      <c r="AK1405" t="s">
        <v>145</v>
      </c>
      <c r="AL1405" t="s">
        <v>145</v>
      </c>
      <c r="AM1405" t="s">
        <v>145</v>
      </c>
      <c r="AN1405" t="s">
        <v>145</v>
      </c>
      <c r="BB1405">
        <v>0</v>
      </c>
    </row>
    <row r="1406" spans="1:54" x14ac:dyDescent="0.25">
      <c r="A1406">
        <v>315314</v>
      </c>
      <c r="B1406" t="s">
        <v>150</v>
      </c>
      <c r="AA1406" t="s">
        <v>148</v>
      </c>
      <c r="AB1406" t="s">
        <v>148</v>
      </c>
      <c r="AC1406" t="s">
        <v>148</v>
      </c>
      <c r="AF1406" t="s">
        <v>148</v>
      </c>
      <c r="AG1406" t="s">
        <v>147</v>
      </c>
      <c r="AI1406" t="s">
        <v>148</v>
      </c>
      <c r="AJ1406" t="s">
        <v>145</v>
      </c>
      <c r="AK1406" t="s">
        <v>147</v>
      </c>
      <c r="AL1406" t="s">
        <v>145</v>
      </c>
      <c r="AM1406" t="s">
        <v>145</v>
      </c>
      <c r="AN1406" t="s">
        <v>145</v>
      </c>
      <c r="BB1406">
        <v>0</v>
      </c>
    </row>
    <row r="1407" spans="1:54" x14ac:dyDescent="0.25">
      <c r="A1407">
        <v>328418</v>
      </c>
      <c r="B1407" t="s">
        <v>150</v>
      </c>
      <c r="Q1407" t="s">
        <v>147</v>
      </c>
      <c r="AB1407" t="s">
        <v>148</v>
      </c>
      <c r="AC1407" t="s">
        <v>148</v>
      </c>
      <c r="AG1407" t="s">
        <v>148</v>
      </c>
      <c r="AH1407" t="s">
        <v>145</v>
      </c>
      <c r="AI1407" t="s">
        <v>148</v>
      </c>
      <c r="AJ1407" t="s">
        <v>145</v>
      </c>
      <c r="AK1407" t="s">
        <v>145</v>
      </c>
      <c r="AL1407" t="s">
        <v>145</v>
      </c>
      <c r="AM1407" t="s">
        <v>148</v>
      </c>
      <c r="AN1407" t="s">
        <v>145</v>
      </c>
      <c r="BB1407">
        <v>0</v>
      </c>
    </row>
    <row r="1408" spans="1:54" x14ac:dyDescent="0.25">
      <c r="A1408">
        <v>333974</v>
      </c>
      <c r="B1408" t="s">
        <v>150</v>
      </c>
      <c r="T1408" t="s">
        <v>148</v>
      </c>
      <c r="W1408" t="s">
        <v>148</v>
      </c>
      <c r="Z1408" t="s">
        <v>148</v>
      </c>
      <c r="AB1408" t="s">
        <v>148</v>
      </c>
      <c r="AC1408" t="s">
        <v>145</v>
      </c>
      <c r="AD1408" t="s">
        <v>145</v>
      </c>
      <c r="AE1408" t="s">
        <v>145</v>
      </c>
      <c r="AF1408" t="s">
        <v>145</v>
      </c>
      <c r="AG1408" t="s">
        <v>145</v>
      </c>
      <c r="AH1408" t="s">
        <v>145</v>
      </c>
      <c r="AI1408" t="s">
        <v>145</v>
      </c>
      <c r="AJ1408" t="s">
        <v>145</v>
      </c>
      <c r="AK1408" t="s">
        <v>145</v>
      </c>
      <c r="AL1408" t="s">
        <v>145</v>
      </c>
      <c r="AM1408" t="s">
        <v>145</v>
      </c>
      <c r="AN1408" t="s">
        <v>145</v>
      </c>
      <c r="BB1408">
        <v>0</v>
      </c>
    </row>
    <row r="1409" spans="1:54" x14ac:dyDescent="0.25">
      <c r="A1409">
        <v>335562</v>
      </c>
      <c r="B1409" t="s">
        <v>150</v>
      </c>
      <c r="W1409" t="s">
        <v>145</v>
      </c>
      <c r="X1409" t="s">
        <v>145</v>
      </c>
      <c r="Z1409" t="s">
        <v>147</v>
      </c>
      <c r="AB1409" t="s">
        <v>148</v>
      </c>
      <c r="AC1409" t="s">
        <v>145</v>
      </c>
      <c r="AD1409" t="s">
        <v>145</v>
      </c>
      <c r="AE1409" t="s">
        <v>147</v>
      </c>
      <c r="AF1409" t="s">
        <v>147</v>
      </c>
      <c r="AG1409" t="s">
        <v>145</v>
      </c>
      <c r="AH1409" t="s">
        <v>145</v>
      </c>
      <c r="AI1409" t="s">
        <v>145</v>
      </c>
      <c r="AJ1409" t="s">
        <v>145</v>
      </c>
      <c r="AK1409" t="s">
        <v>145</v>
      </c>
      <c r="AL1409" t="s">
        <v>145</v>
      </c>
      <c r="AM1409" t="s">
        <v>145</v>
      </c>
      <c r="AN1409" t="s">
        <v>145</v>
      </c>
      <c r="BB1409">
        <v>0</v>
      </c>
    </row>
    <row r="1410" spans="1:54" x14ac:dyDescent="0.25">
      <c r="A1410">
        <v>336537</v>
      </c>
      <c r="B1410" t="s">
        <v>150</v>
      </c>
      <c r="N1410" t="s">
        <v>148</v>
      </c>
      <c r="AB1410" t="s">
        <v>148</v>
      </c>
      <c r="AC1410" t="s">
        <v>148</v>
      </c>
      <c r="AD1410" t="s">
        <v>147</v>
      </c>
      <c r="AE1410" t="s">
        <v>148</v>
      </c>
      <c r="AF1410" t="s">
        <v>147</v>
      </c>
      <c r="AG1410" t="s">
        <v>147</v>
      </c>
      <c r="AI1410" t="s">
        <v>147</v>
      </c>
      <c r="AJ1410" t="s">
        <v>145</v>
      </c>
      <c r="AK1410" t="s">
        <v>147</v>
      </c>
      <c r="AL1410" t="s">
        <v>145</v>
      </c>
      <c r="AM1410" t="s">
        <v>147</v>
      </c>
      <c r="AN1410" t="s">
        <v>145</v>
      </c>
      <c r="BB1410">
        <v>0</v>
      </c>
    </row>
    <row r="1411" spans="1:54" x14ac:dyDescent="0.25">
      <c r="A1411">
        <v>338262</v>
      </c>
      <c r="B1411" t="s">
        <v>150</v>
      </c>
      <c r="AB1411" t="s">
        <v>148</v>
      </c>
      <c r="AD1411" t="s">
        <v>145</v>
      </c>
      <c r="AE1411" t="s">
        <v>148</v>
      </c>
      <c r="AF1411" t="s">
        <v>148</v>
      </c>
      <c r="AH1411" t="s">
        <v>148</v>
      </c>
      <c r="AI1411" t="s">
        <v>145</v>
      </c>
      <c r="AJ1411" t="s">
        <v>145</v>
      </c>
      <c r="AL1411" t="s">
        <v>145</v>
      </c>
      <c r="AM1411" t="s">
        <v>145</v>
      </c>
      <c r="AN1411" t="s">
        <v>145</v>
      </c>
      <c r="BB1411">
        <v>0</v>
      </c>
    </row>
    <row r="1412" spans="1:54" x14ac:dyDescent="0.25">
      <c r="A1412">
        <v>338034</v>
      </c>
      <c r="B1412" t="s">
        <v>150</v>
      </c>
      <c r="O1412" t="s">
        <v>147</v>
      </c>
      <c r="P1412" t="s">
        <v>148</v>
      </c>
      <c r="R1412" t="s">
        <v>148</v>
      </c>
      <c r="X1412" t="s">
        <v>145</v>
      </c>
      <c r="Z1412" t="s">
        <v>148</v>
      </c>
      <c r="AB1412" t="s">
        <v>145</v>
      </c>
      <c r="AC1412" t="s">
        <v>145</v>
      </c>
      <c r="AD1412" t="s">
        <v>145</v>
      </c>
      <c r="AE1412" t="s">
        <v>145</v>
      </c>
      <c r="AF1412" t="s">
        <v>145</v>
      </c>
      <c r="AG1412" t="s">
        <v>145</v>
      </c>
      <c r="AH1412" t="s">
        <v>145</v>
      </c>
      <c r="AI1412" t="s">
        <v>145</v>
      </c>
      <c r="AJ1412" t="s">
        <v>145</v>
      </c>
      <c r="AK1412" t="s">
        <v>145</v>
      </c>
      <c r="AL1412" t="s">
        <v>145</v>
      </c>
      <c r="AM1412" t="s">
        <v>145</v>
      </c>
      <c r="AN1412" t="s">
        <v>145</v>
      </c>
      <c r="BB1412">
        <v>0</v>
      </c>
    </row>
    <row r="1413" spans="1:54" x14ac:dyDescent="0.25">
      <c r="A1413">
        <v>337289</v>
      </c>
      <c r="B1413" t="s">
        <v>150</v>
      </c>
      <c r="C1413" t="s">
        <v>145</v>
      </c>
      <c r="O1413" t="s">
        <v>147</v>
      </c>
      <c r="P1413" t="s">
        <v>148</v>
      </c>
      <c r="Y1413" t="s">
        <v>148</v>
      </c>
      <c r="Z1413" t="s">
        <v>148</v>
      </c>
      <c r="AB1413" t="s">
        <v>145</v>
      </c>
      <c r="AC1413" t="s">
        <v>145</v>
      </c>
      <c r="AD1413" t="s">
        <v>145</v>
      </c>
      <c r="AE1413" t="s">
        <v>145</v>
      </c>
      <c r="AF1413" t="s">
        <v>145</v>
      </c>
      <c r="AG1413" t="s">
        <v>145</v>
      </c>
      <c r="AH1413" t="s">
        <v>145</v>
      </c>
      <c r="AI1413" t="s">
        <v>145</v>
      </c>
      <c r="AJ1413" t="s">
        <v>145</v>
      </c>
      <c r="AK1413" t="s">
        <v>145</v>
      </c>
      <c r="AL1413" t="s">
        <v>145</v>
      </c>
      <c r="AM1413" t="s">
        <v>145</v>
      </c>
      <c r="AN1413" t="s">
        <v>145</v>
      </c>
      <c r="BB1413">
        <v>0</v>
      </c>
    </row>
    <row r="1414" spans="1:54" x14ac:dyDescent="0.25">
      <c r="A1414">
        <v>336928</v>
      </c>
      <c r="B1414" t="s">
        <v>150</v>
      </c>
      <c r="O1414" t="s">
        <v>145</v>
      </c>
      <c r="P1414" t="s">
        <v>148</v>
      </c>
      <c r="W1414" t="s">
        <v>148</v>
      </c>
      <c r="Z1414" t="s">
        <v>148</v>
      </c>
      <c r="AB1414" t="s">
        <v>145</v>
      </c>
      <c r="AC1414" t="s">
        <v>147</v>
      </c>
      <c r="AD1414" t="s">
        <v>147</v>
      </c>
      <c r="AE1414" t="s">
        <v>145</v>
      </c>
      <c r="AG1414" t="s">
        <v>147</v>
      </c>
      <c r="AI1414" t="s">
        <v>145</v>
      </c>
      <c r="AJ1414" t="s">
        <v>145</v>
      </c>
      <c r="AK1414" t="s">
        <v>145</v>
      </c>
      <c r="AL1414" t="s">
        <v>145</v>
      </c>
      <c r="AM1414" t="s">
        <v>145</v>
      </c>
      <c r="AN1414" t="s">
        <v>145</v>
      </c>
      <c r="BB1414">
        <v>0</v>
      </c>
    </row>
    <row r="1415" spans="1:54" x14ac:dyDescent="0.25">
      <c r="A1415">
        <v>321368</v>
      </c>
      <c r="B1415" t="s">
        <v>150</v>
      </c>
      <c r="P1415" t="s">
        <v>148</v>
      </c>
      <c r="Z1415" t="s">
        <v>148</v>
      </c>
      <c r="AB1415" t="s">
        <v>145</v>
      </c>
      <c r="AC1415" t="s">
        <v>147</v>
      </c>
      <c r="AD1415" t="s">
        <v>145</v>
      </c>
      <c r="AE1415" t="s">
        <v>147</v>
      </c>
      <c r="AF1415" t="s">
        <v>147</v>
      </c>
      <c r="AG1415" t="s">
        <v>145</v>
      </c>
      <c r="AH1415" t="s">
        <v>145</v>
      </c>
      <c r="AI1415" t="s">
        <v>145</v>
      </c>
      <c r="AJ1415" t="s">
        <v>145</v>
      </c>
      <c r="AK1415" t="s">
        <v>145</v>
      </c>
      <c r="AL1415" t="s">
        <v>145</v>
      </c>
      <c r="AM1415" t="s">
        <v>145</v>
      </c>
      <c r="AN1415" t="s">
        <v>145</v>
      </c>
      <c r="BB1415">
        <v>0</v>
      </c>
    </row>
    <row r="1416" spans="1:54" x14ac:dyDescent="0.25">
      <c r="A1416">
        <v>327016</v>
      </c>
      <c r="B1416" t="s">
        <v>150</v>
      </c>
      <c r="P1416" t="s">
        <v>148</v>
      </c>
      <c r="Q1416" t="s">
        <v>148</v>
      </c>
      <c r="AB1416" t="s">
        <v>145</v>
      </c>
      <c r="AC1416" t="s">
        <v>148</v>
      </c>
      <c r="AD1416" t="s">
        <v>148</v>
      </c>
      <c r="AE1416" t="s">
        <v>148</v>
      </c>
      <c r="AG1416" t="s">
        <v>148</v>
      </c>
      <c r="AH1416" t="s">
        <v>148</v>
      </c>
      <c r="AI1416" t="s">
        <v>147</v>
      </c>
      <c r="AJ1416" t="s">
        <v>145</v>
      </c>
      <c r="AK1416" t="s">
        <v>145</v>
      </c>
      <c r="AL1416" t="s">
        <v>145</v>
      </c>
      <c r="AM1416" t="s">
        <v>145</v>
      </c>
      <c r="AN1416" t="s">
        <v>145</v>
      </c>
      <c r="BB1416">
        <v>0</v>
      </c>
    </row>
    <row r="1417" spans="1:54" x14ac:dyDescent="0.25">
      <c r="A1417">
        <v>332341</v>
      </c>
      <c r="B1417" t="s">
        <v>150</v>
      </c>
      <c r="P1417" t="s">
        <v>148</v>
      </c>
      <c r="Z1417" t="s">
        <v>148</v>
      </c>
      <c r="AB1417" t="s">
        <v>145</v>
      </c>
      <c r="AC1417" t="s">
        <v>145</v>
      </c>
      <c r="AD1417" t="s">
        <v>145</v>
      </c>
      <c r="AE1417" t="s">
        <v>145</v>
      </c>
      <c r="AF1417" t="s">
        <v>145</v>
      </c>
      <c r="AG1417" t="s">
        <v>145</v>
      </c>
      <c r="AH1417" t="s">
        <v>145</v>
      </c>
      <c r="AI1417" t="s">
        <v>145</v>
      </c>
      <c r="AJ1417" t="s">
        <v>145</v>
      </c>
      <c r="AK1417" t="s">
        <v>145</v>
      </c>
      <c r="AL1417" t="s">
        <v>145</v>
      </c>
      <c r="AM1417" t="s">
        <v>145</v>
      </c>
      <c r="AN1417" t="s">
        <v>145</v>
      </c>
      <c r="BB1417">
        <v>0</v>
      </c>
    </row>
    <row r="1418" spans="1:54" x14ac:dyDescent="0.25">
      <c r="A1418">
        <v>332465</v>
      </c>
      <c r="B1418" t="s">
        <v>150</v>
      </c>
      <c r="H1418" t="s">
        <v>148</v>
      </c>
      <c r="P1418" t="s">
        <v>148</v>
      </c>
      <c r="X1418" t="s">
        <v>148</v>
      </c>
      <c r="AB1418" t="s">
        <v>145</v>
      </c>
      <c r="AC1418" t="s">
        <v>145</v>
      </c>
      <c r="AD1418" t="s">
        <v>145</v>
      </c>
      <c r="AE1418" t="s">
        <v>145</v>
      </c>
      <c r="AF1418" t="s">
        <v>145</v>
      </c>
      <c r="AG1418" t="s">
        <v>145</v>
      </c>
      <c r="AH1418" t="s">
        <v>145</v>
      </c>
      <c r="AI1418" t="s">
        <v>145</v>
      </c>
      <c r="AJ1418" t="s">
        <v>145</v>
      </c>
      <c r="AK1418" t="s">
        <v>145</v>
      </c>
      <c r="AL1418" t="s">
        <v>145</v>
      </c>
      <c r="AM1418" t="s">
        <v>145</v>
      </c>
      <c r="AN1418" t="s">
        <v>145</v>
      </c>
      <c r="BB1418">
        <v>0</v>
      </c>
    </row>
    <row r="1419" spans="1:54" x14ac:dyDescent="0.25">
      <c r="A1419">
        <v>333101</v>
      </c>
      <c r="B1419" t="s">
        <v>150</v>
      </c>
      <c r="P1419" t="s">
        <v>148</v>
      </c>
      <c r="Z1419" t="s">
        <v>148</v>
      </c>
      <c r="AB1419" t="s">
        <v>145</v>
      </c>
      <c r="AD1419" t="s">
        <v>148</v>
      </c>
      <c r="AE1419" t="s">
        <v>148</v>
      </c>
      <c r="AF1419" t="s">
        <v>148</v>
      </c>
      <c r="AI1419" t="s">
        <v>148</v>
      </c>
      <c r="AJ1419" t="s">
        <v>148</v>
      </c>
      <c r="AK1419" t="s">
        <v>148</v>
      </c>
      <c r="AL1419" t="s">
        <v>148</v>
      </c>
      <c r="AM1419" t="s">
        <v>145</v>
      </c>
      <c r="AN1419" t="s">
        <v>145</v>
      </c>
      <c r="BB1419">
        <v>0</v>
      </c>
    </row>
    <row r="1420" spans="1:54" x14ac:dyDescent="0.25">
      <c r="A1420">
        <v>333310</v>
      </c>
      <c r="B1420" t="s">
        <v>150</v>
      </c>
      <c r="P1420" t="s">
        <v>148</v>
      </c>
      <c r="W1420" t="s">
        <v>148</v>
      </c>
      <c r="Z1420" t="s">
        <v>147</v>
      </c>
      <c r="AB1420" t="s">
        <v>145</v>
      </c>
      <c r="AC1420" t="s">
        <v>147</v>
      </c>
      <c r="AD1420" t="s">
        <v>147</v>
      </c>
      <c r="AE1420" t="s">
        <v>145</v>
      </c>
      <c r="AF1420" t="s">
        <v>145</v>
      </c>
      <c r="AG1420" t="s">
        <v>145</v>
      </c>
      <c r="AH1420" t="s">
        <v>148</v>
      </c>
      <c r="AI1420" t="s">
        <v>145</v>
      </c>
      <c r="AJ1420" t="s">
        <v>145</v>
      </c>
      <c r="AK1420" t="s">
        <v>145</v>
      </c>
      <c r="AL1420" t="s">
        <v>145</v>
      </c>
      <c r="AM1420" t="s">
        <v>147</v>
      </c>
      <c r="AN1420" t="s">
        <v>145</v>
      </c>
      <c r="BB1420">
        <v>0</v>
      </c>
    </row>
    <row r="1421" spans="1:54" x14ac:dyDescent="0.25">
      <c r="A1421">
        <v>333357</v>
      </c>
      <c r="B1421" t="s">
        <v>150</v>
      </c>
      <c r="P1421" t="s">
        <v>148</v>
      </c>
      <c r="W1421" t="s">
        <v>148</v>
      </c>
      <c r="Z1421" t="s">
        <v>148</v>
      </c>
      <c r="AB1421" t="s">
        <v>145</v>
      </c>
      <c r="AC1421" t="s">
        <v>148</v>
      </c>
      <c r="AD1421" t="s">
        <v>147</v>
      </c>
      <c r="AE1421" t="s">
        <v>148</v>
      </c>
      <c r="AF1421" t="s">
        <v>145</v>
      </c>
      <c r="AG1421" t="s">
        <v>145</v>
      </c>
      <c r="AH1421" t="s">
        <v>145</v>
      </c>
      <c r="AI1421" t="s">
        <v>147</v>
      </c>
      <c r="AJ1421" t="s">
        <v>145</v>
      </c>
      <c r="AK1421" t="s">
        <v>145</v>
      </c>
      <c r="AL1421" t="s">
        <v>145</v>
      </c>
      <c r="AM1421" t="s">
        <v>145</v>
      </c>
      <c r="AN1421" t="s">
        <v>145</v>
      </c>
      <c r="BB1421">
        <v>0</v>
      </c>
    </row>
    <row r="1422" spans="1:54" x14ac:dyDescent="0.25">
      <c r="A1422">
        <v>336968</v>
      </c>
      <c r="B1422" t="s">
        <v>150</v>
      </c>
      <c r="N1422" t="s">
        <v>148</v>
      </c>
      <c r="P1422" t="s">
        <v>148</v>
      </c>
      <c r="AB1422" t="s">
        <v>145</v>
      </c>
      <c r="AC1422" t="s">
        <v>148</v>
      </c>
      <c r="AD1422" t="s">
        <v>147</v>
      </c>
      <c r="AE1422" t="s">
        <v>148</v>
      </c>
      <c r="AF1422" t="s">
        <v>148</v>
      </c>
      <c r="AG1422" t="s">
        <v>147</v>
      </c>
      <c r="AI1422" t="s">
        <v>147</v>
      </c>
      <c r="AJ1422" t="s">
        <v>147</v>
      </c>
      <c r="AL1422" t="s">
        <v>145</v>
      </c>
      <c r="AM1422" t="s">
        <v>145</v>
      </c>
      <c r="AN1422" t="s">
        <v>145</v>
      </c>
      <c r="BB1422">
        <v>0</v>
      </c>
    </row>
    <row r="1423" spans="1:54" x14ac:dyDescent="0.25">
      <c r="A1423">
        <v>336971</v>
      </c>
      <c r="B1423" t="s">
        <v>150</v>
      </c>
      <c r="P1423" t="s">
        <v>148</v>
      </c>
      <c r="W1423" t="s">
        <v>145</v>
      </c>
      <c r="Z1423" t="s">
        <v>148</v>
      </c>
      <c r="AB1423" t="s">
        <v>145</v>
      </c>
      <c r="AC1423" t="s">
        <v>145</v>
      </c>
      <c r="AD1423" t="s">
        <v>145</v>
      </c>
      <c r="AE1423" t="s">
        <v>148</v>
      </c>
      <c r="AF1423" t="s">
        <v>148</v>
      </c>
      <c r="AG1423" t="s">
        <v>147</v>
      </c>
      <c r="AI1423" t="s">
        <v>145</v>
      </c>
      <c r="AJ1423" t="s">
        <v>147</v>
      </c>
      <c r="AK1423" t="s">
        <v>147</v>
      </c>
      <c r="AL1423" t="s">
        <v>145</v>
      </c>
      <c r="AM1423" t="s">
        <v>145</v>
      </c>
      <c r="AN1423" t="s">
        <v>145</v>
      </c>
      <c r="BB1423">
        <v>0</v>
      </c>
    </row>
    <row r="1424" spans="1:54" x14ac:dyDescent="0.25">
      <c r="A1424">
        <v>337082</v>
      </c>
      <c r="B1424" t="s">
        <v>150</v>
      </c>
      <c r="P1424" t="s">
        <v>148</v>
      </c>
      <c r="Z1424" t="s">
        <v>147</v>
      </c>
      <c r="AB1424" t="s">
        <v>145</v>
      </c>
      <c r="AC1424" t="s">
        <v>147</v>
      </c>
      <c r="AD1424" t="s">
        <v>145</v>
      </c>
      <c r="AE1424" t="s">
        <v>147</v>
      </c>
      <c r="AF1424" t="s">
        <v>145</v>
      </c>
      <c r="AH1424" t="s">
        <v>145</v>
      </c>
      <c r="AI1424" t="s">
        <v>145</v>
      </c>
      <c r="AJ1424" t="s">
        <v>145</v>
      </c>
      <c r="AK1424" t="s">
        <v>145</v>
      </c>
      <c r="AL1424" t="s">
        <v>145</v>
      </c>
      <c r="AN1424" t="s">
        <v>145</v>
      </c>
      <c r="BB1424">
        <v>0</v>
      </c>
    </row>
    <row r="1425" spans="1:54" x14ac:dyDescent="0.25">
      <c r="A1425">
        <v>338322</v>
      </c>
      <c r="B1425" t="s">
        <v>150</v>
      </c>
      <c r="P1425" t="s">
        <v>148</v>
      </c>
      <c r="W1425" t="s">
        <v>148</v>
      </c>
      <c r="Y1425" t="s">
        <v>147</v>
      </c>
      <c r="AB1425" t="s">
        <v>145</v>
      </c>
      <c r="AC1425" t="s">
        <v>148</v>
      </c>
      <c r="AD1425" t="s">
        <v>145</v>
      </c>
      <c r="AE1425" t="s">
        <v>148</v>
      </c>
      <c r="AF1425" t="s">
        <v>145</v>
      </c>
      <c r="AG1425" t="s">
        <v>145</v>
      </c>
      <c r="AH1425" t="s">
        <v>145</v>
      </c>
      <c r="AI1425" t="s">
        <v>147</v>
      </c>
      <c r="AJ1425" t="s">
        <v>145</v>
      </c>
      <c r="AK1425" t="s">
        <v>147</v>
      </c>
      <c r="AL1425" t="s">
        <v>145</v>
      </c>
      <c r="AM1425" t="s">
        <v>145</v>
      </c>
      <c r="AN1425" t="s">
        <v>145</v>
      </c>
      <c r="BB1425">
        <v>0</v>
      </c>
    </row>
    <row r="1426" spans="1:54" x14ac:dyDescent="0.25">
      <c r="A1426">
        <v>334558</v>
      </c>
      <c r="B1426" t="s">
        <v>150</v>
      </c>
      <c r="H1426" t="s">
        <v>148</v>
      </c>
      <c r="P1426" t="s">
        <v>148</v>
      </c>
      <c r="AA1426" t="s">
        <v>148</v>
      </c>
      <c r="AB1426" t="s">
        <v>145</v>
      </c>
      <c r="AC1426" t="s">
        <v>147</v>
      </c>
      <c r="AE1426" t="s">
        <v>147</v>
      </c>
      <c r="AG1426" t="s">
        <v>147</v>
      </c>
      <c r="AH1426" t="s">
        <v>147</v>
      </c>
      <c r="AI1426" t="s">
        <v>145</v>
      </c>
      <c r="AJ1426" t="s">
        <v>145</v>
      </c>
      <c r="AK1426" t="s">
        <v>145</v>
      </c>
      <c r="AL1426" t="s">
        <v>145</v>
      </c>
      <c r="AM1426" t="s">
        <v>145</v>
      </c>
      <c r="AN1426" t="s">
        <v>145</v>
      </c>
      <c r="BB1426">
        <v>0</v>
      </c>
    </row>
    <row r="1427" spans="1:54" x14ac:dyDescent="0.25">
      <c r="A1427">
        <v>335283</v>
      </c>
      <c r="B1427" t="s">
        <v>150</v>
      </c>
      <c r="F1427" t="s">
        <v>148</v>
      </c>
      <c r="P1427" t="s">
        <v>148</v>
      </c>
      <c r="R1427" t="s">
        <v>148</v>
      </c>
      <c r="W1427" t="s">
        <v>148</v>
      </c>
      <c r="AB1427" t="s">
        <v>145</v>
      </c>
      <c r="AC1427" t="s">
        <v>145</v>
      </c>
      <c r="AD1427" t="s">
        <v>145</v>
      </c>
      <c r="AE1427" t="s">
        <v>145</v>
      </c>
      <c r="AF1427" t="s">
        <v>145</v>
      </c>
      <c r="AG1427" t="s">
        <v>145</v>
      </c>
      <c r="AH1427" t="s">
        <v>145</v>
      </c>
      <c r="AI1427" t="s">
        <v>145</v>
      </c>
      <c r="AJ1427" t="s">
        <v>145</v>
      </c>
      <c r="AK1427" t="s">
        <v>145</v>
      </c>
      <c r="AL1427" t="s">
        <v>145</v>
      </c>
      <c r="AM1427" t="s">
        <v>145</v>
      </c>
      <c r="AN1427" t="s">
        <v>145</v>
      </c>
      <c r="BB1427">
        <v>0</v>
      </c>
    </row>
    <row r="1428" spans="1:54" x14ac:dyDescent="0.25">
      <c r="A1428">
        <v>338687</v>
      </c>
      <c r="B1428" t="s">
        <v>150</v>
      </c>
      <c r="P1428" t="s">
        <v>148</v>
      </c>
      <c r="W1428" t="s">
        <v>148</v>
      </c>
      <c r="AB1428" t="s">
        <v>145</v>
      </c>
      <c r="AC1428" t="s">
        <v>147</v>
      </c>
      <c r="AE1428" t="s">
        <v>145</v>
      </c>
      <c r="AF1428" t="s">
        <v>145</v>
      </c>
      <c r="AG1428" t="s">
        <v>145</v>
      </c>
      <c r="AH1428" t="s">
        <v>145</v>
      </c>
      <c r="AI1428" t="s">
        <v>145</v>
      </c>
      <c r="AJ1428" t="s">
        <v>145</v>
      </c>
      <c r="AK1428" t="s">
        <v>145</v>
      </c>
      <c r="AL1428" t="s">
        <v>145</v>
      </c>
      <c r="AM1428" t="s">
        <v>145</v>
      </c>
      <c r="AN1428" t="s">
        <v>145</v>
      </c>
      <c r="BB1428">
        <v>0</v>
      </c>
    </row>
    <row r="1429" spans="1:54" x14ac:dyDescent="0.25">
      <c r="A1429">
        <v>338615</v>
      </c>
      <c r="B1429" t="s">
        <v>150</v>
      </c>
      <c r="C1429" t="s">
        <v>147</v>
      </c>
      <c r="P1429" t="s">
        <v>145</v>
      </c>
      <c r="S1429" t="s">
        <v>147</v>
      </c>
      <c r="W1429" t="s">
        <v>145</v>
      </c>
      <c r="Y1429" t="s">
        <v>147</v>
      </c>
      <c r="AB1429" t="s">
        <v>145</v>
      </c>
      <c r="AC1429" t="s">
        <v>145</v>
      </c>
      <c r="AD1429" t="s">
        <v>145</v>
      </c>
      <c r="AE1429" t="s">
        <v>145</v>
      </c>
      <c r="AF1429" t="s">
        <v>145</v>
      </c>
      <c r="AG1429" t="s">
        <v>145</v>
      </c>
      <c r="AH1429" t="s">
        <v>145</v>
      </c>
      <c r="AI1429" t="s">
        <v>145</v>
      </c>
      <c r="AJ1429" t="s">
        <v>145</v>
      </c>
      <c r="AK1429" t="s">
        <v>145</v>
      </c>
      <c r="AL1429" t="s">
        <v>145</v>
      </c>
      <c r="AM1429" t="s">
        <v>145</v>
      </c>
      <c r="AN1429" t="s">
        <v>145</v>
      </c>
      <c r="BB1429">
        <v>0</v>
      </c>
    </row>
    <row r="1430" spans="1:54" x14ac:dyDescent="0.25">
      <c r="A1430">
        <v>301756</v>
      </c>
      <c r="B1430" t="s">
        <v>150</v>
      </c>
      <c r="N1430" t="s">
        <v>148</v>
      </c>
      <c r="O1430" t="s">
        <v>147</v>
      </c>
      <c r="AB1430" t="s">
        <v>145</v>
      </c>
      <c r="AC1430" t="s">
        <v>145</v>
      </c>
      <c r="AD1430" t="s">
        <v>145</v>
      </c>
      <c r="AE1430" t="s">
        <v>145</v>
      </c>
      <c r="AF1430" t="s">
        <v>145</v>
      </c>
      <c r="AG1430" t="s">
        <v>145</v>
      </c>
      <c r="AH1430" t="s">
        <v>145</v>
      </c>
      <c r="AI1430" t="s">
        <v>145</v>
      </c>
      <c r="AJ1430" t="s">
        <v>145</v>
      </c>
      <c r="AK1430" t="s">
        <v>145</v>
      </c>
      <c r="AL1430" t="s">
        <v>145</v>
      </c>
      <c r="AM1430" t="s">
        <v>145</v>
      </c>
      <c r="AN1430" t="s">
        <v>145</v>
      </c>
      <c r="BB1430">
        <v>0</v>
      </c>
    </row>
    <row r="1431" spans="1:54" x14ac:dyDescent="0.25">
      <c r="A1431">
        <v>331904</v>
      </c>
      <c r="B1431" t="s">
        <v>150</v>
      </c>
      <c r="O1431" t="s">
        <v>147</v>
      </c>
      <c r="Z1431" t="s">
        <v>145</v>
      </c>
      <c r="AB1431" t="s">
        <v>145</v>
      </c>
      <c r="AC1431" t="s">
        <v>145</v>
      </c>
      <c r="AD1431" t="s">
        <v>145</v>
      </c>
      <c r="AE1431" t="s">
        <v>145</v>
      </c>
      <c r="AF1431" t="s">
        <v>145</v>
      </c>
      <c r="AG1431" t="s">
        <v>145</v>
      </c>
      <c r="AH1431" t="s">
        <v>145</v>
      </c>
      <c r="AI1431" t="s">
        <v>145</v>
      </c>
      <c r="AJ1431" t="s">
        <v>145</v>
      </c>
      <c r="AK1431" t="s">
        <v>145</v>
      </c>
      <c r="AL1431" t="s">
        <v>145</v>
      </c>
      <c r="AM1431" t="s">
        <v>145</v>
      </c>
      <c r="AN1431" t="s">
        <v>145</v>
      </c>
      <c r="BB1431">
        <v>0</v>
      </c>
    </row>
    <row r="1432" spans="1:54" x14ac:dyDescent="0.25">
      <c r="A1432">
        <v>327662</v>
      </c>
      <c r="B1432" t="s">
        <v>150</v>
      </c>
      <c r="O1432" t="s">
        <v>148</v>
      </c>
      <c r="T1432" t="s">
        <v>148</v>
      </c>
      <c r="Z1432" t="s">
        <v>145</v>
      </c>
      <c r="AB1432" t="s">
        <v>145</v>
      </c>
      <c r="AC1432" t="s">
        <v>148</v>
      </c>
      <c r="AD1432" t="s">
        <v>148</v>
      </c>
      <c r="AE1432" t="s">
        <v>148</v>
      </c>
      <c r="AF1432" t="s">
        <v>145</v>
      </c>
      <c r="AG1432" t="s">
        <v>145</v>
      </c>
      <c r="AH1432" t="s">
        <v>148</v>
      </c>
      <c r="AI1432" t="s">
        <v>147</v>
      </c>
      <c r="AJ1432" t="s">
        <v>145</v>
      </c>
      <c r="AK1432" t="s">
        <v>145</v>
      </c>
      <c r="AL1432" t="s">
        <v>145</v>
      </c>
      <c r="AM1432" t="s">
        <v>145</v>
      </c>
      <c r="AN1432" t="s">
        <v>145</v>
      </c>
      <c r="BB1432">
        <v>0</v>
      </c>
    </row>
    <row r="1433" spans="1:54" x14ac:dyDescent="0.25">
      <c r="A1433">
        <v>331437</v>
      </c>
      <c r="B1433" t="s">
        <v>150</v>
      </c>
      <c r="O1433" t="s">
        <v>148</v>
      </c>
      <c r="AA1433" t="s">
        <v>148</v>
      </c>
      <c r="AB1433" t="s">
        <v>145</v>
      </c>
      <c r="AC1433" t="s">
        <v>145</v>
      </c>
      <c r="AD1433" t="s">
        <v>145</v>
      </c>
      <c r="AE1433" t="s">
        <v>147</v>
      </c>
      <c r="AF1433" t="s">
        <v>145</v>
      </c>
      <c r="AG1433" t="s">
        <v>145</v>
      </c>
      <c r="AH1433" t="s">
        <v>145</v>
      </c>
      <c r="AI1433" t="s">
        <v>145</v>
      </c>
      <c r="AJ1433" t="s">
        <v>145</v>
      </c>
      <c r="AK1433" t="s">
        <v>147</v>
      </c>
      <c r="AL1433" t="s">
        <v>147</v>
      </c>
      <c r="AM1433" t="s">
        <v>145</v>
      </c>
      <c r="AN1433" t="s">
        <v>145</v>
      </c>
      <c r="BB1433">
        <v>0</v>
      </c>
    </row>
    <row r="1434" spans="1:54" x14ac:dyDescent="0.25">
      <c r="A1434">
        <v>331773</v>
      </c>
      <c r="B1434" t="s">
        <v>150</v>
      </c>
      <c r="N1434" t="s">
        <v>145</v>
      </c>
      <c r="O1434" t="s">
        <v>145</v>
      </c>
      <c r="Z1434" t="s">
        <v>147</v>
      </c>
      <c r="AB1434" t="s">
        <v>145</v>
      </c>
      <c r="AC1434" t="s">
        <v>145</v>
      </c>
      <c r="AD1434" t="s">
        <v>145</v>
      </c>
      <c r="AE1434" t="s">
        <v>145</v>
      </c>
      <c r="AF1434" t="s">
        <v>145</v>
      </c>
      <c r="AG1434" t="s">
        <v>145</v>
      </c>
      <c r="AH1434" t="s">
        <v>145</v>
      </c>
      <c r="AI1434" t="s">
        <v>145</v>
      </c>
      <c r="AJ1434" t="s">
        <v>145</v>
      </c>
      <c r="AK1434" t="s">
        <v>145</v>
      </c>
      <c r="AL1434" t="s">
        <v>145</v>
      </c>
      <c r="AM1434" t="s">
        <v>145</v>
      </c>
      <c r="AN1434" t="s">
        <v>145</v>
      </c>
      <c r="BB1434">
        <v>0</v>
      </c>
    </row>
    <row r="1435" spans="1:54" x14ac:dyDescent="0.25">
      <c r="A1435">
        <v>335380</v>
      </c>
      <c r="B1435" t="s">
        <v>150</v>
      </c>
      <c r="O1435" t="s">
        <v>145</v>
      </c>
      <c r="R1435" t="s">
        <v>148</v>
      </c>
      <c r="Z1435" t="s">
        <v>147</v>
      </c>
      <c r="AB1435" t="s">
        <v>145</v>
      </c>
      <c r="AC1435" t="s">
        <v>147</v>
      </c>
      <c r="AD1435" t="s">
        <v>147</v>
      </c>
      <c r="AE1435" t="s">
        <v>147</v>
      </c>
      <c r="AF1435" t="s">
        <v>145</v>
      </c>
      <c r="AG1435" t="s">
        <v>145</v>
      </c>
      <c r="AH1435" t="s">
        <v>145</v>
      </c>
      <c r="AI1435" t="s">
        <v>145</v>
      </c>
      <c r="AJ1435" t="s">
        <v>145</v>
      </c>
      <c r="AK1435" t="s">
        <v>145</v>
      </c>
      <c r="AL1435" t="s">
        <v>145</v>
      </c>
      <c r="AM1435" t="s">
        <v>145</v>
      </c>
      <c r="AN1435" t="s">
        <v>145</v>
      </c>
      <c r="BB1435">
        <v>0</v>
      </c>
    </row>
    <row r="1436" spans="1:54" x14ac:dyDescent="0.25">
      <c r="A1436">
        <v>337121</v>
      </c>
      <c r="B1436" t="s">
        <v>150</v>
      </c>
      <c r="O1436" t="s">
        <v>145</v>
      </c>
      <c r="X1436" t="s">
        <v>148</v>
      </c>
      <c r="Z1436" t="s">
        <v>148</v>
      </c>
      <c r="AB1436" t="s">
        <v>145</v>
      </c>
      <c r="AC1436" t="s">
        <v>148</v>
      </c>
      <c r="AD1436" t="s">
        <v>148</v>
      </c>
      <c r="AE1436" t="s">
        <v>148</v>
      </c>
      <c r="AF1436" t="s">
        <v>147</v>
      </c>
      <c r="AG1436" t="s">
        <v>147</v>
      </c>
      <c r="AH1436" t="s">
        <v>147</v>
      </c>
      <c r="AI1436" t="s">
        <v>148</v>
      </c>
      <c r="AJ1436" t="s">
        <v>145</v>
      </c>
      <c r="AK1436" t="s">
        <v>148</v>
      </c>
      <c r="AL1436" t="s">
        <v>145</v>
      </c>
      <c r="AM1436" t="s">
        <v>148</v>
      </c>
      <c r="AN1436" t="s">
        <v>145</v>
      </c>
      <c r="BB1436">
        <v>0</v>
      </c>
    </row>
    <row r="1437" spans="1:54" x14ac:dyDescent="0.25">
      <c r="A1437">
        <v>334615</v>
      </c>
      <c r="B1437" t="s">
        <v>150</v>
      </c>
      <c r="G1437" t="s">
        <v>145</v>
      </c>
      <c r="H1437" t="s">
        <v>147</v>
      </c>
      <c r="M1437" t="s">
        <v>145</v>
      </c>
      <c r="O1437" t="s">
        <v>145</v>
      </c>
      <c r="U1437" t="s">
        <v>145</v>
      </c>
      <c r="AB1437" t="s">
        <v>145</v>
      </c>
      <c r="AC1437" t="s">
        <v>147</v>
      </c>
      <c r="AE1437" t="s">
        <v>145</v>
      </c>
      <c r="AF1437" t="s">
        <v>145</v>
      </c>
      <c r="AH1437" t="s">
        <v>145</v>
      </c>
      <c r="AI1437" t="s">
        <v>145</v>
      </c>
      <c r="AJ1437" t="s">
        <v>145</v>
      </c>
      <c r="AK1437" t="s">
        <v>145</v>
      </c>
      <c r="AL1437" t="s">
        <v>145</v>
      </c>
      <c r="AM1437" t="s">
        <v>145</v>
      </c>
      <c r="AN1437" t="s">
        <v>145</v>
      </c>
      <c r="BB1437">
        <v>0</v>
      </c>
    </row>
    <row r="1438" spans="1:54" x14ac:dyDescent="0.25">
      <c r="A1438">
        <v>336740</v>
      </c>
      <c r="B1438" t="s">
        <v>150</v>
      </c>
      <c r="O1438" t="s">
        <v>145</v>
      </c>
      <c r="X1438" t="s">
        <v>145</v>
      </c>
      <c r="AB1438" t="s">
        <v>145</v>
      </c>
      <c r="AC1438" t="s">
        <v>145</v>
      </c>
      <c r="AD1438" t="s">
        <v>147</v>
      </c>
      <c r="AE1438" t="s">
        <v>147</v>
      </c>
      <c r="AF1438" t="s">
        <v>145</v>
      </c>
      <c r="AG1438" t="s">
        <v>145</v>
      </c>
      <c r="AH1438" t="s">
        <v>145</v>
      </c>
      <c r="AI1438" t="s">
        <v>145</v>
      </c>
      <c r="AJ1438" t="s">
        <v>145</v>
      </c>
      <c r="AK1438" t="s">
        <v>145</v>
      </c>
      <c r="AL1438" t="s">
        <v>145</v>
      </c>
      <c r="AM1438" t="s">
        <v>145</v>
      </c>
      <c r="AN1438" t="s">
        <v>145</v>
      </c>
      <c r="BB1438">
        <v>0</v>
      </c>
    </row>
    <row r="1439" spans="1:54" x14ac:dyDescent="0.25">
      <c r="A1439">
        <v>310425</v>
      </c>
      <c r="B1439" t="s">
        <v>150</v>
      </c>
      <c r="W1439" t="s">
        <v>148</v>
      </c>
      <c r="Z1439" t="s">
        <v>148</v>
      </c>
      <c r="AA1439" t="s">
        <v>148</v>
      </c>
      <c r="AB1439" t="s">
        <v>145</v>
      </c>
      <c r="AC1439" t="s">
        <v>145</v>
      </c>
      <c r="AD1439" t="s">
        <v>145</v>
      </c>
      <c r="AE1439" t="s">
        <v>145</v>
      </c>
      <c r="AF1439" t="s">
        <v>145</v>
      </c>
      <c r="AG1439" t="s">
        <v>145</v>
      </c>
      <c r="AH1439" t="s">
        <v>145</v>
      </c>
      <c r="AI1439" t="s">
        <v>145</v>
      </c>
      <c r="AJ1439" t="s">
        <v>145</v>
      </c>
      <c r="AK1439" t="s">
        <v>145</v>
      </c>
      <c r="AL1439" t="s">
        <v>145</v>
      </c>
      <c r="AM1439" t="s">
        <v>145</v>
      </c>
      <c r="AN1439" t="s">
        <v>145</v>
      </c>
      <c r="BB1439">
        <v>0</v>
      </c>
    </row>
    <row r="1440" spans="1:54" x14ac:dyDescent="0.25">
      <c r="A1440">
        <v>326371</v>
      </c>
      <c r="B1440" t="s">
        <v>150</v>
      </c>
      <c r="R1440" t="s">
        <v>148</v>
      </c>
      <c r="AA1440" t="s">
        <v>148</v>
      </c>
      <c r="AB1440" t="s">
        <v>145</v>
      </c>
      <c r="AC1440" t="s">
        <v>148</v>
      </c>
      <c r="AD1440" t="s">
        <v>147</v>
      </c>
      <c r="AE1440" t="s">
        <v>148</v>
      </c>
      <c r="AF1440" t="s">
        <v>145</v>
      </c>
      <c r="AG1440" t="s">
        <v>145</v>
      </c>
      <c r="AH1440" t="s">
        <v>145</v>
      </c>
      <c r="AI1440" t="s">
        <v>145</v>
      </c>
      <c r="AJ1440" t="s">
        <v>145</v>
      </c>
      <c r="AK1440" t="s">
        <v>145</v>
      </c>
      <c r="AL1440" t="s">
        <v>145</v>
      </c>
      <c r="AM1440" t="s">
        <v>145</v>
      </c>
      <c r="AN1440" t="s">
        <v>145</v>
      </c>
      <c r="BB1440">
        <v>0</v>
      </c>
    </row>
    <row r="1441" spans="1:54" x14ac:dyDescent="0.25">
      <c r="A1441">
        <v>327700</v>
      </c>
      <c r="B1441" t="s">
        <v>150</v>
      </c>
      <c r="G1441" t="s">
        <v>148</v>
      </c>
      <c r="AA1441" t="s">
        <v>148</v>
      </c>
      <c r="AB1441" t="s">
        <v>145</v>
      </c>
      <c r="AC1441" t="s">
        <v>147</v>
      </c>
      <c r="AG1441" t="s">
        <v>145</v>
      </c>
      <c r="AH1441" t="s">
        <v>145</v>
      </c>
      <c r="AI1441" t="s">
        <v>145</v>
      </c>
      <c r="AJ1441" t="s">
        <v>145</v>
      </c>
      <c r="AK1441" t="s">
        <v>145</v>
      </c>
      <c r="AL1441" t="s">
        <v>145</v>
      </c>
      <c r="AM1441" t="s">
        <v>145</v>
      </c>
      <c r="AN1441" t="s">
        <v>145</v>
      </c>
      <c r="BB1441">
        <v>0</v>
      </c>
    </row>
    <row r="1442" spans="1:54" x14ac:dyDescent="0.25">
      <c r="A1442">
        <v>329221</v>
      </c>
      <c r="B1442" t="s">
        <v>150</v>
      </c>
      <c r="Q1442" t="s">
        <v>148</v>
      </c>
      <c r="W1442" t="s">
        <v>148</v>
      </c>
      <c r="Z1442" t="s">
        <v>148</v>
      </c>
      <c r="AB1442" t="s">
        <v>145</v>
      </c>
      <c r="AC1442" t="s">
        <v>147</v>
      </c>
      <c r="AD1442" t="s">
        <v>145</v>
      </c>
      <c r="AE1442" t="s">
        <v>147</v>
      </c>
      <c r="AF1442" t="s">
        <v>145</v>
      </c>
      <c r="AG1442" t="s">
        <v>145</v>
      </c>
      <c r="AH1442" t="s">
        <v>145</v>
      </c>
      <c r="AI1442" t="s">
        <v>145</v>
      </c>
      <c r="AJ1442" t="s">
        <v>145</v>
      </c>
      <c r="AK1442" t="s">
        <v>145</v>
      </c>
      <c r="AL1442" t="s">
        <v>145</v>
      </c>
      <c r="AM1442" t="s">
        <v>145</v>
      </c>
      <c r="AN1442" t="s">
        <v>145</v>
      </c>
      <c r="BB1442">
        <v>0</v>
      </c>
    </row>
    <row r="1443" spans="1:54" x14ac:dyDescent="0.25">
      <c r="A1443">
        <v>330388</v>
      </c>
      <c r="B1443" t="s">
        <v>150</v>
      </c>
      <c r="G1443" t="s">
        <v>148</v>
      </c>
      <c r="R1443" t="s">
        <v>148</v>
      </c>
      <c r="Z1443" t="s">
        <v>148</v>
      </c>
      <c r="AB1443" t="s">
        <v>145</v>
      </c>
      <c r="AC1443" t="s">
        <v>147</v>
      </c>
      <c r="AD1443" t="s">
        <v>147</v>
      </c>
      <c r="AE1443" t="s">
        <v>147</v>
      </c>
      <c r="AF1443" t="s">
        <v>147</v>
      </c>
      <c r="AG1443" t="s">
        <v>147</v>
      </c>
      <c r="AH1443" t="s">
        <v>147</v>
      </c>
      <c r="AI1443" t="s">
        <v>145</v>
      </c>
      <c r="AJ1443" t="s">
        <v>145</v>
      </c>
      <c r="AK1443" t="s">
        <v>145</v>
      </c>
      <c r="AL1443" t="s">
        <v>145</v>
      </c>
      <c r="AM1443" t="s">
        <v>145</v>
      </c>
      <c r="AN1443" t="s">
        <v>145</v>
      </c>
      <c r="BB1443">
        <v>0</v>
      </c>
    </row>
    <row r="1444" spans="1:54" x14ac:dyDescent="0.25">
      <c r="A1444">
        <v>333019</v>
      </c>
      <c r="B1444" t="s">
        <v>150</v>
      </c>
      <c r="H1444" t="s">
        <v>147</v>
      </c>
      <c r="W1444" t="s">
        <v>147</v>
      </c>
      <c r="Z1444" t="s">
        <v>148</v>
      </c>
      <c r="AB1444" t="s">
        <v>145</v>
      </c>
      <c r="AC1444" t="s">
        <v>147</v>
      </c>
      <c r="AD1444" t="s">
        <v>145</v>
      </c>
      <c r="AE1444" t="s">
        <v>147</v>
      </c>
      <c r="AF1444" t="s">
        <v>145</v>
      </c>
      <c r="AG1444" t="s">
        <v>145</v>
      </c>
      <c r="AH1444" t="s">
        <v>145</v>
      </c>
      <c r="AI1444" t="s">
        <v>147</v>
      </c>
      <c r="AJ1444" t="s">
        <v>145</v>
      </c>
      <c r="AK1444" t="s">
        <v>147</v>
      </c>
      <c r="AL1444" t="s">
        <v>145</v>
      </c>
      <c r="AM1444" t="s">
        <v>145</v>
      </c>
      <c r="AN1444" t="s">
        <v>145</v>
      </c>
      <c r="BB1444">
        <v>0</v>
      </c>
    </row>
    <row r="1445" spans="1:54" x14ac:dyDescent="0.25">
      <c r="A1445">
        <v>333035</v>
      </c>
      <c r="B1445" t="s">
        <v>150</v>
      </c>
      <c r="N1445" t="s">
        <v>147</v>
      </c>
      <c r="Z1445" t="s">
        <v>145</v>
      </c>
      <c r="AA1445" t="s">
        <v>147</v>
      </c>
      <c r="AB1445" t="s">
        <v>145</v>
      </c>
      <c r="AC1445" t="s">
        <v>148</v>
      </c>
      <c r="AD1445" t="s">
        <v>145</v>
      </c>
      <c r="AF1445" t="s">
        <v>147</v>
      </c>
      <c r="AG1445" t="s">
        <v>145</v>
      </c>
      <c r="AH1445" t="s">
        <v>147</v>
      </c>
      <c r="AI1445" t="s">
        <v>148</v>
      </c>
      <c r="AJ1445" t="s">
        <v>145</v>
      </c>
      <c r="AK1445" t="s">
        <v>145</v>
      </c>
      <c r="AL1445" t="s">
        <v>147</v>
      </c>
      <c r="AM1445" t="s">
        <v>147</v>
      </c>
      <c r="AN1445" t="s">
        <v>145</v>
      </c>
      <c r="BB1445">
        <v>0</v>
      </c>
    </row>
    <row r="1446" spans="1:54" x14ac:dyDescent="0.25">
      <c r="A1446">
        <v>333383</v>
      </c>
      <c r="B1446" t="s">
        <v>150</v>
      </c>
      <c r="C1446" t="s">
        <v>148</v>
      </c>
      <c r="AA1446" t="s">
        <v>145</v>
      </c>
      <c r="AB1446" t="s">
        <v>145</v>
      </c>
      <c r="AE1446" t="s">
        <v>147</v>
      </c>
      <c r="AF1446" t="s">
        <v>147</v>
      </c>
      <c r="AG1446" t="s">
        <v>145</v>
      </c>
      <c r="AI1446" t="s">
        <v>145</v>
      </c>
      <c r="AJ1446" t="s">
        <v>145</v>
      </c>
      <c r="AK1446" t="s">
        <v>145</v>
      </c>
      <c r="AL1446" t="s">
        <v>145</v>
      </c>
      <c r="AM1446" t="s">
        <v>145</v>
      </c>
      <c r="AN1446" t="s">
        <v>145</v>
      </c>
      <c r="BB1446">
        <v>0</v>
      </c>
    </row>
    <row r="1447" spans="1:54" x14ac:dyDescent="0.25">
      <c r="A1447">
        <v>333980</v>
      </c>
      <c r="B1447" t="s">
        <v>150</v>
      </c>
      <c r="W1447" t="s">
        <v>148</v>
      </c>
      <c r="Z1447" t="s">
        <v>148</v>
      </c>
      <c r="AB1447" t="s">
        <v>145</v>
      </c>
      <c r="AC1447" t="s">
        <v>147</v>
      </c>
      <c r="AD1447" t="s">
        <v>147</v>
      </c>
      <c r="AE1447" t="s">
        <v>147</v>
      </c>
      <c r="AF1447" t="s">
        <v>147</v>
      </c>
      <c r="AG1447" t="s">
        <v>147</v>
      </c>
      <c r="AH1447" t="s">
        <v>147</v>
      </c>
      <c r="AI1447" t="s">
        <v>145</v>
      </c>
      <c r="AJ1447" t="s">
        <v>145</v>
      </c>
      <c r="AK1447" t="s">
        <v>145</v>
      </c>
      <c r="AL1447" t="s">
        <v>145</v>
      </c>
      <c r="AM1447" t="s">
        <v>145</v>
      </c>
      <c r="AN1447" t="s">
        <v>145</v>
      </c>
      <c r="BB1447">
        <v>0</v>
      </c>
    </row>
    <row r="1448" spans="1:54" x14ac:dyDescent="0.25">
      <c r="A1448">
        <v>334363</v>
      </c>
      <c r="B1448" t="s">
        <v>150</v>
      </c>
      <c r="AA1448" t="s">
        <v>147</v>
      </c>
      <c r="AB1448" t="s">
        <v>145</v>
      </c>
      <c r="AC1448" t="s">
        <v>145</v>
      </c>
      <c r="AD1448" t="s">
        <v>145</v>
      </c>
      <c r="AE1448" t="s">
        <v>145</v>
      </c>
      <c r="AF1448" t="s">
        <v>145</v>
      </c>
      <c r="AG1448" t="s">
        <v>145</v>
      </c>
      <c r="AH1448" t="s">
        <v>145</v>
      </c>
      <c r="AI1448" t="s">
        <v>145</v>
      </c>
      <c r="AJ1448" t="s">
        <v>145</v>
      </c>
      <c r="AK1448" t="s">
        <v>145</v>
      </c>
      <c r="AL1448" t="s">
        <v>145</v>
      </c>
      <c r="AM1448" t="s">
        <v>145</v>
      </c>
      <c r="AN1448" t="s">
        <v>145</v>
      </c>
      <c r="BB1448">
        <v>0</v>
      </c>
    </row>
    <row r="1449" spans="1:54" x14ac:dyDescent="0.25">
      <c r="A1449">
        <v>335196</v>
      </c>
      <c r="B1449" t="s">
        <v>150</v>
      </c>
      <c r="Y1449" t="s">
        <v>147</v>
      </c>
      <c r="Z1449" t="s">
        <v>147</v>
      </c>
      <c r="AA1449" t="s">
        <v>147</v>
      </c>
      <c r="AB1449" t="s">
        <v>145</v>
      </c>
      <c r="AC1449" t="s">
        <v>145</v>
      </c>
      <c r="AD1449" t="s">
        <v>145</v>
      </c>
      <c r="AE1449" t="s">
        <v>145</v>
      </c>
      <c r="AF1449" t="s">
        <v>145</v>
      </c>
      <c r="AG1449" t="s">
        <v>145</v>
      </c>
      <c r="AH1449" t="s">
        <v>145</v>
      </c>
      <c r="AI1449" t="s">
        <v>145</v>
      </c>
      <c r="AJ1449" t="s">
        <v>145</v>
      </c>
      <c r="AK1449" t="s">
        <v>145</v>
      </c>
      <c r="AL1449" t="s">
        <v>145</v>
      </c>
      <c r="AM1449" t="s">
        <v>145</v>
      </c>
      <c r="AN1449" t="s">
        <v>145</v>
      </c>
      <c r="BB1449">
        <v>0</v>
      </c>
    </row>
    <row r="1450" spans="1:54" x14ac:dyDescent="0.25">
      <c r="A1450">
        <v>335527</v>
      </c>
      <c r="B1450" t="s">
        <v>150</v>
      </c>
      <c r="W1450" t="s">
        <v>147</v>
      </c>
      <c r="Z1450" t="s">
        <v>145</v>
      </c>
      <c r="AB1450" t="s">
        <v>145</v>
      </c>
      <c r="AC1450" t="s">
        <v>145</v>
      </c>
      <c r="AD1450" t="s">
        <v>145</v>
      </c>
      <c r="AE1450" t="s">
        <v>145</v>
      </c>
      <c r="AF1450" t="s">
        <v>145</v>
      </c>
      <c r="AG1450" t="s">
        <v>145</v>
      </c>
      <c r="AH1450" t="s">
        <v>145</v>
      </c>
      <c r="AI1450" t="s">
        <v>145</v>
      </c>
      <c r="AJ1450" t="s">
        <v>145</v>
      </c>
      <c r="AK1450" t="s">
        <v>145</v>
      </c>
      <c r="AL1450" t="s">
        <v>145</v>
      </c>
      <c r="AM1450" t="s">
        <v>145</v>
      </c>
      <c r="AN1450" t="s">
        <v>145</v>
      </c>
      <c r="BB1450">
        <v>0</v>
      </c>
    </row>
    <row r="1451" spans="1:54" x14ac:dyDescent="0.25">
      <c r="A1451">
        <v>336249</v>
      </c>
      <c r="B1451" t="s">
        <v>150</v>
      </c>
      <c r="Y1451" t="s">
        <v>147</v>
      </c>
      <c r="Z1451" t="s">
        <v>147</v>
      </c>
      <c r="AB1451" t="s">
        <v>145</v>
      </c>
      <c r="AC1451" t="s">
        <v>145</v>
      </c>
      <c r="AD1451" t="s">
        <v>145</v>
      </c>
      <c r="AE1451" t="s">
        <v>145</v>
      </c>
      <c r="AF1451" t="s">
        <v>145</v>
      </c>
      <c r="AG1451" t="s">
        <v>145</v>
      </c>
      <c r="AH1451" t="s">
        <v>145</v>
      </c>
      <c r="AI1451" t="s">
        <v>145</v>
      </c>
      <c r="AJ1451" t="s">
        <v>145</v>
      </c>
      <c r="AK1451" t="s">
        <v>145</v>
      </c>
      <c r="AL1451" t="s">
        <v>145</v>
      </c>
      <c r="AM1451" t="s">
        <v>145</v>
      </c>
      <c r="AN1451" t="s">
        <v>145</v>
      </c>
      <c r="BB1451">
        <v>0</v>
      </c>
    </row>
    <row r="1452" spans="1:54" x14ac:dyDescent="0.25">
      <c r="A1452">
        <v>338283</v>
      </c>
      <c r="B1452" t="s">
        <v>150</v>
      </c>
      <c r="M1452" t="s">
        <v>148</v>
      </c>
      <c r="AA1452" t="s">
        <v>145</v>
      </c>
      <c r="AB1452" t="s">
        <v>145</v>
      </c>
      <c r="AG1452" t="s">
        <v>147</v>
      </c>
      <c r="AI1452" t="s">
        <v>145</v>
      </c>
      <c r="AJ1452" t="s">
        <v>145</v>
      </c>
      <c r="AK1452" t="s">
        <v>145</v>
      </c>
      <c r="AL1452" t="s">
        <v>145</v>
      </c>
      <c r="AM1452" t="s">
        <v>145</v>
      </c>
      <c r="AN1452" t="s">
        <v>145</v>
      </c>
      <c r="BB1452">
        <v>0</v>
      </c>
    </row>
    <row r="1453" spans="1:54" x14ac:dyDescent="0.25">
      <c r="A1453">
        <v>337498</v>
      </c>
      <c r="B1453" t="s">
        <v>150</v>
      </c>
      <c r="AB1453" t="s">
        <v>145</v>
      </c>
      <c r="AE1453" t="s">
        <v>147</v>
      </c>
      <c r="AG1453" t="s">
        <v>145</v>
      </c>
      <c r="AI1453" t="s">
        <v>145</v>
      </c>
      <c r="AJ1453" t="s">
        <v>145</v>
      </c>
      <c r="AK1453" t="s">
        <v>145</v>
      </c>
      <c r="AL1453" t="s">
        <v>145</v>
      </c>
      <c r="AM1453" t="s">
        <v>145</v>
      </c>
      <c r="AN1453" t="s">
        <v>145</v>
      </c>
      <c r="BB1453">
        <v>0</v>
      </c>
    </row>
    <row r="1454" spans="1:54" x14ac:dyDescent="0.25">
      <c r="A1454">
        <v>336047</v>
      </c>
      <c r="B1454" t="s">
        <v>150</v>
      </c>
      <c r="O1454" t="s">
        <v>147</v>
      </c>
      <c r="P1454" t="s">
        <v>147</v>
      </c>
      <c r="W1454" t="s">
        <v>147</v>
      </c>
      <c r="AA1454" t="s">
        <v>148</v>
      </c>
      <c r="AC1454" t="s">
        <v>145</v>
      </c>
      <c r="AD1454" t="s">
        <v>145</v>
      </c>
      <c r="AE1454" t="s">
        <v>145</v>
      </c>
      <c r="AF1454" t="s">
        <v>145</v>
      </c>
      <c r="AG1454" t="s">
        <v>145</v>
      </c>
      <c r="AH1454" t="s">
        <v>145</v>
      </c>
      <c r="AI1454" t="s">
        <v>145</v>
      </c>
      <c r="AJ1454" t="s">
        <v>145</v>
      </c>
      <c r="AK1454" t="s">
        <v>145</v>
      </c>
      <c r="AL1454" t="s">
        <v>145</v>
      </c>
      <c r="AM1454" t="s">
        <v>145</v>
      </c>
      <c r="AN1454" t="s">
        <v>145</v>
      </c>
      <c r="BB1454">
        <v>0</v>
      </c>
    </row>
    <row r="1455" spans="1:54" x14ac:dyDescent="0.25">
      <c r="A1455">
        <v>328071</v>
      </c>
      <c r="B1455" t="s">
        <v>150</v>
      </c>
      <c r="P1455" t="s">
        <v>147</v>
      </c>
      <c r="T1455" t="s">
        <v>147</v>
      </c>
      <c r="AC1455" t="s">
        <v>148</v>
      </c>
      <c r="AG1455" t="s">
        <v>148</v>
      </c>
      <c r="AH1455" t="s">
        <v>145</v>
      </c>
      <c r="AI1455" t="s">
        <v>148</v>
      </c>
      <c r="AL1455" t="s">
        <v>145</v>
      </c>
      <c r="AM1455" t="s">
        <v>145</v>
      </c>
      <c r="AN1455" t="s">
        <v>145</v>
      </c>
      <c r="BB1455">
        <v>0</v>
      </c>
    </row>
    <row r="1456" spans="1:54" x14ac:dyDescent="0.25">
      <c r="A1456">
        <v>333070</v>
      </c>
      <c r="B1456" t="s">
        <v>150</v>
      </c>
      <c r="L1456" t="s">
        <v>148</v>
      </c>
      <c r="P1456" t="s">
        <v>147</v>
      </c>
      <c r="W1456" t="s">
        <v>148</v>
      </c>
      <c r="AC1456" t="s">
        <v>145</v>
      </c>
      <c r="AD1456" t="s">
        <v>145</v>
      </c>
      <c r="AE1456" t="s">
        <v>145</v>
      </c>
      <c r="AF1456" t="s">
        <v>145</v>
      </c>
      <c r="AG1456" t="s">
        <v>145</v>
      </c>
      <c r="AH1456" t="s">
        <v>145</v>
      </c>
      <c r="AI1456" t="s">
        <v>145</v>
      </c>
      <c r="AJ1456" t="s">
        <v>145</v>
      </c>
      <c r="AK1456" t="s">
        <v>145</v>
      </c>
      <c r="AL1456" t="s">
        <v>145</v>
      </c>
      <c r="AM1456" t="s">
        <v>145</v>
      </c>
      <c r="AN1456" t="s">
        <v>145</v>
      </c>
      <c r="BB1456">
        <v>0</v>
      </c>
    </row>
    <row r="1457" spans="1:54" x14ac:dyDescent="0.25">
      <c r="A1457">
        <v>338112</v>
      </c>
      <c r="B1457" t="s">
        <v>150</v>
      </c>
      <c r="K1457" t="s">
        <v>148</v>
      </c>
      <c r="N1457" t="s">
        <v>148</v>
      </c>
      <c r="P1457" t="s">
        <v>147</v>
      </c>
      <c r="X1457" t="s">
        <v>147</v>
      </c>
      <c r="Z1457" t="s">
        <v>147</v>
      </c>
      <c r="AC1457" t="s">
        <v>147</v>
      </c>
      <c r="AD1457" t="s">
        <v>147</v>
      </c>
      <c r="AE1457" t="s">
        <v>147</v>
      </c>
      <c r="AF1457" t="s">
        <v>147</v>
      </c>
      <c r="AG1457" t="s">
        <v>147</v>
      </c>
      <c r="AH1457" t="s">
        <v>147</v>
      </c>
      <c r="AI1457" t="s">
        <v>145</v>
      </c>
      <c r="AJ1457" t="s">
        <v>145</v>
      </c>
      <c r="AK1457" t="s">
        <v>145</v>
      </c>
      <c r="AL1457" t="s">
        <v>145</v>
      </c>
      <c r="AM1457" t="s">
        <v>145</v>
      </c>
      <c r="AN1457" t="s">
        <v>145</v>
      </c>
      <c r="BB1457">
        <v>0</v>
      </c>
    </row>
    <row r="1458" spans="1:54" x14ac:dyDescent="0.25">
      <c r="A1458">
        <v>335093</v>
      </c>
      <c r="B1458" t="s">
        <v>150</v>
      </c>
      <c r="P1458" t="s">
        <v>147</v>
      </c>
      <c r="W1458" t="s">
        <v>145</v>
      </c>
      <c r="Y1458" t="s">
        <v>145</v>
      </c>
      <c r="AC1458" t="s">
        <v>147</v>
      </c>
      <c r="AD1458" t="s">
        <v>145</v>
      </c>
      <c r="AE1458" t="s">
        <v>147</v>
      </c>
      <c r="AF1458" t="s">
        <v>145</v>
      </c>
      <c r="AG1458" t="s">
        <v>145</v>
      </c>
      <c r="AH1458" t="s">
        <v>147</v>
      </c>
      <c r="AI1458" t="s">
        <v>145</v>
      </c>
      <c r="AJ1458" t="s">
        <v>145</v>
      </c>
      <c r="AK1458" t="s">
        <v>145</v>
      </c>
      <c r="AL1458" t="s">
        <v>145</v>
      </c>
      <c r="AM1458" t="s">
        <v>145</v>
      </c>
      <c r="AN1458" t="s">
        <v>145</v>
      </c>
      <c r="BB1458">
        <v>0</v>
      </c>
    </row>
    <row r="1459" spans="1:54" x14ac:dyDescent="0.25">
      <c r="A1459">
        <v>336049</v>
      </c>
      <c r="B1459" t="s">
        <v>150</v>
      </c>
      <c r="P1459" t="s">
        <v>147</v>
      </c>
      <c r="R1459" t="s">
        <v>147</v>
      </c>
      <c r="W1459" t="s">
        <v>147</v>
      </c>
      <c r="Y1459" t="s">
        <v>145</v>
      </c>
      <c r="AC1459" t="s">
        <v>147</v>
      </c>
      <c r="AE1459" t="s">
        <v>147</v>
      </c>
      <c r="AF1459" t="s">
        <v>145</v>
      </c>
      <c r="AG1459" t="s">
        <v>147</v>
      </c>
      <c r="AH1459" t="s">
        <v>147</v>
      </c>
      <c r="AI1459" t="s">
        <v>145</v>
      </c>
      <c r="AJ1459" t="s">
        <v>145</v>
      </c>
      <c r="AK1459" t="s">
        <v>145</v>
      </c>
      <c r="AL1459" t="s">
        <v>145</v>
      </c>
      <c r="AM1459" t="s">
        <v>145</v>
      </c>
      <c r="AN1459" t="s">
        <v>145</v>
      </c>
      <c r="BB1459">
        <v>0</v>
      </c>
    </row>
    <row r="1460" spans="1:54" x14ac:dyDescent="0.25">
      <c r="A1460">
        <v>337654</v>
      </c>
      <c r="B1460" t="s">
        <v>150</v>
      </c>
      <c r="P1460" t="s">
        <v>147</v>
      </c>
      <c r="W1460" t="s">
        <v>145</v>
      </c>
      <c r="Z1460" t="s">
        <v>148</v>
      </c>
      <c r="AC1460" t="s">
        <v>147</v>
      </c>
      <c r="AD1460" t="s">
        <v>147</v>
      </c>
      <c r="AE1460" t="s">
        <v>145</v>
      </c>
      <c r="AF1460" t="s">
        <v>147</v>
      </c>
      <c r="AG1460" t="s">
        <v>145</v>
      </c>
      <c r="AH1460" t="s">
        <v>147</v>
      </c>
      <c r="AI1460" t="s">
        <v>145</v>
      </c>
      <c r="AJ1460" t="s">
        <v>145</v>
      </c>
      <c r="AK1460" t="s">
        <v>145</v>
      </c>
      <c r="AL1460" t="s">
        <v>145</v>
      </c>
      <c r="AM1460" t="s">
        <v>145</v>
      </c>
      <c r="AN1460" t="s">
        <v>145</v>
      </c>
      <c r="BB1460">
        <v>0</v>
      </c>
    </row>
    <row r="1461" spans="1:54" x14ac:dyDescent="0.25">
      <c r="A1461">
        <v>337756</v>
      </c>
      <c r="B1461" t="s">
        <v>150</v>
      </c>
      <c r="K1461" t="s">
        <v>148</v>
      </c>
      <c r="P1461" t="s">
        <v>147</v>
      </c>
      <c r="R1461" t="s">
        <v>148</v>
      </c>
      <c r="AC1461" t="s">
        <v>147</v>
      </c>
      <c r="AF1461" t="s">
        <v>147</v>
      </c>
      <c r="AG1461" t="s">
        <v>147</v>
      </c>
      <c r="AH1461" t="s">
        <v>147</v>
      </c>
      <c r="AI1461" t="s">
        <v>145</v>
      </c>
      <c r="AJ1461" t="s">
        <v>145</v>
      </c>
      <c r="AK1461" t="s">
        <v>145</v>
      </c>
      <c r="AL1461" t="s">
        <v>145</v>
      </c>
      <c r="AM1461" t="s">
        <v>145</v>
      </c>
      <c r="AN1461" t="s">
        <v>145</v>
      </c>
      <c r="BB1461">
        <v>0</v>
      </c>
    </row>
    <row r="1462" spans="1:54" x14ac:dyDescent="0.25">
      <c r="A1462">
        <v>338088</v>
      </c>
      <c r="B1462" t="s">
        <v>150</v>
      </c>
      <c r="P1462" t="s">
        <v>147</v>
      </c>
      <c r="AE1462" t="s">
        <v>147</v>
      </c>
      <c r="AG1462" t="s">
        <v>145</v>
      </c>
      <c r="AH1462" t="s">
        <v>145</v>
      </c>
      <c r="AI1462" t="s">
        <v>145</v>
      </c>
      <c r="AJ1462" t="s">
        <v>145</v>
      </c>
      <c r="AK1462" t="s">
        <v>145</v>
      </c>
      <c r="AL1462" t="s">
        <v>145</v>
      </c>
      <c r="AM1462" t="s">
        <v>145</v>
      </c>
      <c r="AN1462" t="s">
        <v>145</v>
      </c>
      <c r="BB1462">
        <v>0</v>
      </c>
    </row>
    <row r="1463" spans="1:54" x14ac:dyDescent="0.25">
      <c r="A1463">
        <v>338244</v>
      </c>
      <c r="B1463" t="s">
        <v>150</v>
      </c>
      <c r="I1463" t="s">
        <v>148</v>
      </c>
      <c r="P1463" t="s">
        <v>147</v>
      </c>
      <c r="V1463" t="s">
        <v>145</v>
      </c>
      <c r="AE1463" t="s">
        <v>148</v>
      </c>
      <c r="AG1463" t="s">
        <v>147</v>
      </c>
      <c r="AH1463" t="s">
        <v>145</v>
      </c>
      <c r="AI1463" t="s">
        <v>145</v>
      </c>
      <c r="AJ1463" t="s">
        <v>145</v>
      </c>
      <c r="AK1463" t="s">
        <v>145</v>
      </c>
      <c r="AL1463" t="s">
        <v>145</v>
      </c>
      <c r="AM1463" t="s">
        <v>145</v>
      </c>
      <c r="AN1463" t="s">
        <v>145</v>
      </c>
      <c r="BB1463">
        <v>0</v>
      </c>
    </row>
    <row r="1464" spans="1:54" x14ac:dyDescent="0.25">
      <c r="A1464">
        <v>338518</v>
      </c>
      <c r="B1464" t="s">
        <v>150</v>
      </c>
      <c r="H1464" t="s">
        <v>147</v>
      </c>
      <c r="P1464" t="s">
        <v>147</v>
      </c>
      <c r="AC1464" t="s">
        <v>147</v>
      </c>
      <c r="AE1464" t="s">
        <v>147</v>
      </c>
      <c r="AI1464" t="s">
        <v>145</v>
      </c>
      <c r="AJ1464" t="s">
        <v>145</v>
      </c>
      <c r="AK1464" t="s">
        <v>145</v>
      </c>
      <c r="AL1464" t="s">
        <v>145</v>
      </c>
      <c r="AM1464" t="s">
        <v>145</v>
      </c>
      <c r="AN1464" t="s">
        <v>145</v>
      </c>
      <c r="BB1464">
        <v>0</v>
      </c>
    </row>
    <row r="1465" spans="1:54" x14ac:dyDescent="0.25">
      <c r="A1465">
        <v>338643</v>
      </c>
      <c r="B1465" t="s">
        <v>150</v>
      </c>
      <c r="P1465" t="s">
        <v>147</v>
      </c>
      <c r="R1465" t="s">
        <v>148</v>
      </c>
      <c r="AA1465" t="s">
        <v>145</v>
      </c>
      <c r="AC1465" t="s">
        <v>147</v>
      </c>
      <c r="AG1465" t="s">
        <v>145</v>
      </c>
      <c r="AI1465" t="s">
        <v>145</v>
      </c>
      <c r="AJ1465" t="s">
        <v>145</v>
      </c>
      <c r="AK1465" t="s">
        <v>145</v>
      </c>
      <c r="AL1465" t="s">
        <v>145</v>
      </c>
      <c r="AM1465" t="s">
        <v>145</v>
      </c>
      <c r="AN1465" t="s">
        <v>145</v>
      </c>
      <c r="BB1465">
        <v>0</v>
      </c>
    </row>
    <row r="1466" spans="1:54" x14ac:dyDescent="0.25">
      <c r="A1466">
        <v>338818</v>
      </c>
      <c r="B1466" t="s">
        <v>150</v>
      </c>
      <c r="P1466" t="s">
        <v>147</v>
      </c>
      <c r="W1466" t="s">
        <v>145</v>
      </c>
      <c r="AC1466" t="s">
        <v>147</v>
      </c>
      <c r="AE1466" t="s">
        <v>147</v>
      </c>
      <c r="AH1466" t="s">
        <v>147</v>
      </c>
      <c r="AI1466" t="s">
        <v>145</v>
      </c>
      <c r="AJ1466" t="s">
        <v>145</v>
      </c>
      <c r="AK1466" t="s">
        <v>145</v>
      </c>
      <c r="AL1466" t="s">
        <v>145</v>
      </c>
      <c r="AM1466" t="s">
        <v>145</v>
      </c>
      <c r="AN1466" t="s">
        <v>145</v>
      </c>
      <c r="BB1466">
        <v>0</v>
      </c>
    </row>
    <row r="1467" spans="1:54" x14ac:dyDescent="0.25">
      <c r="A1467">
        <v>338920</v>
      </c>
      <c r="B1467" t="s">
        <v>150</v>
      </c>
      <c r="P1467" t="s">
        <v>147</v>
      </c>
      <c r="V1467" t="s">
        <v>145</v>
      </c>
      <c r="AC1467" t="s">
        <v>147</v>
      </c>
      <c r="AE1467" t="s">
        <v>147</v>
      </c>
      <c r="AG1467" t="s">
        <v>145</v>
      </c>
      <c r="AH1467" t="s">
        <v>145</v>
      </c>
      <c r="AI1467" t="s">
        <v>145</v>
      </c>
      <c r="AJ1467" t="s">
        <v>145</v>
      </c>
      <c r="AK1467" t="s">
        <v>145</v>
      </c>
      <c r="AL1467" t="s">
        <v>145</v>
      </c>
      <c r="AM1467" t="s">
        <v>145</v>
      </c>
      <c r="AN1467" t="s">
        <v>145</v>
      </c>
      <c r="BB1467">
        <v>0</v>
      </c>
    </row>
    <row r="1468" spans="1:54" x14ac:dyDescent="0.25">
      <c r="A1468">
        <v>338976</v>
      </c>
      <c r="B1468" t="s">
        <v>150</v>
      </c>
      <c r="P1468" t="s">
        <v>147</v>
      </c>
      <c r="AA1468" t="s">
        <v>148</v>
      </c>
      <c r="AC1468" t="s">
        <v>147</v>
      </c>
      <c r="AE1468" t="s">
        <v>145</v>
      </c>
      <c r="AF1468" t="s">
        <v>147</v>
      </c>
      <c r="AG1468" t="s">
        <v>145</v>
      </c>
      <c r="AH1468" t="s">
        <v>145</v>
      </c>
      <c r="AI1468" t="s">
        <v>145</v>
      </c>
      <c r="AJ1468" t="s">
        <v>145</v>
      </c>
      <c r="AK1468" t="s">
        <v>145</v>
      </c>
      <c r="AL1468" t="s">
        <v>145</v>
      </c>
      <c r="AM1468" t="s">
        <v>145</v>
      </c>
      <c r="AN1468" t="s">
        <v>145</v>
      </c>
      <c r="BB1468">
        <v>0</v>
      </c>
    </row>
    <row r="1469" spans="1:54" x14ac:dyDescent="0.25">
      <c r="A1469">
        <v>338977</v>
      </c>
      <c r="B1469" t="s">
        <v>150</v>
      </c>
      <c r="P1469" t="s">
        <v>147</v>
      </c>
      <c r="W1469" t="s">
        <v>147</v>
      </c>
      <c r="AC1469" t="s">
        <v>147</v>
      </c>
      <c r="AE1469" t="s">
        <v>145</v>
      </c>
      <c r="AF1469" t="s">
        <v>145</v>
      </c>
      <c r="AG1469" t="s">
        <v>145</v>
      </c>
      <c r="AH1469" t="s">
        <v>145</v>
      </c>
      <c r="AI1469" t="s">
        <v>145</v>
      </c>
      <c r="AJ1469" t="s">
        <v>145</v>
      </c>
      <c r="AK1469" t="s">
        <v>145</v>
      </c>
      <c r="AL1469" t="s">
        <v>145</v>
      </c>
      <c r="AM1469" t="s">
        <v>145</v>
      </c>
      <c r="AN1469" t="s">
        <v>145</v>
      </c>
      <c r="BB1469">
        <v>0</v>
      </c>
    </row>
    <row r="1470" spans="1:54" x14ac:dyDescent="0.25">
      <c r="A1470">
        <v>332325</v>
      </c>
      <c r="B1470" t="s">
        <v>150</v>
      </c>
      <c r="G1470" t="s">
        <v>148</v>
      </c>
      <c r="P1470" t="s">
        <v>147</v>
      </c>
      <c r="W1470" t="s">
        <v>148</v>
      </c>
      <c r="AC1470" t="s">
        <v>148</v>
      </c>
      <c r="AD1470" t="s">
        <v>147</v>
      </c>
      <c r="AE1470" t="s">
        <v>147</v>
      </c>
      <c r="AF1470" t="s">
        <v>147</v>
      </c>
      <c r="AG1470" t="s">
        <v>145</v>
      </c>
      <c r="AI1470" t="s">
        <v>148</v>
      </c>
      <c r="AJ1470" t="s">
        <v>145</v>
      </c>
      <c r="AK1470" t="s">
        <v>148</v>
      </c>
      <c r="AL1470" t="s">
        <v>147</v>
      </c>
      <c r="AM1470" t="s">
        <v>147</v>
      </c>
      <c r="AN1470" t="s">
        <v>145</v>
      </c>
      <c r="BB1470">
        <v>0</v>
      </c>
    </row>
    <row r="1471" spans="1:54" x14ac:dyDescent="0.25">
      <c r="A1471">
        <v>323950</v>
      </c>
      <c r="B1471" t="s">
        <v>150</v>
      </c>
      <c r="K1471" t="s">
        <v>148</v>
      </c>
      <c r="O1471" t="s">
        <v>148</v>
      </c>
      <c r="P1471" t="s">
        <v>148</v>
      </c>
      <c r="Z1471" t="s">
        <v>148</v>
      </c>
      <c r="AA1471" t="s">
        <v>148</v>
      </c>
      <c r="AC1471" t="s">
        <v>147</v>
      </c>
      <c r="AD1471" t="s">
        <v>147</v>
      </c>
      <c r="AE1471" t="s">
        <v>147</v>
      </c>
      <c r="AF1471" t="s">
        <v>147</v>
      </c>
      <c r="AG1471" t="s">
        <v>147</v>
      </c>
      <c r="AH1471" t="s">
        <v>147</v>
      </c>
      <c r="AI1471" t="s">
        <v>145</v>
      </c>
      <c r="AJ1471" t="s">
        <v>145</v>
      </c>
      <c r="AK1471" t="s">
        <v>145</v>
      </c>
      <c r="AL1471" t="s">
        <v>145</v>
      </c>
      <c r="AM1471" t="s">
        <v>145</v>
      </c>
      <c r="AN1471" t="s">
        <v>145</v>
      </c>
      <c r="BB1471">
        <v>0</v>
      </c>
    </row>
    <row r="1472" spans="1:54" x14ac:dyDescent="0.25">
      <c r="A1472">
        <v>334544</v>
      </c>
      <c r="B1472" t="s">
        <v>150</v>
      </c>
      <c r="N1472" t="s">
        <v>148</v>
      </c>
      <c r="O1472" t="s">
        <v>148</v>
      </c>
      <c r="P1472" t="s">
        <v>148</v>
      </c>
      <c r="V1472" t="s">
        <v>147</v>
      </c>
      <c r="W1472" t="s">
        <v>148</v>
      </c>
      <c r="AA1472" t="s">
        <v>145</v>
      </c>
      <c r="AC1472" t="s">
        <v>147</v>
      </c>
      <c r="AD1472" t="s">
        <v>147</v>
      </c>
      <c r="AE1472" t="s">
        <v>147</v>
      </c>
      <c r="AF1472" t="s">
        <v>147</v>
      </c>
      <c r="AG1472" t="s">
        <v>147</v>
      </c>
      <c r="AH1472" t="s">
        <v>147</v>
      </c>
      <c r="AI1472" t="s">
        <v>145</v>
      </c>
      <c r="AJ1472" t="s">
        <v>145</v>
      </c>
      <c r="AK1472" t="s">
        <v>145</v>
      </c>
      <c r="AL1472" t="s">
        <v>145</v>
      </c>
      <c r="AM1472" t="s">
        <v>145</v>
      </c>
      <c r="AN1472" t="s">
        <v>145</v>
      </c>
      <c r="BB1472">
        <v>0</v>
      </c>
    </row>
    <row r="1473" spans="1:54" x14ac:dyDescent="0.25">
      <c r="A1473">
        <v>335342</v>
      </c>
      <c r="B1473" t="s">
        <v>150</v>
      </c>
      <c r="O1473" t="s">
        <v>145</v>
      </c>
      <c r="P1473" t="s">
        <v>148</v>
      </c>
      <c r="W1473" t="s">
        <v>145</v>
      </c>
      <c r="X1473" t="s">
        <v>147</v>
      </c>
      <c r="Y1473" t="s">
        <v>148</v>
      </c>
      <c r="Z1473" t="s">
        <v>148</v>
      </c>
      <c r="AC1473" t="s">
        <v>145</v>
      </c>
      <c r="AD1473" t="s">
        <v>145</v>
      </c>
      <c r="AE1473" t="s">
        <v>145</v>
      </c>
      <c r="AF1473" t="s">
        <v>145</v>
      </c>
      <c r="AG1473" t="s">
        <v>145</v>
      </c>
      <c r="AH1473" t="s">
        <v>145</v>
      </c>
      <c r="AI1473" t="s">
        <v>145</v>
      </c>
      <c r="AJ1473" t="s">
        <v>145</v>
      </c>
      <c r="AK1473" t="s">
        <v>145</v>
      </c>
      <c r="AL1473" t="s">
        <v>145</v>
      </c>
      <c r="AM1473" t="s">
        <v>145</v>
      </c>
      <c r="AN1473" t="s">
        <v>145</v>
      </c>
      <c r="BB1473">
        <v>0</v>
      </c>
    </row>
    <row r="1474" spans="1:54" x14ac:dyDescent="0.25">
      <c r="A1474">
        <v>338153</v>
      </c>
      <c r="B1474" t="s">
        <v>150</v>
      </c>
      <c r="K1474" t="s">
        <v>145</v>
      </c>
      <c r="O1474" t="s">
        <v>147</v>
      </c>
      <c r="P1474" t="s">
        <v>148</v>
      </c>
      <c r="AC1474" t="s">
        <v>147</v>
      </c>
      <c r="AE1474" t="s">
        <v>147</v>
      </c>
      <c r="AG1474" t="s">
        <v>147</v>
      </c>
      <c r="AI1474" t="s">
        <v>145</v>
      </c>
      <c r="AJ1474" t="s">
        <v>145</v>
      </c>
      <c r="AK1474" t="s">
        <v>145</v>
      </c>
      <c r="AL1474" t="s">
        <v>145</v>
      </c>
      <c r="AM1474" t="s">
        <v>145</v>
      </c>
      <c r="AN1474" t="s">
        <v>145</v>
      </c>
      <c r="BB1474">
        <v>0</v>
      </c>
    </row>
    <row r="1475" spans="1:54" x14ac:dyDescent="0.25">
      <c r="A1475">
        <v>338772</v>
      </c>
      <c r="B1475" t="s">
        <v>150</v>
      </c>
      <c r="O1475" t="s">
        <v>148</v>
      </c>
      <c r="P1475" t="s">
        <v>148</v>
      </c>
      <c r="AC1475" t="s">
        <v>147</v>
      </c>
      <c r="AE1475" t="s">
        <v>145</v>
      </c>
      <c r="AG1475" t="s">
        <v>147</v>
      </c>
      <c r="AH1475" t="s">
        <v>147</v>
      </c>
      <c r="AI1475" t="s">
        <v>145</v>
      </c>
      <c r="AJ1475" t="s">
        <v>145</v>
      </c>
      <c r="AK1475" t="s">
        <v>145</v>
      </c>
      <c r="AL1475" t="s">
        <v>145</v>
      </c>
      <c r="AM1475" t="s">
        <v>145</v>
      </c>
      <c r="AN1475" t="s">
        <v>145</v>
      </c>
      <c r="BB1475">
        <v>0</v>
      </c>
    </row>
    <row r="1476" spans="1:54" x14ac:dyDescent="0.25">
      <c r="A1476">
        <v>337292</v>
      </c>
      <c r="B1476" t="s">
        <v>150</v>
      </c>
      <c r="G1476" t="s">
        <v>147</v>
      </c>
      <c r="O1476" t="s">
        <v>147</v>
      </c>
      <c r="P1476" t="s">
        <v>148</v>
      </c>
      <c r="R1476" t="s">
        <v>148</v>
      </c>
      <c r="AC1476" t="s">
        <v>147</v>
      </c>
      <c r="AD1476" t="s">
        <v>147</v>
      </c>
      <c r="AE1476" t="s">
        <v>147</v>
      </c>
      <c r="AG1476" t="s">
        <v>147</v>
      </c>
      <c r="AH1476" t="s">
        <v>147</v>
      </c>
      <c r="AI1476" t="s">
        <v>145</v>
      </c>
      <c r="AJ1476" t="s">
        <v>145</v>
      </c>
      <c r="AK1476" t="s">
        <v>145</v>
      </c>
      <c r="AL1476" t="s">
        <v>145</v>
      </c>
      <c r="AM1476" t="s">
        <v>145</v>
      </c>
      <c r="AN1476" t="s">
        <v>145</v>
      </c>
      <c r="BB1476">
        <v>0</v>
      </c>
    </row>
    <row r="1477" spans="1:54" x14ac:dyDescent="0.25">
      <c r="A1477">
        <v>333191</v>
      </c>
      <c r="B1477" t="s">
        <v>150</v>
      </c>
      <c r="O1477" t="s">
        <v>147</v>
      </c>
      <c r="P1477" t="s">
        <v>148</v>
      </c>
      <c r="AC1477" t="s">
        <v>145</v>
      </c>
      <c r="AD1477" t="s">
        <v>145</v>
      </c>
      <c r="AE1477" t="s">
        <v>145</v>
      </c>
      <c r="AF1477" t="s">
        <v>145</v>
      </c>
      <c r="AG1477" t="s">
        <v>145</v>
      </c>
      <c r="AH1477" t="s">
        <v>145</v>
      </c>
      <c r="AI1477" t="s">
        <v>145</v>
      </c>
      <c r="AJ1477" t="s">
        <v>145</v>
      </c>
      <c r="AK1477" t="s">
        <v>145</v>
      </c>
      <c r="AL1477" t="s">
        <v>145</v>
      </c>
      <c r="AM1477" t="s">
        <v>145</v>
      </c>
      <c r="AN1477" t="s">
        <v>145</v>
      </c>
      <c r="BB1477">
        <v>0</v>
      </c>
    </row>
    <row r="1478" spans="1:54" x14ac:dyDescent="0.25">
      <c r="A1478">
        <v>331560</v>
      </c>
      <c r="B1478" t="s">
        <v>150</v>
      </c>
      <c r="O1478" t="s">
        <v>148</v>
      </c>
      <c r="P1478" t="s">
        <v>148</v>
      </c>
      <c r="W1478" t="s">
        <v>148</v>
      </c>
      <c r="Z1478" t="s">
        <v>148</v>
      </c>
      <c r="AC1478" t="s">
        <v>145</v>
      </c>
      <c r="AD1478" t="s">
        <v>145</v>
      </c>
      <c r="AE1478" t="s">
        <v>145</v>
      </c>
      <c r="AF1478" t="s">
        <v>145</v>
      </c>
      <c r="AG1478" t="s">
        <v>145</v>
      </c>
      <c r="AH1478" t="s">
        <v>145</v>
      </c>
      <c r="AI1478" t="s">
        <v>145</v>
      </c>
      <c r="AJ1478" t="s">
        <v>145</v>
      </c>
      <c r="AK1478" t="s">
        <v>145</v>
      </c>
      <c r="AL1478" t="s">
        <v>145</v>
      </c>
      <c r="AM1478" t="s">
        <v>145</v>
      </c>
      <c r="AN1478" t="s">
        <v>145</v>
      </c>
      <c r="BB1478">
        <v>0</v>
      </c>
    </row>
    <row r="1479" spans="1:54" x14ac:dyDescent="0.25">
      <c r="A1479">
        <v>332828</v>
      </c>
      <c r="B1479" t="s">
        <v>150</v>
      </c>
      <c r="O1479" t="s">
        <v>148</v>
      </c>
      <c r="P1479" t="s">
        <v>148</v>
      </c>
      <c r="Q1479" t="s">
        <v>148</v>
      </c>
      <c r="Z1479" t="s">
        <v>148</v>
      </c>
      <c r="AC1479" t="s">
        <v>147</v>
      </c>
      <c r="AD1479" t="s">
        <v>145</v>
      </c>
      <c r="AE1479" t="s">
        <v>145</v>
      </c>
      <c r="AF1479" t="s">
        <v>145</v>
      </c>
      <c r="AG1479" t="s">
        <v>145</v>
      </c>
      <c r="AH1479" t="s">
        <v>145</v>
      </c>
      <c r="AI1479" t="s">
        <v>145</v>
      </c>
      <c r="AJ1479" t="s">
        <v>145</v>
      </c>
      <c r="AK1479" t="s">
        <v>145</v>
      </c>
      <c r="AL1479" t="s">
        <v>145</v>
      </c>
      <c r="AM1479" t="s">
        <v>145</v>
      </c>
      <c r="AN1479" t="s">
        <v>145</v>
      </c>
      <c r="BB1479">
        <v>0</v>
      </c>
    </row>
    <row r="1480" spans="1:54" x14ac:dyDescent="0.25">
      <c r="A1480">
        <v>333667</v>
      </c>
      <c r="B1480" t="s">
        <v>150</v>
      </c>
      <c r="J1480" t="s">
        <v>148</v>
      </c>
      <c r="O1480" t="s">
        <v>148</v>
      </c>
      <c r="P1480" t="s">
        <v>148</v>
      </c>
      <c r="Z1480" t="s">
        <v>148</v>
      </c>
      <c r="AC1480" t="s">
        <v>147</v>
      </c>
      <c r="AD1480" t="s">
        <v>145</v>
      </c>
      <c r="AE1480" t="s">
        <v>147</v>
      </c>
      <c r="AF1480" t="s">
        <v>147</v>
      </c>
      <c r="AG1480" t="s">
        <v>145</v>
      </c>
      <c r="AH1480" t="s">
        <v>145</v>
      </c>
      <c r="AI1480" t="s">
        <v>145</v>
      </c>
      <c r="AJ1480" t="s">
        <v>145</v>
      </c>
      <c r="AK1480" t="s">
        <v>145</v>
      </c>
      <c r="AL1480" t="s">
        <v>145</v>
      </c>
      <c r="AM1480" t="s">
        <v>145</v>
      </c>
      <c r="AN1480" t="s">
        <v>145</v>
      </c>
      <c r="BB1480">
        <v>0</v>
      </c>
    </row>
    <row r="1481" spans="1:54" x14ac:dyDescent="0.25">
      <c r="A1481">
        <v>335346</v>
      </c>
      <c r="B1481" t="s">
        <v>150</v>
      </c>
      <c r="O1481" t="s">
        <v>148</v>
      </c>
      <c r="P1481" t="s">
        <v>148</v>
      </c>
      <c r="T1481" t="s">
        <v>148</v>
      </c>
      <c r="X1481" t="s">
        <v>148</v>
      </c>
      <c r="AC1481" t="s">
        <v>148</v>
      </c>
      <c r="AD1481" t="s">
        <v>147</v>
      </c>
      <c r="AE1481" t="s">
        <v>145</v>
      </c>
      <c r="AG1481" t="s">
        <v>145</v>
      </c>
      <c r="AH1481" t="s">
        <v>145</v>
      </c>
      <c r="AI1481" t="s">
        <v>145</v>
      </c>
      <c r="AJ1481" t="s">
        <v>147</v>
      </c>
      <c r="AK1481" t="s">
        <v>147</v>
      </c>
      <c r="AL1481" t="s">
        <v>145</v>
      </c>
      <c r="AN1481" t="s">
        <v>145</v>
      </c>
      <c r="BB1481">
        <v>0</v>
      </c>
    </row>
    <row r="1482" spans="1:54" x14ac:dyDescent="0.25">
      <c r="A1482">
        <v>331440</v>
      </c>
      <c r="B1482" t="s">
        <v>150</v>
      </c>
      <c r="N1482" t="s">
        <v>148</v>
      </c>
      <c r="O1482" t="s">
        <v>148</v>
      </c>
      <c r="P1482" t="s">
        <v>148</v>
      </c>
      <c r="V1482" t="s">
        <v>148</v>
      </c>
      <c r="AA1482" t="s">
        <v>147</v>
      </c>
      <c r="AC1482" t="s">
        <v>145</v>
      </c>
      <c r="AG1482" t="s">
        <v>147</v>
      </c>
      <c r="AH1482" t="s">
        <v>145</v>
      </c>
      <c r="AI1482" t="s">
        <v>145</v>
      </c>
      <c r="AJ1482" t="s">
        <v>145</v>
      </c>
      <c r="AK1482" t="s">
        <v>145</v>
      </c>
      <c r="AL1482" t="s">
        <v>145</v>
      </c>
      <c r="AM1482" t="s">
        <v>145</v>
      </c>
      <c r="AN1482" t="s">
        <v>145</v>
      </c>
      <c r="BB1482">
        <v>0</v>
      </c>
    </row>
    <row r="1483" spans="1:54" x14ac:dyDescent="0.25">
      <c r="A1483">
        <v>333837</v>
      </c>
      <c r="B1483" t="s">
        <v>150</v>
      </c>
      <c r="O1483" t="s">
        <v>148</v>
      </c>
      <c r="P1483" t="s">
        <v>148</v>
      </c>
      <c r="W1483" t="s">
        <v>148</v>
      </c>
      <c r="AC1483" t="s">
        <v>147</v>
      </c>
      <c r="AE1483" t="s">
        <v>147</v>
      </c>
      <c r="AG1483" t="s">
        <v>147</v>
      </c>
      <c r="AH1483" t="s">
        <v>145</v>
      </c>
      <c r="AI1483" t="s">
        <v>145</v>
      </c>
      <c r="AJ1483" t="s">
        <v>145</v>
      </c>
      <c r="AK1483" t="s">
        <v>145</v>
      </c>
      <c r="AL1483" t="s">
        <v>145</v>
      </c>
      <c r="AM1483" t="s">
        <v>145</v>
      </c>
      <c r="AN1483" t="s">
        <v>145</v>
      </c>
      <c r="BB1483">
        <v>0</v>
      </c>
    </row>
    <row r="1484" spans="1:54" x14ac:dyDescent="0.25">
      <c r="A1484">
        <v>335089</v>
      </c>
      <c r="B1484" t="s">
        <v>150</v>
      </c>
      <c r="O1484" t="s">
        <v>148</v>
      </c>
      <c r="P1484" t="s">
        <v>148</v>
      </c>
      <c r="AC1484" t="s">
        <v>147</v>
      </c>
      <c r="AE1484" t="s">
        <v>147</v>
      </c>
      <c r="AG1484" t="s">
        <v>147</v>
      </c>
      <c r="AH1484" t="s">
        <v>147</v>
      </c>
      <c r="AI1484" t="s">
        <v>145</v>
      </c>
      <c r="AJ1484" t="s">
        <v>145</v>
      </c>
      <c r="AK1484" t="s">
        <v>145</v>
      </c>
      <c r="AL1484" t="s">
        <v>145</v>
      </c>
      <c r="AM1484" t="s">
        <v>145</v>
      </c>
      <c r="AN1484" t="s">
        <v>145</v>
      </c>
      <c r="BB1484">
        <v>0</v>
      </c>
    </row>
    <row r="1485" spans="1:54" x14ac:dyDescent="0.25">
      <c r="A1485">
        <v>338106</v>
      </c>
      <c r="B1485" t="s">
        <v>150</v>
      </c>
      <c r="F1485" t="s">
        <v>148</v>
      </c>
      <c r="O1485" t="s">
        <v>148</v>
      </c>
      <c r="P1485" t="s">
        <v>148</v>
      </c>
      <c r="W1485" t="s">
        <v>148</v>
      </c>
      <c r="Y1485" t="s">
        <v>148</v>
      </c>
      <c r="AA1485" t="s">
        <v>148</v>
      </c>
      <c r="AC1485" t="s">
        <v>145</v>
      </c>
      <c r="AD1485" t="s">
        <v>145</v>
      </c>
      <c r="AE1485" t="s">
        <v>145</v>
      </c>
      <c r="AF1485" t="s">
        <v>145</v>
      </c>
      <c r="AG1485" t="s">
        <v>145</v>
      </c>
      <c r="AH1485" t="s">
        <v>145</v>
      </c>
      <c r="AI1485" t="s">
        <v>145</v>
      </c>
      <c r="AJ1485" t="s">
        <v>145</v>
      </c>
      <c r="AK1485" t="s">
        <v>145</v>
      </c>
      <c r="AL1485" t="s">
        <v>145</v>
      </c>
      <c r="AM1485" t="s">
        <v>145</v>
      </c>
      <c r="AN1485" t="s">
        <v>145</v>
      </c>
      <c r="BB1485">
        <v>0</v>
      </c>
    </row>
    <row r="1486" spans="1:54" x14ac:dyDescent="0.25">
      <c r="A1486">
        <v>338928</v>
      </c>
      <c r="B1486" t="s">
        <v>150</v>
      </c>
      <c r="O1486" t="s">
        <v>148</v>
      </c>
      <c r="P1486" t="s">
        <v>148</v>
      </c>
      <c r="S1486" t="s">
        <v>148</v>
      </c>
      <c r="W1486" t="s">
        <v>147</v>
      </c>
      <c r="X1486" t="s">
        <v>148</v>
      </c>
      <c r="AC1486" t="s">
        <v>145</v>
      </c>
      <c r="AD1486" t="s">
        <v>145</v>
      </c>
      <c r="AE1486" t="s">
        <v>145</v>
      </c>
      <c r="AF1486" t="s">
        <v>145</v>
      </c>
      <c r="AG1486" t="s">
        <v>145</v>
      </c>
      <c r="AH1486" t="s">
        <v>145</v>
      </c>
      <c r="AI1486" t="s">
        <v>145</v>
      </c>
      <c r="AJ1486" t="s">
        <v>145</v>
      </c>
      <c r="AK1486" t="s">
        <v>145</v>
      </c>
      <c r="AL1486" t="s">
        <v>145</v>
      </c>
      <c r="AM1486" t="s">
        <v>145</v>
      </c>
      <c r="AN1486" t="s">
        <v>145</v>
      </c>
      <c r="BB1486">
        <v>0</v>
      </c>
    </row>
    <row r="1487" spans="1:54" x14ac:dyDescent="0.25">
      <c r="A1487">
        <v>309114</v>
      </c>
      <c r="B1487" t="s">
        <v>150</v>
      </c>
      <c r="P1487" t="s">
        <v>148</v>
      </c>
      <c r="AA1487" t="s">
        <v>148</v>
      </c>
      <c r="AE1487" t="s">
        <v>148</v>
      </c>
      <c r="AG1487" t="s">
        <v>148</v>
      </c>
      <c r="AH1487" t="s">
        <v>147</v>
      </c>
      <c r="AI1487" t="s">
        <v>145</v>
      </c>
      <c r="AJ1487" t="s">
        <v>145</v>
      </c>
      <c r="AK1487" t="s">
        <v>147</v>
      </c>
      <c r="AL1487" t="s">
        <v>145</v>
      </c>
      <c r="AM1487" t="s">
        <v>145</v>
      </c>
      <c r="AN1487" t="s">
        <v>145</v>
      </c>
      <c r="BB1487">
        <v>0</v>
      </c>
    </row>
    <row r="1488" spans="1:54" x14ac:dyDescent="0.25">
      <c r="A1488">
        <v>319140</v>
      </c>
      <c r="B1488" t="s">
        <v>150</v>
      </c>
      <c r="P1488" t="s">
        <v>148</v>
      </c>
      <c r="Q1488" t="s">
        <v>148</v>
      </c>
      <c r="S1488" t="s">
        <v>145</v>
      </c>
      <c r="Z1488" t="s">
        <v>148</v>
      </c>
      <c r="AD1488" t="s">
        <v>148</v>
      </c>
      <c r="AE1488" t="s">
        <v>145</v>
      </c>
      <c r="AF1488" t="s">
        <v>145</v>
      </c>
      <c r="AG1488" t="s">
        <v>148</v>
      </c>
      <c r="AH1488" t="s">
        <v>148</v>
      </c>
      <c r="AI1488" t="s">
        <v>145</v>
      </c>
      <c r="AJ1488" t="s">
        <v>145</v>
      </c>
      <c r="AK1488" t="s">
        <v>147</v>
      </c>
      <c r="AL1488" t="s">
        <v>147</v>
      </c>
      <c r="AM1488" t="s">
        <v>145</v>
      </c>
      <c r="AN1488" t="s">
        <v>145</v>
      </c>
      <c r="BB1488">
        <v>0</v>
      </c>
    </row>
    <row r="1489" spans="1:54" x14ac:dyDescent="0.25">
      <c r="A1489">
        <v>319594</v>
      </c>
      <c r="B1489" t="s">
        <v>150</v>
      </c>
      <c r="P1489" t="s">
        <v>148</v>
      </c>
      <c r="W1489" t="s">
        <v>148</v>
      </c>
      <c r="Z1489" t="s">
        <v>148</v>
      </c>
      <c r="AC1489" t="s">
        <v>145</v>
      </c>
      <c r="AD1489" t="s">
        <v>145</v>
      </c>
      <c r="AE1489" t="s">
        <v>145</v>
      </c>
      <c r="AF1489" t="s">
        <v>145</v>
      </c>
      <c r="AG1489" t="s">
        <v>145</v>
      </c>
      <c r="AH1489" t="s">
        <v>145</v>
      </c>
      <c r="AI1489" t="s">
        <v>145</v>
      </c>
      <c r="AJ1489" t="s">
        <v>145</v>
      </c>
      <c r="AK1489" t="s">
        <v>145</v>
      </c>
      <c r="AL1489" t="s">
        <v>145</v>
      </c>
      <c r="AM1489" t="s">
        <v>145</v>
      </c>
      <c r="AN1489" t="s">
        <v>145</v>
      </c>
      <c r="BB1489">
        <v>0</v>
      </c>
    </row>
    <row r="1490" spans="1:54" x14ac:dyDescent="0.25">
      <c r="A1490">
        <v>320962</v>
      </c>
      <c r="B1490" t="s">
        <v>150</v>
      </c>
      <c r="N1490" t="s">
        <v>148</v>
      </c>
      <c r="P1490" t="s">
        <v>148</v>
      </c>
      <c r="V1490" t="s">
        <v>148</v>
      </c>
      <c r="Z1490" t="s">
        <v>147</v>
      </c>
      <c r="AC1490" t="s">
        <v>147</v>
      </c>
      <c r="AD1490" t="s">
        <v>147</v>
      </c>
      <c r="AE1490" t="s">
        <v>147</v>
      </c>
      <c r="AF1490" t="s">
        <v>145</v>
      </c>
      <c r="AG1490" t="s">
        <v>145</v>
      </c>
      <c r="AH1490" t="s">
        <v>145</v>
      </c>
      <c r="AI1490" t="s">
        <v>145</v>
      </c>
      <c r="AJ1490" t="s">
        <v>145</v>
      </c>
      <c r="AK1490" t="s">
        <v>145</v>
      </c>
      <c r="AL1490" t="s">
        <v>145</v>
      </c>
      <c r="AM1490" t="s">
        <v>145</v>
      </c>
      <c r="AN1490" t="s">
        <v>145</v>
      </c>
      <c r="BB1490">
        <v>0</v>
      </c>
    </row>
    <row r="1491" spans="1:54" x14ac:dyDescent="0.25">
      <c r="A1491">
        <v>322024</v>
      </c>
      <c r="B1491" t="s">
        <v>150</v>
      </c>
      <c r="P1491" t="s">
        <v>148</v>
      </c>
      <c r="W1491" t="s">
        <v>148</v>
      </c>
      <c r="X1491" t="s">
        <v>148</v>
      </c>
      <c r="Z1491" t="s">
        <v>148</v>
      </c>
      <c r="AC1491" t="s">
        <v>147</v>
      </c>
      <c r="AD1491" t="s">
        <v>147</v>
      </c>
      <c r="AE1491" t="s">
        <v>148</v>
      </c>
      <c r="AF1491" t="s">
        <v>148</v>
      </c>
      <c r="AG1491" t="s">
        <v>147</v>
      </c>
      <c r="AH1491" t="s">
        <v>147</v>
      </c>
      <c r="AI1491" t="s">
        <v>145</v>
      </c>
      <c r="AJ1491" t="s">
        <v>145</v>
      </c>
      <c r="AK1491" t="s">
        <v>145</v>
      </c>
      <c r="AL1491" t="s">
        <v>145</v>
      </c>
      <c r="AM1491" t="s">
        <v>145</v>
      </c>
      <c r="AN1491" t="s">
        <v>145</v>
      </c>
      <c r="BB1491">
        <v>0</v>
      </c>
    </row>
    <row r="1492" spans="1:54" x14ac:dyDescent="0.25">
      <c r="A1492">
        <v>322034</v>
      </c>
      <c r="B1492" t="s">
        <v>150</v>
      </c>
      <c r="N1492" t="s">
        <v>148</v>
      </c>
      <c r="P1492" t="s">
        <v>148</v>
      </c>
      <c r="V1492" t="s">
        <v>148</v>
      </c>
      <c r="AA1492" t="s">
        <v>147</v>
      </c>
      <c r="AC1492" t="s">
        <v>147</v>
      </c>
      <c r="AD1492" t="s">
        <v>145</v>
      </c>
      <c r="AE1492" t="s">
        <v>147</v>
      </c>
      <c r="AF1492" t="s">
        <v>147</v>
      </c>
      <c r="AG1492" t="s">
        <v>145</v>
      </c>
      <c r="AH1492" t="s">
        <v>147</v>
      </c>
      <c r="AI1492" t="s">
        <v>145</v>
      </c>
      <c r="AJ1492" t="s">
        <v>145</v>
      </c>
      <c r="AK1492" t="s">
        <v>145</v>
      </c>
      <c r="AL1492" t="s">
        <v>145</v>
      </c>
      <c r="AM1492" t="s">
        <v>145</v>
      </c>
      <c r="AN1492" t="s">
        <v>145</v>
      </c>
      <c r="BB1492">
        <v>0</v>
      </c>
    </row>
    <row r="1493" spans="1:54" x14ac:dyDescent="0.25">
      <c r="A1493">
        <v>322968</v>
      </c>
      <c r="B1493" t="s">
        <v>150</v>
      </c>
      <c r="I1493" t="s">
        <v>145</v>
      </c>
      <c r="P1493" t="s">
        <v>148</v>
      </c>
      <c r="W1493" t="s">
        <v>148</v>
      </c>
      <c r="AC1493" t="s">
        <v>147</v>
      </c>
      <c r="AE1493" t="s">
        <v>145</v>
      </c>
      <c r="AF1493" t="s">
        <v>145</v>
      </c>
      <c r="AG1493" t="s">
        <v>145</v>
      </c>
      <c r="AH1493" t="s">
        <v>145</v>
      </c>
      <c r="AI1493" t="s">
        <v>145</v>
      </c>
      <c r="AJ1493" t="s">
        <v>145</v>
      </c>
      <c r="AK1493" t="s">
        <v>145</v>
      </c>
      <c r="AM1493" t="s">
        <v>145</v>
      </c>
      <c r="AN1493" t="s">
        <v>145</v>
      </c>
      <c r="BB1493">
        <v>0</v>
      </c>
    </row>
    <row r="1494" spans="1:54" x14ac:dyDescent="0.25">
      <c r="A1494">
        <v>323341</v>
      </c>
      <c r="B1494" t="s">
        <v>150</v>
      </c>
      <c r="H1494" t="s">
        <v>148</v>
      </c>
      <c r="P1494" t="s">
        <v>148</v>
      </c>
      <c r="W1494" t="s">
        <v>148</v>
      </c>
      <c r="AC1494" t="s">
        <v>147</v>
      </c>
      <c r="AD1494" t="s">
        <v>147</v>
      </c>
      <c r="AE1494" t="s">
        <v>147</v>
      </c>
      <c r="AF1494" t="s">
        <v>147</v>
      </c>
      <c r="AG1494" t="s">
        <v>145</v>
      </c>
      <c r="AH1494" t="s">
        <v>147</v>
      </c>
      <c r="AI1494" t="s">
        <v>145</v>
      </c>
      <c r="AJ1494" t="s">
        <v>145</v>
      </c>
      <c r="AK1494" t="s">
        <v>145</v>
      </c>
      <c r="AL1494" t="s">
        <v>145</v>
      </c>
      <c r="AM1494" t="s">
        <v>145</v>
      </c>
      <c r="AN1494" t="s">
        <v>145</v>
      </c>
      <c r="BB1494">
        <v>0</v>
      </c>
    </row>
    <row r="1495" spans="1:54" x14ac:dyDescent="0.25">
      <c r="A1495">
        <v>323455</v>
      </c>
      <c r="B1495" t="s">
        <v>150</v>
      </c>
      <c r="P1495" t="s">
        <v>148</v>
      </c>
      <c r="W1495" t="s">
        <v>147</v>
      </c>
      <c r="Z1495" t="s">
        <v>148</v>
      </c>
      <c r="AC1495" t="s">
        <v>147</v>
      </c>
      <c r="AD1495" t="s">
        <v>145</v>
      </c>
      <c r="AE1495" t="s">
        <v>148</v>
      </c>
      <c r="AF1495" t="s">
        <v>145</v>
      </c>
      <c r="AG1495" t="s">
        <v>145</v>
      </c>
      <c r="AH1495" t="s">
        <v>147</v>
      </c>
      <c r="AI1495" t="s">
        <v>145</v>
      </c>
      <c r="AJ1495" t="s">
        <v>145</v>
      </c>
      <c r="AK1495" t="s">
        <v>145</v>
      </c>
      <c r="AL1495" t="s">
        <v>145</v>
      </c>
      <c r="AM1495" t="s">
        <v>145</v>
      </c>
      <c r="AN1495" t="s">
        <v>145</v>
      </c>
      <c r="BB1495">
        <v>0</v>
      </c>
    </row>
    <row r="1496" spans="1:54" x14ac:dyDescent="0.25">
      <c r="A1496">
        <v>325381</v>
      </c>
      <c r="B1496" t="s">
        <v>150</v>
      </c>
      <c r="N1496" t="s">
        <v>148</v>
      </c>
      <c r="P1496" t="s">
        <v>148</v>
      </c>
      <c r="V1496" t="s">
        <v>148</v>
      </c>
      <c r="Z1496" t="s">
        <v>148</v>
      </c>
      <c r="AC1496" t="s">
        <v>148</v>
      </c>
      <c r="AE1496" t="s">
        <v>147</v>
      </c>
      <c r="AF1496" t="s">
        <v>147</v>
      </c>
      <c r="AG1496" t="s">
        <v>147</v>
      </c>
      <c r="AH1496" t="s">
        <v>147</v>
      </c>
      <c r="AI1496" t="s">
        <v>147</v>
      </c>
      <c r="AL1496" t="s">
        <v>147</v>
      </c>
      <c r="AM1496" t="s">
        <v>148</v>
      </c>
      <c r="AN1496" t="s">
        <v>145</v>
      </c>
      <c r="BB1496">
        <v>0</v>
      </c>
    </row>
    <row r="1497" spans="1:54" x14ac:dyDescent="0.25">
      <c r="A1497">
        <v>325443</v>
      </c>
      <c r="B1497" t="s">
        <v>150</v>
      </c>
      <c r="H1497" t="s">
        <v>148</v>
      </c>
      <c r="P1497" t="s">
        <v>148</v>
      </c>
      <c r="Z1497" t="s">
        <v>148</v>
      </c>
      <c r="AA1497" t="s">
        <v>148</v>
      </c>
      <c r="AD1497" t="s">
        <v>147</v>
      </c>
      <c r="AE1497" t="s">
        <v>147</v>
      </c>
      <c r="AF1497" t="s">
        <v>147</v>
      </c>
      <c r="AG1497" t="s">
        <v>145</v>
      </c>
      <c r="AH1497" t="s">
        <v>147</v>
      </c>
      <c r="AI1497" t="s">
        <v>145</v>
      </c>
      <c r="AJ1497" t="s">
        <v>145</v>
      </c>
      <c r="AK1497" t="s">
        <v>145</v>
      </c>
      <c r="AL1497" t="s">
        <v>145</v>
      </c>
      <c r="AM1497" t="s">
        <v>145</v>
      </c>
      <c r="AN1497" t="s">
        <v>145</v>
      </c>
      <c r="BB1497">
        <v>0</v>
      </c>
    </row>
    <row r="1498" spans="1:54" x14ac:dyDescent="0.25">
      <c r="A1498">
        <v>326252</v>
      </c>
      <c r="B1498" t="s">
        <v>150</v>
      </c>
      <c r="P1498" t="s">
        <v>148</v>
      </c>
      <c r="W1498" t="s">
        <v>148</v>
      </c>
      <c r="AC1498" t="s">
        <v>147</v>
      </c>
      <c r="AD1498" t="s">
        <v>147</v>
      </c>
      <c r="AE1498" t="s">
        <v>147</v>
      </c>
      <c r="AF1498" t="s">
        <v>147</v>
      </c>
      <c r="AG1498" t="s">
        <v>147</v>
      </c>
      <c r="AH1498" t="s">
        <v>147</v>
      </c>
      <c r="AI1498" t="s">
        <v>145</v>
      </c>
      <c r="AJ1498" t="s">
        <v>145</v>
      </c>
      <c r="AK1498" t="s">
        <v>145</v>
      </c>
      <c r="AL1498" t="s">
        <v>145</v>
      </c>
      <c r="AM1498" t="s">
        <v>145</v>
      </c>
      <c r="AN1498" t="s">
        <v>145</v>
      </c>
      <c r="BB1498">
        <v>0</v>
      </c>
    </row>
    <row r="1499" spans="1:54" x14ac:dyDescent="0.25">
      <c r="A1499">
        <v>327086</v>
      </c>
      <c r="B1499" t="s">
        <v>150</v>
      </c>
      <c r="P1499" t="s">
        <v>148</v>
      </c>
      <c r="Z1499" t="s">
        <v>145</v>
      </c>
      <c r="AC1499" t="s">
        <v>147</v>
      </c>
      <c r="AD1499" t="s">
        <v>147</v>
      </c>
      <c r="AE1499" t="s">
        <v>148</v>
      </c>
      <c r="AF1499" t="s">
        <v>148</v>
      </c>
      <c r="AG1499" t="s">
        <v>147</v>
      </c>
      <c r="AH1499" t="s">
        <v>147</v>
      </c>
      <c r="AI1499" t="s">
        <v>145</v>
      </c>
      <c r="AJ1499" t="s">
        <v>145</v>
      </c>
      <c r="AK1499" t="s">
        <v>145</v>
      </c>
      <c r="AL1499" t="s">
        <v>145</v>
      </c>
      <c r="AM1499" t="s">
        <v>145</v>
      </c>
      <c r="AN1499" t="s">
        <v>145</v>
      </c>
      <c r="BB1499">
        <v>0</v>
      </c>
    </row>
    <row r="1500" spans="1:54" x14ac:dyDescent="0.25">
      <c r="A1500">
        <v>327122</v>
      </c>
      <c r="B1500" t="s">
        <v>150</v>
      </c>
      <c r="H1500" t="s">
        <v>148</v>
      </c>
      <c r="P1500" t="s">
        <v>148</v>
      </c>
      <c r="Z1500" t="s">
        <v>147</v>
      </c>
      <c r="AA1500" t="s">
        <v>147</v>
      </c>
      <c r="AC1500" t="s">
        <v>145</v>
      </c>
      <c r="AD1500" t="s">
        <v>147</v>
      </c>
      <c r="AE1500" t="s">
        <v>147</v>
      </c>
      <c r="AF1500" t="s">
        <v>147</v>
      </c>
      <c r="AG1500" t="s">
        <v>145</v>
      </c>
      <c r="AH1500" t="s">
        <v>147</v>
      </c>
      <c r="AI1500" t="s">
        <v>145</v>
      </c>
      <c r="AJ1500" t="s">
        <v>145</v>
      </c>
      <c r="AK1500" t="s">
        <v>145</v>
      </c>
      <c r="AL1500" t="s">
        <v>145</v>
      </c>
      <c r="AM1500" t="s">
        <v>145</v>
      </c>
      <c r="AN1500" t="s">
        <v>145</v>
      </c>
      <c r="BB1500">
        <v>0</v>
      </c>
    </row>
    <row r="1501" spans="1:54" x14ac:dyDescent="0.25">
      <c r="A1501">
        <v>327683</v>
      </c>
      <c r="B1501" t="s">
        <v>150</v>
      </c>
      <c r="P1501" t="s">
        <v>148</v>
      </c>
      <c r="V1501" t="s">
        <v>148</v>
      </c>
      <c r="AA1501" t="s">
        <v>148</v>
      </c>
      <c r="AC1501" t="s">
        <v>147</v>
      </c>
      <c r="AD1501" t="s">
        <v>147</v>
      </c>
      <c r="AE1501" t="s">
        <v>147</v>
      </c>
      <c r="AF1501" t="s">
        <v>147</v>
      </c>
      <c r="AG1501" t="s">
        <v>147</v>
      </c>
      <c r="AH1501" t="s">
        <v>147</v>
      </c>
      <c r="AI1501" t="s">
        <v>145</v>
      </c>
      <c r="AJ1501" t="s">
        <v>145</v>
      </c>
      <c r="AK1501" t="s">
        <v>145</v>
      </c>
      <c r="AL1501" t="s">
        <v>145</v>
      </c>
      <c r="AM1501" t="s">
        <v>145</v>
      </c>
      <c r="AN1501" t="s">
        <v>145</v>
      </c>
      <c r="BB1501">
        <v>0</v>
      </c>
    </row>
    <row r="1502" spans="1:54" x14ac:dyDescent="0.25">
      <c r="A1502">
        <v>327885</v>
      </c>
      <c r="B1502" t="s">
        <v>150</v>
      </c>
      <c r="P1502" t="s">
        <v>148</v>
      </c>
      <c r="W1502" t="s">
        <v>148</v>
      </c>
      <c r="Z1502" t="s">
        <v>148</v>
      </c>
      <c r="AC1502" t="s">
        <v>148</v>
      </c>
      <c r="AE1502" t="s">
        <v>147</v>
      </c>
      <c r="AF1502" t="s">
        <v>147</v>
      </c>
      <c r="AG1502" t="s">
        <v>148</v>
      </c>
      <c r="AH1502" t="s">
        <v>147</v>
      </c>
      <c r="AI1502" t="s">
        <v>147</v>
      </c>
      <c r="AJ1502" t="s">
        <v>147</v>
      </c>
      <c r="AL1502" t="s">
        <v>145</v>
      </c>
      <c r="AM1502" t="s">
        <v>147</v>
      </c>
      <c r="AN1502" t="s">
        <v>145</v>
      </c>
      <c r="BB1502">
        <v>0</v>
      </c>
    </row>
    <row r="1503" spans="1:54" x14ac:dyDescent="0.25">
      <c r="A1503">
        <v>328702</v>
      </c>
      <c r="B1503" t="s">
        <v>150</v>
      </c>
      <c r="M1503" t="s">
        <v>148</v>
      </c>
      <c r="P1503" t="s">
        <v>148</v>
      </c>
      <c r="W1503" t="s">
        <v>148</v>
      </c>
      <c r="AC1503" t="s">
        <v>148</v>
      </c>
      <c r="AD1503" t="s">
        <v>148</v>
      </c>
      <c r="AE1503" t="s">
        <v>148</v>
      </c>
      <c r="AF1503" t="s">
        <v>148</v>
      </c>
      <c r="AG1503" t="s">
        <v>147</v>
      </c>
      <c r="AH1503" t="s">
        <v>147</v>
      </c>
      <c r="AJ1503" t="s">
        <v>148</v>
      </c>
      <c r="AK1503" t="s">
        <v>148</v>
      </c>
      <c r="AL1503" t="s">
        <v>145</v>
      </c>
      <c r="AM1503" t="s">
        <v>148</v>
      </c>
      <c r="AN1503" t="s">
        <v>145</v>
      </c>
      <c r="BB1503">
        <v>0</v>
      </c>
    </row>
    <row r="1504" spans="1:54" x14ac:dyDescent="0.25">
      <c r="A1504">
        <v>329144</v>
      </c>
      <c r="B1504" t="s">
        <v>150</v>
      </c>
      <c r="C1504" t="s">
        <v>147</v>
      </c>
      <c r="P1504" t="s">
        <v>148</v>
      </c>
      <c r="Z1504" t="s">
        <v>148</v>
      </c>
      <c r="AC1504" t="s">
        <v>148</v>
      </c>
      <c r="AD1504" t="s">
        <v>147</v>
      </c>
      <c r="AE1504" t="s">
        <v>148</v>
      </c>
      <c r="AF1504" t="s">
        <v>145</v>
      </c>
      <c r="AG1504" t="s">
        <v>145</v>
      </c>
      <c r="AH1504" t="s">
        <v>147</v>
      </c>
      <c r="AI1504" t="s">
        <v>147</v>
      </c>
      <c r="AJ1504" t="s">
        <v>145</v>
      </c>
      <c r="AK1504" t="s">
        <v>147</v>
      </c>
      <c r="AL1504" t="s">
        <v>145</v>
      </c>
      <c r="AM1504" t="s">
        <v>147</v>
      </c>
      <c r="AN1504" t="s">
        <v>145</v>
      </c>
      <c r="BB1504">
        <v>0</v>
      </c>
    </row>
    <row r="1505" spans="1:54" x14ac:dyDescent="0.25">
      <c r="A1505">
        <v>329422</v>
      </c>
      <c r="B1505" t="s">
        <v>150</v>
      </c>
      <c r="G1505" t="s">
        <v>148</v>
      </c>
      <c r="P1505" t="s">
        <v>148</v>
      </c>
      <c r="Q1505" t="s">
        <v>148</v>
      </c>
      <c r="AC1505" t="s">
        <v>145</v>
      </c>
      <c r="AE1505" t="s">
        <v>148</v>
      </c>
      <c r="AF1505" t="s">
        <v>145</v>
      </c>
      <c r="AG1505" t="s">
        <v>145</v>
      </c>
      <c r="AH1505" t="s">
        <v>145</v>
      </c>
      <c r="AI1505" t="s">
        <v>145</v>
      </c>
      <c r="AJ1505" t="s">
        <v>145</v>
      </c>
      <c r="AK1505" t="s">
        <v>145</v>
      </c>
      <c r="AL1505" t="s">
        <v>145</v>
      </c>
      <c r="AM1505" t="s">
        <v>145</v>
      </c>
      <c r="AN1505" t="s">
        <v>145</v>
      </c>
      <c r="BB1505">
        <v>0</v>
      </c>
    </row>
    <row r="1506" spans="1:54" x14ac:dyDescent="0.25">
      <c r="A1506">
        <v>329626</v>
      </c>
      <c r="B1506" t="s">
        <v>150</v>
      </c>
      <c r="P1506" t="s">
        <v>148</v>
      </c>
      <c r="W1506" t="s">
        <v>147</v>
      </c>
      <c r="Z1506" t="s">
        <v>147</v>
      </c>
      <c r="AA1506" t="s">
        <v>145</v>
      </c>
      <c r="AC1506" t="s">
        <v>147</v>
      </c>
      <c r="AE1506" t="s">
        <v>147</v>
      </c>
      <c r="AF1506" t="s">
        <v>145</v>
      </c>
      <c r="AG1506" t="s">
        <v>145</v>
      </c>
      <c r="AH1506" t="s">
        <v>145</v>
      </c>
      <c r="AI1506" t="s">
        <v>145</v>
      </c>
      <c r="AJ1506" t="s">
        <v>145</v>
      </c>
      <c r="AK1506" t="s">
        <v>145</v>
      </c>
      <c r="AL1506" t="s">
        <v>145</v>
      </c>
      <c r="AM1506" t="s">
        <v>145</v>
      </c>
      <c r="AN1506" t="s">
        <v>145</v>
      </c>
      <c r="BB1506">
        <v>0</v>
      </c>
    </row>
    <row r="1507" spans="1:54" x14ac:dyDescent="0.25">
      <c r="A1507">
        <v>329698</v>
      </c>
      <c r="B1507" t="s">
        <v>150</v>
      </c>
      <c r="G1507" t="s">
        <v>148</v>
      </c>
      <c r="J1507" t="s">
        <v>148</v>
      </c>
      <c r="P1507" t="s">
        <v>148</v>
      </c>
      <c r="W1507" t="s">
        <v>147</v>
      </c>
      <c r="AD1507" t="s">
        <v>147</v>
      </c>
      <c r="AE1507" t="s">
        <v>147</v>
      </c>
      <c r="AF1507" t="s">
        <v>147</v>
      </c>
      <c r="AG1507" t="s">
        <v>145</v>
      </c>
      <c r="AI1507" t="s">
        <v>147</v>
      </c>
      <c r="AJ1507" t="s">
        <v>147</v>
      </c>
      <c r="AK1507" t="s">
        <v>148</v>
      </c>
      <c r="AL1507" t="s">
        <v>147</v>
      </c>
      <c r="AM1507" t="s">
        <v>148</v>
      </c>
      <c r="AN1507" t="s">
        <v>145</v>
      </c>
      <c r="BB1507">
        <v>0</v>
      </c>
    </row>
    <row r="1508" spans="1:54" x14ac:dyDescent="0.25">
      <c r="A1508">
        <v>330117</v>
      </c>
      <c r="B1508" t="s">
        <v>150</v>
      </c>
      <c r="H1508" t="s">
        <v>148</v>
      </c>
      <c r="P1508" t="s">
        <v>148</v>
      </c>
      <c r="AE1508" t="s">
        <v>148</v>
      </c>
      <c r="AF1508" t="s">
        <v>148</v>
      </c>
      <c r="AG1508" t="s">
        <v>147</v>
      </c>
      <c r="AI1508" t="s">
        <v>147</v>
      </c>
      <c r="AJ1508" t="s">
        <v>147</v>
      </c>
      <c r="AK1508" t="s">
        <v>147</v>
      </c>
      <c r="AL1508" t="s">
        <v>147</v>
      </c>
      <c r="AM1508" t="s">
        <v>147</v>
      </c>
      <c r="AN1508" t="s">
        <v>145</v>
      </c>
      <c r="BB1508">
        <v>0</v>
      </c>
    </row>
    <row r="1509" spans="1:54" x14ac:dyDescent="0.25">
      <c r="A1509">
        <v>330362</v>
      </c>
      <c r="B1509" t="s">
        <v>150</v>
      </c>
      <c r="K1509" t="s">
        <v>148</v>
      </c>
      <c r="L1509" t="s">
        <v>148</v>
      </c>
      <c r="P1509" t="s">
        <v>148</v>
      </c>
      <c r="AC1509" t="s">
        <v>145</v>
      </c>
      <c r="AD1509" t="s">
        <v>145</v>
      </c>
      <c r="AE1509" t="s">
        <v>145</v>
      </c>
      <c r="AF1509" t="s">
        <v>148</v>
      </c>
      <c r="AG1509" t="s">
        <v>145</v>
      </c>
      <c r="AH1509" t="s">
        <v>145</v>
      </c>
      <c r="AI1509" t="s">
        <v>148</v>
      </c>
      <c r="AJ1509" t="s">
        <v>147</v>
      </c>
      <c r="AK1509" t="s">
        <v>148</v>
      </c>
      <c r="AL1509" t="s">
        <v>145</v>
      </c>
      <c r="AM1509" t="s">
        <v>145</v>
      </c>
      <c r="AN1509" t="s">
        <v>145</v>
      </c>
      <c r="BB1509">
        <v>0</v>
      </c>
    </row>
    <row r="1510" spans="1:54" x14ac:dyDescent="0.25">
      <c r="A1510">
        <v>330396</v>
      </c>
      <c r="B1510" t="s">
        <v>150</v>
      </c>
      <c r="P1510" t="s">
        <v>148</v>
      </c>
      <c r="W1510" t="s">
        <v>148</v>
      </c>
      <c r="Y1510" t="s">
        <v>145</v>
      </c>
      <c r="Z1510" t="s">
        <v>148</v>
      </c>
      <c r="AC1510" t="s">
        <v>145</v>
      </c>
      <c r="AD1510" t="s">
        <v>145</v>
      </c>
      <c r="AE1510" t="s">
        <v>147</v>
      </c>
      <c r="AF1510" t="s">
        <v>147</v>
      </c>
      <c r="AG1510" t="s">
        <v>145</v>
      </c>
      <c r="AH1510" t="s">
        <v>145</v>
      </c>
      <c r="AI1510" t="s">
        <v>145</v>
      </c>
      <c r="AJ1510" t="s">
        <v>145</v>
      </c>
      <c r="AK1510" t="s">
        <v>145</v>
      </c>
      <c r="AL1510" t="s">
        <v>145</v>
      </c>
      <c r="AM1510" t="s">
        <v>145</v>
      </c>
      <c r="AN1510" t="s">
        <v>145</v>
      </c>
      <c r="BB1510">
        <v>0</v>
      </c>
    </row>
    <row r="1511" spans="1:54" x14ac:dyDescent="0.25">
      <c r="A1511">
        <v>330843</v>
      </c>
      <c r="B1511" t="s">
        <v>150</v>
      </c>
      <c r="P1511" t="s">
        <v>148</v>
      </c>
      <c r="Z1511" t="s">
        <v>148</v>
      </c>
      <c r="AC1511" t="s">
        <v>148</v>
      </c>
      <c r="AD1511" t="s">
        <v>148</v>
      </c>
      <c r="AE1511" t="s">
        <v>148</v>
      </c>
      <c r="AF1511" t="s">
        <v>147</v>
      </c>
      <c r="AG1511" t="s">
        <v>147</v>
      </c>
      <c r="AI1511" t="s">
        <v>147</v>
      </c>
      <c r="AJ1511" t="s">
        <v>147</v>
      </c>
      <c r="AK1511" t="s">
        <v>147</v>
      </c>
      <c r="AL1511" t="s">
        <v>145</v>
      </c>
      <c r="AN1511" t="s">
        <v>145</v>
      </c>
      <c r="BB1511">
        <v>0</v>
      </c>
    </row>
    <row r="1512" spans="1:54" x14ac:dyDescent="0.25">
      <c r="A1512">
        <v>330897</v>
      </c>
      <c r="B1512" t="s">
        <v>150</v>
      </c>
      <c r="P1512" t="s">
        <v>148</v>
      </c>
      <c r="Y1512" t="s">
        <v>148</v>
      </c>
      <c r="Z1512" t="s">
        <v>148</v>
      </c>
      <c r="AC1512" t="s">
        <v>148</v>
      </c>
      <c r="AD1512" t="s">
        <v>148</v>
      </c>
      <c r="AE1512" t="s">
        <v>148</v>
      </c>
      <c r="AG1512" t="s">
        <v>147</v>
      </c>
      <c r="AH1512" t="s">
        <v>148</v>
      </c>
      <c r="AI1512" t="s">
        <v>148</v>
      </c>
      <c r="AJ1512" t="s">
        <v>148</v>
      </c>
      <c r="AK1512" t="s">
        <v>147</v>
      </c>
      <c r="AL1512" t="s">
        <v>147</v>
      </c>
      <c r="AM1512" t="s">
        <v>147</v>
      </c>
      <c r="AN1512" t="s">
        <v>145</v>
      </c>
      <c r="BB1512">
        <v>0</v>
      </c>
    </row>
    <row r="1513" spans="1:54" x14ac:dyDescent="0.25">
      <c r="A1513">
        <v>331192</v>
      </c>
      <c r="B1513" t="s">
        <v>150</v>
      </c>
      <c r="P1513" t="s">
        <v>148</v>
      </c>
      <c r="R1513" t="s">
        <v>148</v>
      </c>
      <c r="W1513" t="s">
        <v>148</v>
      </c>
      <c r="Z1513" t="s">
        <v>147</v>
      </c>
      <c r="AC1513" t="s">
        <v>145</v>
      </c>
      <c r="AD1513" t="s">
        <v>145</v>
      </c>
      <c r="AE1513" t="s">
        <v>145</v>
      </c>
      <c r="AF1513" t="s">
        <v>145</v>
      </c>
      <c r="AG1513" t="s">
        <v>145</v>
      </c>
      <c r="AH1513" t="s">
        <v>145</v>
      </c>
      <c r="AI1513" t="s">
        <v>145</v>
      </c>
      <c r="AJ1513" t="s">
        <v>145</v>
      </c>
      <c r="AK1513" t="s">
        <v>145</v>
      </c>
      <c r="AL1513" t="s">
        <v>145</v>
      </c>
      <c r="AM1513" t="s">
        <v>145</v>
      </c>
      <c r="AN1513" t="s">
        <v>145</v>
      </c>
      <c r="BB1513">
        <v>0</v>
      </c>
    </row>
    <row r="1514" spans="1:54" x14ac:dyDescent="0.25">
      <c r="A1514">
        <v>331302</v>
      </c>
      <c r="B1514" t="s">
        <v>150</v>
      </c>
      <c r="I1514" t="s">
        <v>148</v>
      </c>
      <c r="N1514" t="s">
        <v>148</v>
      </c>
      <c r="P1514" t="s">
        <v>148</v>
      </c>
      <c r="Z1514" t="s">
        <v>148</v>
      </c>
      <c r="AC1514" t="s">
        <v>147</v>
      </c>
      <c r="AD1514" t="s">
        <v>147</v>
      </c>
      <c r="AF1514" t="s">
        <v>147</v>
      </c>
      <c r="AG1514" t="s">
        <v>147</v>
      </c>
      <c r="AH1514" t="s">
        <v>147</v>
      </c>
      <c r="AI1514" t="s">
        <v>145</v>
      </c>
      <c r="AJ1514" t="s">
        <v>145</v>
      </c>
      <c r="AK1514" t="s">
        <v>145</v>
      </c>
      <c r="AL1514" t="s">
        <v>145</v>
      </c>
      <c r="AM1514" t="s">
        <v>145</v>
      </c>
      <c r="AN1514" t="s">
        <v>145</v>
      </c>
      <c r="BB1514">
        <v>0</v>
      </c>
    </row>
    <row r="1515" spans="1:54" x14ac:dyDescent="0.25">
      <c r="A1515">
        <v>331310</v>
      </c>
      <c r="B1515" t="s">
        <v>150</v>
      </c>
      <c r="H1515" t="s">
        <v>148</v>
      </c>
      <c r="N1515" t="s">
        <v>145</v>
      </c>
      <c r="P1515" t="s">
        <v>148</v>
      </c>
      <c r="AA1515" t="s">
        <v>147</v>
      </c>
      <c r="AC1515" t="s">
        <v>148</v>
      </c>
      <c r="AF1515" t="s">
        <v>147</v>
      </c>
      <c r="AG1515" t="s">
        <v>147</v>
      </c>
      <c r="AH1515" t="s">
        <v>145</v>
      </c>
      <c r="AI1515" t="s">
        <v>145</v>
      </c>
      <c r="AJ1515" t="s">
        <v>145</v>
      </c>
      <c r="AK1515" t="s">
        <v>148</v>
      </c>
      <c r="AL1515" t="s">
        <v>145</v>
      </c>
      <c r="AM1515" t="s">
        <v>145</v>
      </c>
      <c r="AN1515" t="s">
        <v>145</v>
      </c>
      <c r="BB1515">
        <v>0</v>
      </c>
    </row>
    <row r="1516" spans="1:54" x14ac:dyDescent="0.25">
      <c r="A1516">
        <v>331360</v>
      </c>
      <c r="B1516" t="s">
        <v>150</v>
      </c>
      <c r="P1516" t="s">
        <v>148</v>
      </c>
      <c r="W1516" t="s">
        <v>148</v>
      </c>
      <c r="AC1516" t="s">
        <v>147</v>
      </c>
      <c r="AD1516" t="s">
        <v>147</v>
      </c>
      <c r="AE1516" t="s">
        <v>148</v>
      </c>
      <c r="AF1516" t="s">
        <v>148</v>
      </c>
      <c r="AG1516" t="s">
        <v>145</v>
      </c>
      <c r="AH1516" t="s">
        <v>145</v>
      </c>
      <c r="AI1516" t="s">
        <v>145</v>
      </c>
      <c r="AJ1516" t="s">
        <v>145</v>
      </c>
      <c r="AK1516" t="s">
        <v>145</v>
      </c>
      <c r="AL1516" t="s">
        <v>145</v>
      </c>
      <c r="AM1516" t="s">
        <v>145</v>
      </c>
      <c r="AN1516" t="s">
        <v>145</v>
      </c>
      <c r="BB1516">
        <v>0</v>
      </c>
    </row>
    <row r="1517" spans="1:54" x14ac:dyDescent="0.25">
      <c r="A1517">
        <v>331460</v>
      </c>
      <c r="B1517" t="s">
        <v>150</v>
      </c>
      <c r="G1517" t="s">
        <v>148</v>
      </c>
      <c r="P1517" t="s">
        <v>148</v>
      </c>
      <c r="Z1517" t="s">
        <v>148</v>
      </c>
      <c r="AE1517" t="s">
        <v>148</v>
      </c>
      <c r="AG1517" t="s">
        <v>145</v>
      </c>
      <c r="AH1517" t="s">
        <v>147</v>
      </c>
      <c r="AJ1517" t="s">
        <v>147</v>
      </c>
      <c r="AL1517" t="s">
        <v>147</v>
      </c>
      <c r="AM1517" t="s">
        <v>147</v>
      </c>
      <c r="AN1517" t="s">
        <v>145</v>
      </c>
      <c r="BB1517">
        <v>0</v>
      </c>
    </row>
    <row r="1518" spans="1:54" x14ac:dyDescent="0.25">
      <c r="A1518">
        <v>331913</v>
      </c>
      <c r="B1518" t="s">
        <v>150</v>
      </c>
      <c r="L1518" t="s">
        <v>148</v>
      </c>
      <c r="P1518" t="s">
        <v>148</v>
      </c>
      <c r="R1518" t="s">
        <v>148</v>
      </c>
      <c r="W1518" t="s">
        <v>148</v>
      </c>
      <c r="AC1518" t="s">
        <v>147</v>
      </c>
      <c r="AD1518" t="s">
        <v>147</v>
      </c>
      <c r="AE1518" t="s">
        <v>147</v>
      </c>
      <c r="AF1518" t="s">
        <v>147</v>
      </c>
      <c r="AG1518" t="s">
        <v>147</v>
      </c>
      <c r="AH1518" t="s">
        <v>145</v>
      </c>
      <c r="AI1518" t="s">
        <v>145</v>
      </c>
      <c r="AJ1518" t="s">
        <v>145</v>
      </c>
      <c r="AK1518" t="s">
        <v>145</v>
      </c>
      <c r="AL1518" t="s">
        <v>145</v>
      </c>
      <c r="AM1518" t="s">
        <v>145</v>
      </c>
      <c r="AN1518" t="s">
        <v>145</v>
      </c>
      <c r="BB1518">
        <v>0</v>
      </c>
    </row>
    <row r="1519" spans="1:54" x14ac:dyDescent="0.25">
      <c r="A1519">
        <v>331944</v>
      </c>
      <c r="B1519" t="s">
        <v>150</v>
      </c>
      <c r="P1519" t="s">
        <v>148</v>
      </c>
      <c r="W1519" t="s">
        <v>148</v>
      </c>
      <c r="AA1519" t="s">
        <v>148</v>
      </c>
      <c r="AD1519" t="s">
        <v>148</v>
      </c>
      <c r="AF1519" t="s">
        <v>148</v>
      </c>
      <c r="AG1519" t="s">
        <v>148</v>
      </c>
      <c r="AI1519" t="s">
        <v>148</v>
      </c>
      <c r="AJ1519" t="s">
        <v>145</v>
      </c>
      <c r="AK1519" t="s">
        <v>147</v>
      </c>
      <c r="AL1519" t="s">
        <v>145</v>
      </c>
      <c r="AM1519" t="s">
        <v>147</v>
      </c>
      <c r="AN1519" t="s">
        <v>145</v>
      </c>
      <c r="BB1519">
        <v>0</v>
      </c>
    </row>
    <row r="1520" spans="1:54" x14ac:dyDescent="0.25">
      <c r="A1520">
        <v>331984</v>
      </c>
      <c r="B1520" t="s">
        <v>150</v>
      </c>
      <c r="P1520" t="s">
        <v>148</v>
      </c>
      <c r="S1520" t="s">
        <v>148</v>
      </c>
      <c r="W1520" t="s">
        <v>145</v>
      </c>
      <c r="AC1520" t="s">
        <v>145</v>
      </c>
      <c r="AD1520" t="s">
        <v>145</v>
      </c>
      <c r="AE1520" t="s">
        <v>145</v>
      </c>
      <c r="AF1520" t="s">
        <v>145</v>
      </c>
      <c r="AG1520" t="s">
        <v>145</v>
      </c>
      <c r="AH1520" t="s">
        <v>145</v>
      </c>
      <c r="AI1520" t="s">
        <v>145</v>
      </c>
      <c r="AJ1520" t="s">
        <v>145</v>
      </c>
      <c r="AK1520" t="s">
        <v>145</v>
      </c>
      <c r="AL1520" t="s">
        <v>145</v>
      </c>
      <c r="AM1520" t="s">
        <v>145</v>
      </c>
      <c r="AN1520" t="s">
        <v>145</v>
      </c>
      <c r="BB1520">
        <v>0</v>
      </c>
    </row>
    <row r="1521" spans="1:54" x14ac:dyDescent="0.25">
      <c r="A1521">
        <v>332029</v>
      </c>
      <c r="B1521" t="s">
        <v>150</v>
      </c>
      <c r="P1521" t="s">
        <v>148</v>
      </c>
      <c r="T1521" t="s">
        <v>148</v>
      </c>
      <c r="W1521" t="s">
        <v>148</v>
      </c>
      <c r="X1521" t="s">
        <v>148</v>
      </c>
      <c r="AC1521" t="s">
        <v>147</v>
      </c>
      <c r="AD1521" t="s">
        <v>145</v>
      </c>
      <c r="AE1521" t="s">
        <v>147</v>
      </c>
      <c r="AF1521" t="s">
        <v>145</v>
      </c>
      <c r="AG1521" t="s">
        <v>145</v>
      </c>
      <c r="AH1521" t="s">
        <v>145</v>
      </c>
      <c r="AI1521" t="s">
        <v>145</v>
      </c>
      <c r="AJ1521" t="s">
        <v>145</v>
      </c>
      <c r="AK1521" t="s">
        <v>145</v>
      </c>
      <c r="AL1521" t="s">
        <v>145</v>
      </c>
      <c r="AM1521" t="s">
        <v>145</v>
      </c>
      <c r="AN1521" t="s">
        <v>145</v>
      </c>
      <c r="BB1521">
        <v>0</v>
      </c>
    </row>
    <row r="1522" spans="1:54" x14ac:dyDescent="0.25">
      <c r="A1522">
        <v>332345</v>
      </c>
      <c r="B1522" t="s">
        <v>150</v>
      </c>
      <c r="P1522" t="s">
        <v>148</v>
      </c>
      <c r="W1522" t="s">
        <v>148</v>
      </c>
      <c r="X1522" t="s">
        <v>148</v>
      </c>
      <c r="AF1522" t="s">
        <v>147</v>
      </c>
      <c r="AG1522" t="s">
        <v>147</v>
      </c>
      <c r="AH1522" t="s">
        <v>145</v>
      </c>
      <c r="AI1522" t="s">
        <v>145</v>
      </c>
      <c r="AJ1522" t="s">
        <v>145</v>
      </c>
      <c r="AK1522" t="s">
        <v>145</v>
      </c>
      <c r="AL1522" t="s">
        <v>145</v>
      </c>
      <c r="AM1522" t="s">
        <v>145</v>
      </c>
      <c r="AN1522" t="s">
        <v>145</v>
      </c>
      <c r="BB1522">
        <v>0</v>
      </c>
    </row>
    <row r="1523" spans="1:54" x14ac:dyDescent="0.25">
      <c r="A1523">
        <v>332429</v>
      </c>
      <c r="B1523" t="s">
        <v>150</v>
      </c>
      <c r="P1523" t="s">
        <v>148</v>
      </c>
      <c r="W1523" t="s">
        <v>147</v>
      </c>
      <c r="Y1523" t="s">
        <v>148</v>
      </c>
      <c r="AC1523" t="s">
        <v>145</v>
      </c>
      <c r="AD1523" t="s">
        <v>145</v>
      </c>
      <c r="AE1523" t="s">
        <v>145</v>
      </c>
      <c r="AF1523" t="s">
        <v>145</v>
      </c>
      <c r="AG1523" t="s">
        <v>147</v>
      </c>
      <c r="AH1523" t="s">
        <v>145</v>
      </c>
      <c r="AI1523" t="s">
        <v>145</v>
      </c>
      <c r="AJ1523" t="s">
        <v>145</v>
      </c>
      <c r="AK1523" t="s">
        <v>145</v>
      </c>
      <c r="AL1523" t="s">
        <v>145</v>
      </c>
      <c r="AM1523" t="s">
        <v>145</v>
      </c>
      <c r="AN1523" t="s">
        <v>145</v>
      </c>
      <c r="BB1523">
        <v>0</v>
      </c>
    </row>
    <row r="1524" spans="1:54" x14ac:dyDescent="0.25">
      <c r="A1524">
        <v>332489</v>
      </c>
      <c r="B1524" t="s">
        <v>150</v>
      </c>
      <c r="F1524" t="s">
        <v>148</v>
      </c>
      <c r="P1524" t="s">
        <v>148</v>
      </c>
      <c r="AD1524" t="s">
        <v>147</v>
      </c>
      <c r="AG1524" t="s">
        <v>147</v>
      </c>
      <c r="AI1524" t="s">
        <v>145</v>
      </c>
      <c r="AJ1524" t="s">
        <v>145</v>
      </c>
      <c r="AK1524" t="s">
        <v>145</v>
      </c>
      <c r="AL1524" t="s">
        <v>145</v>
      </c>
      <c r="AM1524" t="s">
        <v>145</v>
      </c>
      <c r="AN1524" t="s">
        <v>145</v>
      </c>
      <c r="BB1524">
        <v>0</v>
      </c>
    </row>
    <row r="1525" spans="1:54" x14ac:dyDescent="0.25">
      <c r="A1525">
        <v>333398</v>
      </c>
      <c r="B1525" t="s">
        <v>150</v>
      </c>
      <c r="P1525" t="s">
        <v>148</v>
      </c>
      <c r="AG1525" t="s">
        <v>148</v>
      </c>
      <c r="AH1525" t="s">
        <v>148</v>
      </c>
      <c r="AI1525" t="s">
        <v>147</v>
      </c>
      <c r="AJ1525" t="s">
        <v>148</v>
      </c>
      <c r="AN1525" t="s">
        <v>145</v>
      </c>
      <c r="BB1525">
        <v>0</v>
      </c>
    </row>
    <row r="1526" spans="1:54" x14ac:dyDescent="0.25">
      <c r="A1526">
        <v>333520</v>
      </c>
      <c r="B1526" t="s">
        <v>150</v>
      </c>
      <c r="P1526" t="s">
        <v>148</v>
      </c>
      <c r="R1526" t="s">
        <v>148</v>
      </c>
      <c r="W1526" t="s">
        <v>147</v>
      </c>
      <c r="Z1526" t="s">
        <v>145</v>
      </c>
      <c r="AC1526" t="s">
        <v>145</v>
      </c>
      <c r="AD1526" t="s">
        <v>145</v>
      </c>
      <c r="AE1526" t="s">
        <v>145</v>
      </c>
      <c r="AF1526" t="s">
        <v>145</v>
      </c>
      <c r="AG1526" t="s">
        <v>147</v>
      </c>
      <c r="AH1526" t="s">
        <v>147</v>
      </c>
      <c r="AI1526" t="s">
        <v>145</v>
      </c>
      <c r="AJ1526" t="s">
        <v>145</v>
      </c>
      <c r="AK1526" t="s">
        <v>145</v>
      </c>
      <c r="AL1526" t="s">
        <v>145</v>
      </c>
      <c r="AM1526" t="s">
        <v>145</v>
      </c>
      <c r="AN1526" t="s">
        <v>145</v>
      </c>
      <c r="BB1526">
        <v>0</v>
      </c>
    </row>
    <row r="1527" spans="1:54" x14ac:dyDescent="0.25">
      <c r="A1527">
        <v>333968</v>
      </c>
      <c r="B1527" t="s">
        <v>150</v>
      </c>
      <c r="P1527" t="s">
        <v>148</v>
      </c>
      <c r="X1527" t="s">
        <v>148</v>
      </c>
      <c r="Z1527" t="s">
        <v>148</v>
      </c>
      <c r="AC1527" t="s">
        <v>147</v>
      </c>
      <c r="AD1527" t="s">
        <v>145</v>
      </c>
      <c r="AE1527" t="s">
        <v>147</v>
      </c>
      <c r="AF1527" t="s">
        <v>147</v>
      </c>
      <c r="AG1527" t="s">
        <v>147</v>
      </c>
      <c r="AH1527" t="s">
        <v>147</v>
      </c>
      <c r="AI1527" t="s">
        <v>145</v>
      </c>
      <c r="AJ1527" t="s">
        <v>145</v>
      </c>
      <c r="AK1527" t="s">
        <v>145</v>
      </c>
      <c r="AL1527" t="s">
        <v>145</v>
      </c>
      <c r="AM1527" t="s">
        <v>145</v>
      </c>
      <c r="AN1527" t="s">
        <v>145</v>
      </c>
      <c r="BB1527">
        <v>0</v>
      </c>
    </row>
    <row r="1528" spans="1:54" x14ac:dyDescent="0.25">
      <c r="A1528">
        <v>334014</v>
      </c>
      <c r="B1528" t="s">
        <v>150</v>
      </c>
      <c r="P1528" t="s">
        <v>148</v>
      </c>
      <c r="W1528" t="s">
        <v>148</v>
      </c>
      <c r="AA1528" t="s">
        <v>148</v>
      </c>
      <c r="AD1528" t="s">
        <v>148</v>
      </c>
      <c r="AE1528" t="s">
        <v>148</v>
      </c>
      <c r="AF1528" t="s">
        <v>148</v>
      </c>
      <c r="AG1528" t="s">
        <v>147</v>
      </c>
      <c r="AH1528" t="s">
        <v>148</v>
      </c>
      <c r="AI1528" t="s">
        <v>145</v>
      </c>
      <c r="AJ1528" t="s">
        <v>145</v>
      </c>
      <c r="AK1528" t="s">
        <v>145</v>
      </c>
      <c r="AL1528" t="s">
        <v>145</v>
      </c>
      <c r="AM1528" t="s">
        <v>145</v>
      </c>
      <c r="AN1528" t="s">
        <v>145</v>
      </c>
      <c r="BB1528">
        <v>0</v>
      </c>
    </row>
    <row r="1529" spans="1:54" x14ac:dyDescent="0.25">
      <c r="A1529">
        <v>334028</v>
      </c>
      <c r="B1529" t="s">
        <v>150</v>
      </c>
      <c r="N1529" t="s">
        <v>148</v>
      </c>
      <c r="P1529" t="s">
        <v>148</v>
      </c>
      <c r="W1529" t="s">
        <v>148</v>
      </c>
      <c r="Z1529" t="s">
        <v>148</v>
      </c>
      <c r="AC1529" t="s">
        <v>148</v>
      </c>
      <c r="AG1529" t="s">
        <v>145</v>
      </c>
      <c r="AH1529" t="s">
        <v>145</v>
      </c>
      <c r="AI1529" t="s">
        <v>147</v>
      </c>
      <c r="AJ1529" t="s">
        <v>147</v>
      </c>
      <c r="AK1529" t="s">
        <v>147</v>
      </c>
      <c r="AM1529" t="s">
        <v>145</v>
      </c>
      <c r="AN1529" t="s">
        <v>145</v>
      </c>
      <c r="BB1529">
        <v>0</v>
      </c>
    </row>
    <row r="1530" spans="1:54" x14ac:dyDescent="0.25">
      <c r="A1530">
        <v>334308</v>
      </c>
      <c r="B1530" t="s">
        <v>150</v>
      </c>
      <c r="P1530" t="s">
        <v>148</v>
      </c>
      <c r="W1530" t="s">
        <v>148</v>
      </c>
      <c r="Z1530" t="s">
        <v>148</v>
      </c>
      <c r="AA1530" t="s">
        <v>148</v>
      </c>
      <c r="AC1530" t="s">
        <v>145</v>
      </c>
      <c r="AD1530" t="s">
        <v>147</v>
      </c>
      <c r="AE1530" t="s">
        <v>148</v>
      </c>
      <c r="AF1530" t="s">
        <v>145</v>
      </c>
      <c r="AG1530" t="s">
        <v>145</v>
      </c>
      <c r="AH1530" t="s">
        <v>145</v>
      </c>
      <c r="AI1530" t="s">
        <v>145</v>
      </c>
      <c r="AJ1530" t="s">
        <v>145</v>
      </c>
      <c r="AK1530" t="s">
        <v>145</v>
      </c>
      <c r="AL1530" t="s">
        <v>145</v>
      </c>
      <c r="AM1530" t="s">
        <v>145</v>
      </c>
      <c r="AN1530" t="s">
        <v>145</v>
      </c>
      <c r="BB1530">
        <v>0</v>
      </c>
    </row>
    <row r="1531" spans="1:54" x14ac:dyDescent="0.25">
      <c r="A1531">
        <v>334525</v>
      </c>
      <c r="B1531" t="s">
        <v>150</v>
      </c>
      <c r="F1531" t="s">
        <v>148</v>
      </c>
      <c r="P1531" t="s">
        <v>148</v>
      </c>
      <c r="Q1531" t="s">
        <v>147</v>
      </c>
      <c r="Z1531" t="s">
        <v>147</v>
      </c>
      <c r="AC1531" t="s">
        <v>145</v>
      </c>
      <c r="AD1531" t="s">
        <v>145</v>
      </c>
      <c r="AE1531" t="s">
        <v>145</v>
      </c>
      <c r="AF1531" t="s">
        <v>145</v>
      </c>
      <c r="AG1531" t="s">
        <v>145</v>
      </c>
      <c r="AH1531" t="s">
        <v>145</v>
      </c>
      <c r="AI1531" t="s">
        <v>145</v>
      </c>
      <c r="AJ1531" t="s">
        <v>145</v>
      </c>
      <c r="AK1531" t="s">
        <v>145</v>
      </c>
      <c r="AL1531" t="s">
        <v>145</v>
      </c>
      <c r="AM1531" t="s">
        <v>145</v>
      </c>
      <c r="AN1531" t="s">
        <v>145</v>
      </c>
      <c r="BB1531">
        <v>0</v>
      </c>
    </row>
    <row r="1532" spans="1:54" x14ac:dyDescent="0.25">
      <c r="A1532">
        <v>334791</v>
      </c>
      <c r="B1532" t="s">
        <v>150</v>
      </c>
      <c r="P1532" t="s">
        <v>148</v>
      </c>
      <c r="W1532" t="s">
        <v>148</v>
      </c>
      <c r="AC1532" t="s">
        <v>145</v>
      </c>
      <c r="AD1532" t="s">
        <v>145</v>
      </c>
      <c r="AE1532" t="s">
        <v>145</v>
      </c>
      <c r="AF1532" t="s">
        <v>145</v>
      </c>
      <c r="AG1532" t="s">
        <v>145</v>
      </c>
      <c r="AH1532" t="s">
        <v>145</v>
      </c>
      <c r="AI1532" t="s">
        <v>145</v>
      </c>
      <c r="AJ1532" t="s">
        <v>145</v>
      </c>
      <c r="AK1532" t="s">
        <v>145</v>
      </c>
      <c r="AL1532" t="s">
        <v>145</v>
      </c>
      <c r="AM1532" t="s">
        <v>145</v>
      </c>
      <c r="AN1532" t="s">
        <v>145</v>
      </c>
      <c r="BB1532">
        <v>0</v>
      </c>
    </row>
    <row r="1533" spans="1:54" x14ac:dyDescent="0.25">
      <c r="A1533">
        <v>334873</v>
      </c>
      <c r="B1533" t="s">
        <v>150</v>
      </c>
      <c r="P1533" t="s">
        <v>148</v>
      </c>
      <c r="U1533" t="s">
        <v>148</v>
      </c>
      <c r="W1533" t="s">
        <v>148</v>
      </c>
      <c r="AC1533" t="s">
        <v>147</v>
      </c>
      <c r="AD1533" t="s">
        <v>147</v>
      </c>
      <c r="AE1533" t="s">
        <v>147</v>
      </c>
      <c r="AF1533" t="s">
        <v>147</v>
      </c>
      <c r="AG1533" t="s">
        <v>147</v>
      </c>
      <c r="AH1533" t="s">
        <v>145</v>
      </c>
      <c r="AI1533" t="s">
        <v>145</v>
      </c>
      <c r="AJ1533" t="s">
        <v>145</v>
      </c>
      <c r="AK1533" t="s">
        <v>145</v>
      </c>
      <c r="AL1533" t="s">
        <v>145</v>
      </c>
      <c r="AM1533" t="s">
        <v>145</v>
      </c>
      <c r="AN1533" t="s">
        <v>145</v>
      </c>
      <c r="BB1533">
        <v>0</v>
      </c>
    </row>
    <row r="1534" spans="1:54" x14ac:dyDescent="0.25">
      <c r="A1534">
        <v>334914</v>
      </c>
      <c r="B1534" t="s">
        <v>150</v>
      </c>
      <c r="P1534" t="s">
        <v>148</v>
      </c>
      <c r="W1534" t="s">
        <v>148</v>
      </c>
      <c r="AC1534" t="s">
        <v>148</v>
      </c>
      <c r="AD1534" t="s">
        <v>148</v>
      </c>
      <c r="AG1534" t="s">
        <v>147</v>
      </c>
      <c r="AI1534" t="s">
        <v>147</v>
      </c>
      <c r="AJ1534" t="s">
        <v>147</v>
      </c>
      <c r="AK1534" t="s">
        <v>147</v>
      </c>
      <c r="AL1534" t="s">
        <v>147</v>
      </c>
      <c r="AM1534" t="s">
        <v>147</v>
      </c>
      <c r="AN1534" t="s">
        <v>145</v>
      </c>
      <c r="BB1534">
        <v>0</v>
      </c>
    </row>
    <row r="1535" spans="1:54" x14ac:dyDescent="0.25">
      <c r="A1535">
        <v>334994</v>
      </c>
      <c r="B1535" t="s">
        <v>150</v>
      </c>
      <c r="F1535" t="s">
        <v>148</v>
      </c>
      <c r="P1535" t="s">
        <v>148</v>
      </c>
      <c r="Z1535" t="s">
        <v>148</v>
      </c>
      <c r="AC1535" t="s">
        <v>147</v>
      </c>
      <c r="AD1535" t="s">
        <v>147</v>
      </c>
      <c r="AE1535" t="s">
        <v>147</v>
      </c>
      <c r="AG1535" t="s">
        <v>147</v>
      </c>
      <c r="AH1535" t="s">
        <v>147</v>
      </c>
      <c r="AI1535" t="s">
        <v>145</v>
      </c>
      <c r="AJ1535" t="s">
        <v>145</v>
      </c>
      <c r="AK1535" t="s">
        <v>145</v>
      </c>
      <c r="AL1535" t="s">
        <v>145</v>
      </c>
      <c r="AM1535" t="s">
        <v>145</v>
      </c>
      <c r="AN1535" t="s">
        <v>145</v>
      </c>
      <c r="BB1535">
        <v>0</v>
      </c>
    </row>
    <row r="1536" spans="1:54" x14ac:dyDescent="0.25">
      <c r="A1536">
        <v>335219</v>
      </c>
      <c r="B1536" t="s">
        <v>150</v>
      </c>
      <c r="P1536" t="s">
        <v>148</v>
      </c>
      <c r="R1536" t="s">
        <v>147</v>
      </c>
      <c r="W1536" t="s">
        <v>145</v>
      </c>
      <c r="Z1536" t="s">
        <v>147</v>
      </c>
      <c r="AC1536" t="s">
        <v>147</v>
      </c>
      <c r="AD1536" t="s">
        <v>147</v>
      </c>
      <c r="AE1536" t="s">
        <v>145</v>
      </c>
      <c r="AF1536" t="s">
        <v>145</v>
      </c>
      <c r="AG1536" t="s">
        <v>145</v>
      </c>
      <c r="AH1536" t="s">
        <v>145</v>
      </c>
      <c r="AI1536" t="s">
        <v>145</v>
      </c>
      <c r="AJ1536" t="s">
        <v>145</v>
      </c>
      <c r="AK1536" t="s">
        <v>145</v>
      </c>
      <c r="AL1536" t="s">
        <v>145</v>
      </c>
      <c r="AM1536" t="s">
        <v>145</v>
      </c>
      <c r="AN1536" t="s">
        <v>145</v>
      </c>
      <c r="BB1536">
        <v>0</v>
      </c>
    </row>
    <row r="1537" spans="1:54" x14ac:dyDescent="0.25">
      <c r="A1537">
        <v>335328</v>
      </c>
      <c r="B1537" t="s">
        <v>150</v>
      </c>
      <c r="G1537" t="s">
        <v>148</v>
      </c>
      <c r="P1537" t="s">
        <v>148</v>
      </c>
      <c r="W1537" t="s">
        <v>148</v>
      </c>
      <c r="AC1537" t="s">
        <v>145</v>
      </c>
      <c r="AF1537" t="s">
        <v>147</v>
      </c>
      <c r="AG1537" t="s">
        <v>145</v>
      </c>
      <c r="AH1537" t="s">
        <v>145</v>
      </c>
      <c r="AI1537" t="s">
        <v>147</v>
      </c>
      <c r="AJ1537" t="s">
        <v>147</v>
      </c>
      <c r="AK1537" t="s">
        <v>147</v>
      </c>
      <c r="AL1537" t="s">
        <v>145</v>
      </c>
      <c r="AM1537" t="s">
        <v>147</v>
      </c>
      <c r="AN1537" t="s">
        <v>145</v>
      </c>
      <c r="BB1537">
        <v>0</v>
      </c>
    </row>
    <row r="1538" spans="1:54" x14ac:dyDescent="0.25">
      <c r="A1538">
        <v>335364</v>
      </c>
      <c r="B1538" t="s">
        <v>150</v>
      </c>
      <c r="P1538" t="s">
        <v>148</v>
      </c>
      <c r="W1538" t="s">
        <v>147</v>
      </c>
      <c r="Y1538" t="s">
        <v>147</v>
      </c>
      <c r="Z1538" t="s">
        <v>147</v>
      </c>
      <c r="AC1538" t="s">
        <v>147</v>
      </c>
      <c r="AD1538" t="s">
        <v>147</v>
      </c>
      <c r="AE1538" t="s">
        <v>147</v>
      </c>
      <c r="AF1538" t="s">
        <v>147</v>
      </c>
      <c r="AG1538" t="s">
        <v>147</v>
      </c>
      <c r="AH1538" t="s">
        <v>147</v>
      </c>
      <c r="AI1538" t="s">
        <v>145</v>
      </c>
      <c r="AJ1538" t="s">
        <v>145</v>
      </c>
      <c r="AK1538" t="s">
        <v>145</v>
      </c>
      <c r="AL1538" t="s">
        <v>145</v>
      </c>
      <c r="AM1538" t="s">
        <v>145</v>
      </c>
      <c r="AN1538" t="s">
        <v>145</v>
      </c>
      <c r="BB1538">
        <v>0</v>
      </c>
    </row>
    <row r="1539" spans="1:54" x14ac:dyDescent="0.25">
      <c r="A1539">
        <v>335870</v>
      </c>
      <c r="B1539" t="s">
        <v>150</v>
      </c>
      <c r="P1539" t="s">
        <v>148</v>
      </c>
      <c r="Z1539" t="s">
        <v>148</v>
      </c>
      <c r="AA1539" t="s">
        <v>148</v>
      </c>
      <c r="AC1539" t="s">
        <v>148</v>
      </c>
      <c r="AD1539" t="s">
        <v>147</v>
      </c>
      <c r="AF1539" t="s">
        <v>148</v>
      </c>
      <c r="AG1539" t="s">
        <v>145</v>
      </c>
      <c r="AH1539" t="s">
        <v>147</v>
      </c>
      <c r="AI1539" t="s">
        <v>147</v>
      </c>
      <c r="AK1539" t="s">
        <v>147</v>
      </c>
      <c r="AL1539" t="s">
        <v>147</v>
      </c>
      <c r="AM1539" t="s">
        <v>147</v>
      </c>
      <c r="AN1539" t="s">
        <v>145</v>
      </c>
      <c r="BB1539">
        <v>0</v>
      </c>
    </row>
    <row r="1540" spans="1:54" x14ac:dyDescent="0.25">
      <c r="A1540">
        <v>336032</v>
      </c>
      <c r="B1540" t="s">
        <v>150</v>
      </c>
      <c r="P1540" t="s">
        <v>148</v>
      </c>
      <c r="W1540" t="s">
        <v>148</v>
      </c>
      <c r="Z1540" t="s">
        <v>148</v>
      </c>
      <c r="AD1540" t="s">
        <v>148</v>
      </c>
      <c r="AF1540" t="s">
        <v>148</v>
      </c>
      <c r="AG1540" t="s">
        <v>145</v>
      </c>
      <c r="AH1540" t="s">
        <v>148</v>
      </c>
      <c r="AI1540" t="s">
        <v>145</v>
      </c>
      <c r="AJ1540" t="s">
        <v>145</v>
      </c>
      <c r="AK1540" t="s">
        <v>145</v>
      </c>
      <c r="AL1540" t="s">
        <v>145</v>
      </c>
      <c r="AM1540" t="s">
        <v>145</v>
      </c>
      <c r="AN1540" t="s">
        <v>145</v>
      </c>
      <c r="BB1540">
        <v>0</v>
      </c>
    </row>
    <row r="1541" spans="1:54" x14ac:dyDescent="0.25">
      <c r="A1541">
        <v>336427</v>
      </c>
      <c r="B1541" t="s">
        <v>150</v>
      </c>
      <c r="P1541" t="s">
        <v>148</v>
      </c>
      <c r="W1541" t="s">
        <v>148</v>
      </c>
      <c r="AE1541" t="s">
        <v>148</v>
      </c>
      <c r="AG1541" t="s">
        <v>145</v>
      </c>
      <c r="AH1541" t="s">
        <v>145</v>
      </c>
      <c r="AI1541" t="s">
        <v>147</v>
      </c>
      <c r="AJ1541" t="s">
        <v>145</v>
      </c>
      <c r="AK1541" t="s">
        <v>145</v>
      </c>
      <c r="AL1541" t="s">
        <v>145</v>
      </c>
      <c r="AM1541" t="s">
        <v>147</v>
      </c>
      <c r="AN1541" t="s">
        <v>145</v>
      </c>
      <c r="BB1541">
        <v>0</v>
      </c>
    </row>
    <row r="1542" spans="1:54" x14ac:dyDescent="0.25">
      <c r="A1542">
        <v>336458</v>
      </c>
      <c r="B1542" t="s">
        <v>150</v>
      </c>
      <c r="F1542" t="s">
        <v>148</v>
      </c>
      <c r="P1542" t="s">
        <v>148</v>
      </c>
      <c r="Z1542" t="s">
        <v>147</v>
      </c>
      <c r="AC1542" t="s">
        <v>147</v>
      </c>
      <c r="AD1542" t="s">
        <v>145</v>
      </c>
      <c r="AF1542" t="s">
        <v>147</v>
      </c>
      <c r="AG1542" t="s">
        <v>147</v>
      </c>
      <c r="AH1542" t="s">
        <v>147</v>
      </c>
      <c r="AI1542" t="s">
        <v>147</v>
      </c>
      <c r="AJ1542" t="s">
        <v>145</v>
      </c>
      <c r="AK1542" t="s">
        <v>147</v>
      </c>
      <c r="AL1542" t="s">
        <v>145</v>
      </c>
      <c r="AM1542" t="s">
        <v>147</v>
      </c>
      <c r="AN1542" t="s">
        <v>145</v>
      </c>
      <c r="BB1542">
        <v>0</v>
      </c>
    </row>
    <row r="1543" spans="1:54" x14ac:dyDescent="0.25">
      <c r="A1543">
        <v>336527</v>
      </c>
      <c r="B1543" t="s">
        <v>150</v>
      </c>
      <c r="N1543" t="s">
        <v>148</v>
      </c>
      <c r="P1543" t="s">
        <v>148</v>
      </c>
      <c r="V1543" t="s">
        <v>148</v>
      </c>
      <c r="AA1543" t="s">
        <v>148</v>
      </c>
      <c r="AC1543" t="s">
        <v>145</v>
      </c>
      <c r="AD1543" t="s">
        <v>145</v>
      </c>
      <c r="AE1543" t="s">
        <v>145</v>
      </c>
      <c r="AF1543" t="s">
        <v>145</v>
      </c>
      <c r="AG1543" t="s">
        <v>145</v>
      </c>
      <c r="AH1543" t="s">
        <v>145</v>
      </c>
      <c r="AI1543" t="s">
        <v>145</v>
      </c>
      <c r="AJ1543" t="s">
        <v>145</v>
      </c>
      <c r="AK1543" t="s">
        <v>145</v>
      </c>
      <c r="AL1543" t="s">
        <v>145</v>
      </c>
      <c r="AM1543" t="s">
        <v>145</v>
      </c>
      <c r="AN1543" t="s">
        <v>145</v>
      </c>
      <c r="BB1543">
        <v>0</v>
      </c>
    </row>
    <row r="1544" spans="1:54" x14ac:dyDescent="0.25">
      <c r="A1544">
        <v>336672</v>
      </c>
      <c r="B1544" t="s">
        <v>150</v>
      </c>
      <c r="P1544" t="s">
        <v>148</v>
      </c>
      <c r="W1544" t="s">
        <v>148</v>
      </c>
      <c r="AC1544" t="s">
        <v>148</v>
      </c>
      <c r="AD1544" t="s">
        <v>147</v>
      </c>
      <c r="AF1544" t="s">
        <v>148</v>
      </c>
      <c r="AG1544" t="s">
        <v>145</v>
      </c>
      <c r="AH1544" t="s">
        <v>148</v>
      </c>
      <c r="AJ1544" t="s">
        <v>147</v>
      </c>
      <c r="AK1544" t="s">
        <v>147</v>
      </c>
      <c r="AM1544" t="s">
        <v>147</v>
      </c>
      <c r="AN1544" t="s">
        <v>145</v>
      </c>
      <c r="BB1544">
        <v>0</v>
      </c>
    </row>
    <row r="1545" spans="1:54" x14ac:dyDescent="0.25">
      <c r="A1545">
        <v>336680</v>
      </c>
      <c r="B1545" t="s">
        <v>150</v>
      </c>
      <c r="P1545" t="s">
        <v>148</v>
      </c>
      <c r="W1545" t="s">
        <v>148</v>
      </c>
      <c r="AC1545" t="s">
        <v>147</v>
      </c>
      <c r="AG1545" t="s">
        <v>145</v>
      </c>
      <c r="AH1545" t="s">
        <v>147</v>
      </c>
      <c r="AI1545" t="s">
        <v>147</v>
      </c>
      <c r="AJ1545" t="s">
        <v>147</v>
      </c>
      <c r="AK1545" t="s">
        <v>147</v>
      </c>
      <c r="AM1545" t="s">
        <v>147</v>
      </c>
      <c r="AN1545" t="s">
        <v>145</v>
      </c>
      <c r="BB1545">
        <v>0</v>
      </c>
    </row>
    <row r="1546" spans="1:54" x14ac:dyDescent="0.25">
      <c r="A1546">
        <v>336771</v>
      </c>
      <c r="B1546" t="s">
        <v>150</v>
      </c>
      <c r="P1546" t="s">
        <v>148</v>
      </c>
      <c r="W1546" t="s">
        <v>148</v>
      </c>
      <c r="Y1546" t="s">
        <v>148</v>
      </c>
      <c r="AC1546" t="s">
        <v>145</v>
      </c>
      <c r="AD1546" t="s">
        <v>145</v>
      </c>
      <c r="AE1546" t="s">
        <v>145</v>
      </c>
      <c r="AF1546" t="s">
        <v>145</v>
      </c>
      <c r="AG1546" t="s">
        <v>145</v>
      </c>
      <c r="AH1546" t="s">
        <v>145</v>
      </c>
      <c r="AI1546" t="s">
        <v>145</v>
      </c>
      <c r="AJ1546" t="s">
        <v>145</v>
      </c>
      <c r="AK1546" t="s">
        <v>145</v>
      </c>
      <c r="AL1546" t="s">
        <v>145</v>
      </c>
      <c r="AM1546" t="s">
        <v>145</v>
      </c>
      <c r="AN1546" t="s">
        <v>145</v>
      </c>
      <c r="BB1546">
        <v>0</v>
      </c>
    </row>
    <row r="1547" spans="1:54" x14ac:dyDescent="0.25">
      <c r="A1547">
        <v>336824</v>
      </c>
      <c r="B1547" t="s">
        <v>150</v>
      </c>
      <c r="P1547" t="s">
        <v>148</v>
      </c>
      <c r="V1547" t="s">
        <v>148</v>
      </c>
      <c r="Z1547" t="s">
        <v>148</v>
      </c>
      <c r="AC1547" t="s">
        <v>147</v>
      </c>
      <c r="AD1547" t="s">
        <v>145</v>
      </c>
      <c r="AE1547" t="s">
        <v>147</v>
      </c>
      <c r="AF1547" t="s">
        <v>147</v>
      </c>
      <c r="AG1547" t="s">
        <v>145</v>
      </c>
      <c r="AH1547" t="s">
        <v>145</v>
      </c>
      <c r="AI1547" t="s">
        <v>145</v>
      </c>
      <c r="AJ1547" t="s">
        <v>145</v>
      </c>
      <c r="AK1547" t="s">
        <v>145</v>
      </c>
      <c r="AL1547" t="s">
        <v>145</v>
      </c>
      <c r="AM1547" t="s">
        <v>145</v>
      </c>
      <c r="AN1547" t="s">
        <v>145</v>
      </c>
      <c r="BB1547">
        <v>0</v>
      </c>
    </row>
    <row r="1548" spans="1:54" x14ac:dyDescent="0.25">
      <c r="A1548">
        <v>337279</v>
      </c>
      <c r="B1548" t="s">
        <v>150</v>
      </c>
      <c r="K1548" t="s">
        <v>148</v>
      </c>
      <c r="P1548" t="s">
        <v>148</v>
      </c>
      <c r="W1548" t="s">
        <v>148</v>
      </c>
      <c r="AC1548" t="s">
        <v>148</v>
      </c>
      <c r="AD1548" t="s">
        <v>147</v>
      </c>
      <c r="AE1548" t="s">
        <v>148</v>
      </c>
      <c r="AF1548" t="s">
        <v>148</v>
      </c>
      <c r="AG1548" t="s">
        <v>147</v>
      </c>
      <c r="AH1548" t="s">
        <v>147</v>
      </c>
      <c r="AI1548" t="s">
        <v>145</v>
      </c>
      <c r="AJ1548" t="s">
        <v>145</v>
      </c>
      <c r="AK1548" t="s">
        <v>145</v>
      </c>
      <c r="AL1548" t="s">
        <v>145</v>
      </c>
      <c r="AM1548" t="s">
        <v>145</v>
      </c>
      <c r="AN1548" t="s">
        <v>145</v>
      </c>
      <c r="BB1548">
        <v>0</v>
      </c>
    </row>
    <row r="1549" spans="1:54" x14ac:dyDescent="0.25">
      <c r="A1549">
        <v>337682</v>
      </c>
      <c r="B1549" t="s">
        <v>150</v>
      </c>
      <c r="P1549" t="s">
        <v>148</v>
      </c>
      <c r="W1549" t="s">
        <v>147</v>
      </c>
      <c r="AC1549" t="s">
        <v>145</v>
      </c>
      <c r="AD1549" t="s">
        <v>145</v>
      </c>
      <c r="AE1549" t="s">
        <v>145</v>
      </c>
      <c r="AF1549" t="s">
        <v>145</v>
      </c>
      <c r="AG1549" t="s">
        <v>145</v>
      </c>
      <c r="AH1549" t="s">
        <v>145</v>
      </c>
      <c r="AI1549" t="s">
        <v>145</v>
      </c>
      <c r="AJ1549" t="s">
        <v>145</v>
      </c>
      <c r="AK1549" t="s">
        <v>145</v>
      </c>
      <c r="AL1549" t="s">
        <v>145</v>
      </c>
      <c r="AM1549" t="s">
        <v>145</v>
      </c>
      <c r="AN1549" t="s">
        <v>145</v>
      </c>
      <c r="BB1549">
        <v>0</v>
      </c>
    </row>
    <row r="1550" spans="1:54" x14ac:dyDescent="0.25">
      <c r="A1550">
        <v>338271</v>
      </c>
      <c r="B1550" t="s">
        <v>150</v>
      </c>
      <c r="P1550" t="s">
        <v>148</v>
      </c>
      <c r="W1550" t="s">
        <v>148</v>
      </c>
      <c r="AA1550" t="s">
        <v>148</v>
      </c>
      <c r="AC1550" t="s">
        <v>148</v>
      </c>
      <c r="AE1550" t="s">
        <v>148</v>
      </c>
      <c r="AG1550" t="s">
        <v>148</v>
      </c>
      <c r="AH1550" t="s">
        <v>148</v>
      </c>
      <c r="AI1550" t="s">
        <v>145</v>
      </c>
      <c r="AJ1550" t="s">
        <v>145</v>
      </c>
      <c r="AK1550" t="s">
        <v>145</v>
      </c>
      <c r="AM1550" t="s">
        <v>145</v>
      </c>
      <c r="AN1550" t="s">
        <v>145</v>
      </c>
      <c r="BB1550">
        <v>0</v>
      </c>
    </row>
    <row r="1551" spans="1:54" x14ac:dyDescent="0.25">
      <c r="A1551">
        <v>338303</v>
      </c>
      <c r="B1551" t="s">
        <v>150</v>
      </c>
      <c r="P1551" t="s">
        <v>148</v>
      </c>
      <c r="W1551" t="s">
        <v>148</v>
      </c>
      <c r="X1551" t="s">
        <v>148</v>
      </c>
      <c r="AC1551" t="s">
        <v>145</v>
      </c>
      <c r="AD1551" t="s">
        <v>145</v>
      </c>
      <c r="AE1551" t="s">
        <v>145</v>
      </c>
      <c r="AF1551" t="s">
        <v>145</v>
      </c>
      <c r="AG1551" t="s">
        <v>145</v>
      </c>
      <c r="AH1551" t="s">
        <v>145</v>
      </c>
      <c r="AI1551" t="s">
        <v>145</v>
      </c>
      <c r="AJ1551" t="s">
        <v>145</v>
      </c>
      <c r="AK1551" t="s">
        <v>145</v>
      </c>
      <c r="AL1551" t="s">
        <v>145</v>
      </c>
      <c r="AM1551" t="s">
        <v>145</v>
      </c>
      <c r="AN1551" t="s">
        <v>145</v>
      </c>
      <c r="BB1551">
        <v>0</v>
      </c>
    </row>
    <row r="1552" spans="1:54" x14ac:dyDescent="0.25">
      <c r="A1552">
        <v>339101</v>
      </c>
      <c r="B1552" t="s">
        <v>150</v>
      </c>
      <c r="P1552" t="s">
        <v>148</v>
      </c>
      <c r="T1552" t="s">
        <v>148</v>
      </c>
      <c r="Z1552" t="s">
        <v>148</v>
      </c>
      <c r="AA1552" t="s">
        <v>148</v>
      </c>
      <c r="AE1552" t="s">
        <v>147</v>
      </c>
      <c r="AH1552" t="s">
        <v>147</v>
      </c>
      <c r="AI1552" t="s">
        <v>145</v>
      </c>
      <c r="AJ1552" t="s">
        <v>145</v>
      </c>
      <c r="AL1552" t="s">
        <v>145</v>
      </c>
      <c r="AM1552" t="s">
        <v>145</v>
      </c>
      <c r="AN1552" t="s">
        <v>145</v>
      </c>
      <c r="BB1552">
        <v>0</v>
      </c>
    </row>
    <row r="1553" spans="1:54" x14ac:dyDescent="0.25">
      <c r="A1553">
        <v>302647</v>
      </c>
      <c r="B1553" t="s">
        <v>150</v>
      </c>
      <c r="P1553" t="s">
        <v>148</v>
      </c>
      <c r="AA1553" t="s">
        <v>148</v>
      </c>
      <c r="AC1553" t="s">
        <v>147</v>
      </c>
      <c r="AE1553" t="s">
        <v>147</v>
      </c>
      <c r="AF1553" t="s">
        <v>147</v>
      </c>
      <c r="AG1553" t="s">
        <v>145</v>
      </c>
      <c r="AH1553" t="s">
        <v>145</v>
      </c>
      <c r="AI1553" t="s">
        <v>145</v>
      </c>
      <c r="AJ1553" t="s">
        <v>145</v>
      </c>
      <c r="AK1553" t="s">
        <v>145</v>
      </c>
      <c r="AL1553" t="s">
        <v>145</v>
      </c>
      <c r="AM1553" t="s">
        <v>145</v>
      </c>
      <c r="AN1553" t="s">
        <v>145</v>
      </c>
      <c r="BB1553">
        <v>0</v>
      </c>
    </row>
    <row r="1554" spans="1:54" x14ac:dyDescent="0.25">
      <c r="A1554">
        <v>318174</v>
      </c>
      <c r="B1554" t="s">
        <v>150</v>
      </c>
      <c r="P1554" t="s">
        <v>148</v>
      </c>
      <c r="AC1554" t="s">
        <v>147</v>
      </c>
      <c r="AF1554" t="s">
        <v>147</v>
      </c>
      <c r="AG1554" t="s">
        <v>147</v>
      </c>
      <c r="AH1554" t="s">
        <v>147</v>
      </c>
      <c r="AI1554" t="s">
        <v>145</v>
      </c>
      <c r="AJ1554" t="s">
        <v>145</v>
      </c>
      <c r="AK1554" t="s">
        <v>145</v>
      </c>
      <c r="AL1554" t="s">
        <v>145</v>
      </c>
      <c r="AM1554" t="s">
        <v>145</v>
      </c>
      <c r="AN1554" t="s">
        <v>145</v>
      </c>
      <c r="BB1554">
        <v>0</v>
      </c>
    </row>
    <row r="1555" spans="1:54" x14ac:dyDescent="0.25">
      <c r="A1555">
        <v>325315</v>
      </c>
      <c r="B1555" t="s">
        <v>150</v>
      </c>
      <c r="P1555" t="s">
        <v>148</v>
      </c>
      <c r="W1555" t="s">
        <v>148</v>
      </c>
      <c r="Y1555" t="s">
        <v>148</v>
      </c>
      <c r="Z1555" t="s">
        <v>148</v>
      </c>
      <c r="AC1555" t="s">
        <v>147</v>
      </c>
      <c r="AD1555" t="s">
        <v>147</v>
      </c>
      <c r="AG1555" t="s">
        <v>147</v>
      </c>
      <c r="AH1555" t="s">
        <v>147</v>
      </c>
      <c r="AI1555" t="s">
        <v>145</v>
      </c>
      <c r="AJ1555" t="s">
        <v>145</v>
      </c>
      <c r="AK1555" t="s">
        <v>145</v>
      </c>
      <c r="AL1555" t="s">
        <v>145</v>
      </c>
      <c r="AM1555" t="s">
        <v>145</v>
      </c>
      <c r="AN1555" t="s">
        <v>145</v>
      </c>
      <c r="BB1555">
        <v>0</v>
      </c>
    </row>
    <row r="1556" spans="1:54" x14ac:dyDescent="0.25">
      <c r="A1556">
        <v>326680</v>
      </c>
      <c r="B1556" t="s">
        <v>150</v>
      </c>
      <c r="N1556" t="s">
        <v>147</v>
      </c>
      <c r="P1556" t="s">
        <v>148</v>
      </c>
      <c r="S1556" t="s">
        <v>148</v>
      </c>
      <c r="AA1556" t="s">
        <v>148</v>
      </c>
      <c r="AC1556" t="s">
        <v>147</v>
      </c>
      <c r="AD1556" t="s">
        <v>147</v>
      </c>
      <c r="AE1556" t="s">
        <v>145</v>
      </c>
      <c r="AF1556" t="s">
        <v>147</v>
      </c>
      <c r="AG1556" t="s">
        <v>145</v>
      </c>
      <c r="AH1556" t="s">
        <v>145</v>
      </c>
      <c r="AI1556" t="s">
        <v>145</v>
      </c>
      <c r="AJ1556" t="s">
        <v>145</v>
      </c>
      <c r="AK1556" t="s">
        <v>145</v>
      </c>
      <c r="AL1556" t="s">
        <v>145</v>
      </c>
      <c r="AM1556" t="s">
        <v>145</v>
      </c>
      <c r="AN1556" t="s">
        <v>145</v>
      </c>
      <c r="BB1556">
        <v>0</v>
      </c>
    </row>
    <row r="1557" spans="1:54" x14ac:dyDescent="0.25">
      <c r="A1557">
        <v>327364</v>
      </c>
      <c r="B1557" t="s">
        <v>150</v>
      </c>
      <c r="G1557" t="s">
        <v>148</v>
      </c>
      <c r="P1557" t="s">
        <v>148</v>
      </c>
      <c r="AC1557" t="s">
        <v>147</v>
      </c>
      <c r="AD1557" t="s">
        <v>147</v>
      </c>
      <c r="AE1557" t="s">
        <v>147</v>
      </c>
      <c r="AF1557" t="s">
        <v>147</v>
      </c>
      <c r="AG1557" t="s">
        <v>147</v>
      </c>
      <c r="AH1557" t="s">
        <v>147</v>
      </c>
      <c r="AI1557" t="s">
        <v>145</v>
      </c>
      <c r="AJ1557" t="s">
        <v>145</v>
      </c>
      <c r="AK1557" t="s">
        <v>145</v>
      </c>
      <c r="AL1557" t="s">
        <v>145</v>
      </c>
      <c r="AM1557" t="s">
        <v>145</v>
      </c>
      <c r="AN1557" t="s">
        <v>145</v>
      </c>
      <c r="BB1557">
        <v>0</v>
      </c>
    </row>
    <row r="1558" spans="1:54" x14ac:dyDescent="0.25">
      <c r="A1558">
        <v>328194</v>
      </c>
      <c r="B1558" t="s">
        <v>150</v>
      </c>
      <c r="M1558" t="s">
        <v>148</v>
      </c>
      <c r="P1558" t="s">
        <v>148</v>
      </c>
      <c r="W1558" t="s">
        <v>147</v>
      </c>
      <c r="X1558" t="s">
        <v>148</v>
      </c>
      <c r="Y1558" t="s">
        <v>148</v>
      </c>
      <c r="AA1558" t="s">
        <v>148</v>
      </c>
      <c r="AC1558" t="s">
        <v>147</v>
      </c>
      <c r="AD1558" t="s">
        <v>147</v>
      </c>
      <c r="AE1558" t="s">
        <v>147</v>
      </c>
      <c r="AF1558" t="s">
        <v>147</v>
      </c>
      <c r="AG1558" t="s">
        <v>147</v>
      </c>
      <c r="AH1558" t="s">
        <v>147</v>
      </c>
      <c r="AI1558" t="s">
        <v>145</v>
      </c>
      <c r="AJ1558" t="s">
        <v>145</v>
      </c>
      <c r="AK1558" t="s">
        <v>145</v>
      </c>
      <c r="AL1558" t="s">
        <v>145</v>
      </c>
      <c r="AM1558" t="s">
        <v>145</v>
      </c>
      <c r="AN1558" t="s">
        <v>145</v>
      </c>
      <c r="BB1558">
        <v>0</v>
      </c>
    </row>
    <row r="1559" spans="1:54" x14ac:dyDescent="0.25">
      <c r="A1559">
        <v>330533</v>
      </c>
      <c r="B1559" t="s">
        <v>150</v>
      </c>
      <c r="I1559" t="s">
        <v>148</v>
      </c>
      <c r="N1559" t="s">
        <v>148</v>
      </c>
      <c r="P1559" t="s">
        <v>148</v>
      </c>
      <c r="W1559" t="s">
        <v>148</v>
      </c>
      <c r="AA1559" t="s">
        <v>148</v>
      </c>
      <c r="AC1559" t="s">
        <v>145</v>
      </c>
      <c r="AD1559" t="s">
        <v>145</v>
      </c>
      <c r="AE1559" t="s">
        <v>145</v>
      </c>
      <c r="AF1559" t="s">
        <v>145</v>
      </c>
      <c r="AG1559" t="s">
        <v>145</v>
      </c>
      <c r="AH1559" t="s">
        <v>145</v>
      </c>
      <c r="AI1559" t="s">
        <v>145</v>
      </c>
      <c r="AJ1559" t="s">
        <v>145</v>
      </c>
      <c r="AK1559" t="s">
        <v>145</v>
      </c>
      <c r="AL1559" t="s">
        <v>145</v>
      </c>
      <c r="AM1559" t="s">
        <v>145</v>
      </c>
      <c r="AN1559" t="s">
        <v>145</v>
      </c>
      <c r="BB1559">
        <v>0</v>
      </c>
    </row>
    <row r="1560" spans="1:54" x14ac:dyDescent="0.25">
      <c r="A1560">
        <v>330552</v>
      </c>
      <c r="B1560" t="s">
        <v>150</v>
      </c>
      <c r="N1560" t="s">
        <v>148</v>
      </c>
      <c r="P1560" t="s">
        <v>148</v>
      </c>
      <c r="W1560" t="s">
        <v>148</v>
      </c>
      <c r="Z1560" t="s">
        <v>148</v>
      </c>
      <c r="AA1560" t="s">
        <v>148</v>
      </c>
      <c r="AC1560" t="s">
        <v>147</v>
      </c>
      <c r="AD1560" t="s">
        <v>147</v>
      </c>
      <c r="AE1560" t="s">
        <v>147</v>
      </c>
      <c r="AF1560" t="s">
        <v>147</v>
      </c>
      <c r="AG1560" t="s">
        <v>145</v>
      </c>
      <c r="AI1560" t="s">
        <v>145</v>
      </c>
      <c r="AJ1560" t="s">
        <v>145</v>
      </c>
      <c r="AK1560" t="s">
        <v>145</v>
      </c>
      <c r="AL1560" t="s">
        <v>145</v>
      </c>
      <c r="AM1560" t="s">
        <v>145</v>
      </c>
      <c r="AN1560" t="s">
        <v>145</v>
      </c>
      <c r="BB1560">
        <v>0</v>
      </c>
    </row>
    <row r="1561" spans="1:54" x14ac:dyDescent="0.25">
      <c r="A1561">
        <v>331814</v>
      </c>
      <c r="B1561" t="s">
        <v>150</v>
      </c>
      <c r="M1561" t="s">
        <v>148</v>
      </c>
      <c r="P1561" t="s">
        <v>148</v>
      </c>
      <c r="W1561" t="s">
        <v>148</v>
      </c>
      <c r="AC1561" t="s">
        <v>147</v>
      </c>
      <c r="AD1561" t="s">
        <v>147</v>
      </c>
      <c r="AE1561" t="s">
        <v>147</v>
      </c>
      <c r="AF1561" t="s">
        <v>147</v>
      </c>
      <c r="AG1561" t="s">
        <v>147</v>
      </c>
      <c r="AH1561" t="s">
        <v>147</v>
      </c>
      <c r="AI1561" t="s">
        <v>145</v>
      </c>
      <c r="AJ1561" t="s">
        <v>145</v>
      </c>
      <c r="AK1561" t="s">
        <v>145</v>
      </c>
      <c r="AL1561" t="s">
        <v>145</v>
      </c>
      <c r="AM1561" t="s">
        <v>145</v>
      </c>
      <c r="AN1561" t="s">
        <v>145</v>
      </c>
      <c r="BB1561">
        <v>0</v>
      </c>
    </row>
    <row r="1562" spans="1:54" x14ac:dyDescent="0.25">
      <c r="A1562">
        <v>332111</v>
      </c>
      <c r="B1562" t="s">
        <v>150</v>
      </c>
      <c r="F1562" t="s">
        <v>148</v>
      </c>
      <c r="M1562" t="s">
        <v>148</v>
      </c>
      <c r="P1562" t="s">
        <v>148</v>
      </c>
      <c r="Z1562" t="s">
        <v>148</v>
      </c>
      <c r="AA1562" t="s">
        <v>148</v>
      </c>
      <c r="AC1562" t="s">
        <v>145</v>
      </c>
      <c r="AD1562" t="s">
        <v>145</v>
      </c>
      <c r="AE1562" t="s">
        <v>145</v>
      </c>
      <c r="AF1562" t="s">
        <v>145</v>
      </c>
      <c r="AG1562" t="s">
        <v>145</v>
      </c>
      <c r="AH1562" t="s">
        <v>145</v>
      </c>
      <c r="AI1562" t="s">
        <v>145</v>
      </c>
      <c r="AJ1562" t="s">
        <v>145</v>
      </c>
      <c r="AK1562" t="s">
        <v>145</v>
      </c>
      <c r="AL1562" t="s">
        <v>145</v>
      </c>
      <c r="AM1562" t="s">
        <v>145</v>
      </c>
      <c r="AN1562" t="s">
        <v>145</v>
      </c>
      <c r="BB1562">
        <v>0</v>
      </c>
    </row>
    <row r="1563" spans="1:54" x14ac:dyDescent="0.25">
      <c r="A1563">
        <v>332263</v>
      </c>
      <c r="B1563" t="s">
        <v>150</v>
      </c>
      <c r="P1563" t="s">
        <v>148</v>
      </c>
      <c r="W1563" t="s">
        <v>147</v>
      </c>
      <c r="AC1563" t="s">
        <v>147</v>
      </c>
      <c r="AD1563" t="s">
        <v>147</v>
      </c>
      <c r="AE1563" t="s">
        <v>145</v>
      </c>
      <c r="AF1563" t="s">
        <v>145</v>
      </c>
      <c r="AG1563" t="s">
        <v>145</v>
      </c>
      <c r="AH1563" t="s">
        <v>145</v>
      </c>
      <c r="AI1563" t="s">
        <v>145</v>
      </c>
      <c r="AJ1563" t="s">
        <v>145</v>
      </c>
      <c r="AK1563" t="s">
        <v>145</v>
      </c>
      <c r="AL1563" t="s">
        <v>145</v>
      </c>
      <c r="AM1563" t="s">
        <v>145</v>
      </c>
      <c r="AN1563" t="s">
        <v>145</v>
      </c>
      <c r="BB1563">
        <v>0</v>
      </c>
    </row>
    <row r="1564" spans="1:54" x14ac:dyDescent="0.25">
      <c r="A1564">
        <v>333816</v>
      </c>
      <c r="B1564" t="s">
        <v>150</v>
      </c>
      <c r="N1564" t="s">
        <v>148</v>
      </c>
      <c r="P1564" t="s">
        <v>148</v>
      </c>
      <c r="W1564" t="s">
        <v>148</v>
      </c>
      <c r="Z1564" t="s">
        <v>148</v>
      </c>
      <c r="AA1564" t="s">
        <v>148</v>
      </c>
      <c r="AC1564" t="s">
        <v>147</v>
      </c>
      <c r="AD1564" t="s">
        <v>147</v>
      </c>
      <c r="AE1564" t="s">
        <v>147</v>
      </c>
      <c r="AF1564" t="s">
        <v>147</v>
      </c>
      <c r="AG1564" t="s">
        <v>147</v>
      </c>
      <c r="AH1564" t="s">
        <v>147</v>
      </c>
      <c r="AI1564" t="s">
        <v>145</v>
      </c>
      <c r="AJ1564" t="s">
        <v>145</v>
      </c>
      <c r="AK1564" t="s">
        <v>145</v>
      </c>
      <c r="AL1564" t="s">
        <v>145</v>
      </c>
      <c r="AM1564" t="s">
        <v>145</v>
      </c>
      <c r="AN1564" t="s">
        <v>145</v>
      </c>
      <c r="BB1564">
        <v>0</v>
      </c>
    </row>
    <row r="1565" spans="1:54" x14ac:dyDescent="0.25">
      <c r="A1565">
        <v>333820</v>
      </c>
      <c r="B1565" t="s">
        <v>150</v>
      </c>
      <c r="C1565" t="s">
        <v>148</v>
      </c>
      <c r="K1565" t="s">
        <v>148</v>
      </c>
      <c r="P1565" t="s">
        <v>148</v>
      </c>
      <c r="W1565" t="s">
        <v>148</v>
      </c>
      <c r="X1565" t="s">
        <v>148</v>
      </c>
      <c r="AC1565" t="s">
        <v>147</v>
      </c>
      <c r="AD1565" t="s">
        <v>145</v>
      </c>
      <c r="AE1565" t="s">
        <v>147</v>
      </c>
      <c r="AG1565" t="s">
        <v>145</v>
      </c>
      <c r="AH1565" t="s">
        <v>145</v>
      </c>
      <c r="AI1565" t="s">
        <v>145</v>
      </c>
      <c r="AJ1565" t="s">
        <v>145</v>
      </c>
      <c r="AK1565" t="s">
        <v>145</v>
      </c>
      <c r="AL1565" t="s">
        <v>145</v>
      </c>
      <c r="AM1565" t="s">
        <v>145</v>
      </c>
      <c r="AN1565" t="s">
        <v>145</v>
      </c>
      <c r="BB1565">
        <v>0</v>
      </c>
    </row>
    <row r="1566" spans="1:54" x14ac:dyDescent="0.25">
      <c r="A1566">
        <v>333911</v>
      </c>
      <c r="B1566" t="s">
        <v>150</v>
      </c>
      <c r="P1566" t="s">
        <v>148</v>
      </c>
      <c r="R1566" t="s">
        <v>148</v>
      </c>
      <c r="W1566" t="s">
        <v>148</v>
      </c>
      <c r="Y1566" t="s">
        <v>148</v>
      </c>
      <c r="Z1566" t="s">
        <v>148</v>
      </c>
      <c r="AC1566" t="s">
        <v>147</v>
      </c>
      <c r="AD1566" t="s">
        <v>147</v>
      </c>
      <c r="AE1566" t="s">
        <v>147</v>
      </c>
      <c r="AF1566" t="s">
        <v>147</v>
      </c>
      <c r="AG1566" t="s">
        <v>147</v>
      </c>
      <c r="AH1566" t="s">
        <v>147</v>
      </c>
      <c r="AI1566" t="s">
        <v>145</v>
      </c>
      <c r="AJ1566" t="s">
        <v>145</v>
      </c>
      <c r="AK1566" t="s">
        <v>145</v>
      </c>
      <c r="AL1566" t="s">
        <v>145</v>
      </c>
      <c r="AM1566" t="s">
        <v>145</v>
      </c>
      <c r="AN1566" t="s">
        <v>145</v>
      </c>
      <c r="BB1566">
        <v>0</v>
      </c>
    </row>
    <row r="1567" spans="1:54" x14ac:dyDescent="0.25">
      <c r="A1567">
        <v>334037</v>
      </c>
      <c r="B1567" t="s">
        <v>150</v>
      </c>
      <c r="H1567" t="s">
        <v>148</v>
      </c>
      <c r="P1567" t="s">
        <v>148</v>
      </c>
      <c r="Y1567" t="s">
        <v>148</v>
      </c>
      <c r="Z1567" t="s">
        <v>148</v>
      </c>
      <c r="AA1567" t="s">
        <v>148</v>
      </c>
      <c r="AC1567" t="s">
        <v>145</v>
      </c>
      <c r="AD1567" t="s">
        <v>145</v>
      </c>
      <c r="AE1567" t="s">
        <v>145</v>
      </c>
      <c r="AF1567" t="s">
        <v>145</v>
      </c>
      <c r="AG1567" t="s">
        <v>145</v>
      </c>
      <c r="AH1567" t="s">
        <v>145</v>
      </c>
      <c r="AI1567" t="s">
        <v>145</v>
      </c>
      <c r="AJ1567" t="s">
        <v>145</v>
      </c>
      <c r="AK1567" t="s">
        <v>145</v>
      </c>
      <c r="AL1567" t="s">
        <v>145</v>
      </c>
      <c r="AM1567" t="s">
        <v>145</v>
      </c>
      <c r="AN1567" t="s">
        <v>145</v>
      </c>
      <c r="BB1567">
        <v>0</v>
      </c>
    </row>
    <row r="1568" spans="1:54" x14ac:dyDescent="0.25">
      <c r="A1568">
        <v>334083</v>
      </c>
      <c r="B1568" t="s">
        <v>150</v>
      </c>
      <c r="P1568" t="s">
        <v>148</v>
      </c>
      <c r="W1568" t="s">
        <v>148</v>
      </c>
      <c r="AC1568" t="s">
        <v>147</v>
      </c>
      <c r="AD1568" t="s">
        <v>147</v>
      </c>
      <c r="AE1568" t="s">
        <v>147</v>
      </c>
      <c r="AG1568" t="s">
        <v>147</v>
      </c>
      <c r="AH1568" t="s">
        <v>147</v>
      </c>
      <c r="AI1568" t="s">
        <v>145</v>
      </c>
      <c r="AJ1568" t="s">
        <v>145</v>
      </c>
      <c r="AK1568" t="s">
        <v>145</v>
      </c>
      <c r="AL1568" t="s">
        <v>145</v>
      </c>
      <c r="AM1568" t="s">
        <v>145</v>
      </c>
      <c r="AN1568" t="s">
        <v>145</v>
      </c>
      <c r="BB1568">
        <v>0</v>
      </c>
    </row>
    <row r="1569" spans="1:54" x14ac:dyDescent="0.25">
      <c r="A1569">
        <v>334095</v>
      </c>
      <c r="B1569" t="s">
        <v>150</v>
      </c>
      <c r="N1569" t="s">
        <v>148</v>
      </c>
      <c r="P1569" t="s">
        <v>148</v>
      </c>
      <c r="W1569" t="s">
        <v>148</v>
      </c>
      <c r="X1569" t="s">
        <v>148</v>
      </c>
      <c r="AC1569" t="s">
        <v>145</v>
      </c>
      <c r="AD1569" t="s">
        <v>145</v>
      </c>
      <c r="AE1569" t="s">
        <v>145</v>
      </c>
      <c r="AF1569" t="s">
        <v>145</v>
      </c>
      <c r="AG1569" t="s">
        <v>145</v>
      </c>
      <c r="AH1569" t="s">
        <v>145</v>
      </c>
      <c r="AI1569" t="s">
        <v>145</v>
      </c>
      <c r="AJ1569" t="s">
        <v>145</v>
      </c>
      <c r="AK1569" t="s">
        <v>145</v>
      </c>
      <c r="AL1569" t="s">
        <v>145</v>
      </c>
      <c r="AM1569" t="s">
        <v>145</v>
      </c>
      <c r="AN1569" t="s">
        <v>145</v>
      </c>
      <c r="BB1569">
        <v>0</v>
      </c>
    </row>
    <row r="1570" spans="1:54" x14ac:dyDescent="0.25">
      <c r="A1570">
        <v>334240</v>
      </c>
      <c r="B1570" t="s">
        <v>150</v>
      </c>
      <c r="P1570" t="s">
        <v>148</v>
      </c>
      <c r="V1570" t="s">
        <v>148</v>
      </c>
      <c r="AA1570" t="s">
        <v>148</v>
      </c>
      <c r="AC1570" t="s">
        <v>147</v>
      </c>
      <c r="AD1570" t="s">
        <v>147</v>
      </c>
      <c r="AE1570" t="s">
        <v>145</v>
      </c>
      <c r="AG1570" t="s">
        <v>145</v>
      </c>
      <c r="AI1570" t="s">
        <v>145</v>
      </c>
      <c r="AJ1570" t="s">
        <v>145</v>
      </c>
      <c r="AK1570" t="s">
        <v>145</v>
      </c>
      <c r="AL1570" t="s">
        <v>145</v>
      </c>
      <c r="AM1570" t="s">
        <v>145</v>
      </c>
      <c r="AN1570" t="s">
        <v>145</v>
      </c>
      <c r="BB1570">
        <v>0</v>
      </c>
    </row>
    <row r="1571" spans="1:54" x14ac:dyDescent="0.25">
      <c r="A1571">
        <v>334266</v>
      </c>
      <c r="B1571" t="s">
        <v>150</v>
      </c>
      <c r="P1571" t="s">
        <v>148</v>
      </c>
      <c r="V1571" t="s">
        <v>148</v>
      </c>
      <c r="AA1571" t="s">
        <v>148</v>
      </c>
      <c r="AC1571" t="s">
        <v>145</v>
      </c>
      <c r="AD1571" t="s">
        <v>145</v>
      </c>
      <c r="AE1571" t="s">
        <v>147</v>
      </c>
      <c r="AF1571" t="s">
        <v>147</v>
      </c>
      <c r="AG1571" t="s">
        <v>145</v>
      </c>
      <c r="AH1571" t="s">
        <v>145</v>
      </c>
      <c r="AI1571" t="s">
        <v>145</v>
      </c>
      <c r="AJ1571" t="s">
        <v>145</v>
      </c>
      <c r="AK1571" t="s">
        <v>145</v>
      </c>
      <c r="AL1571" t="s">
        <v>145</v>
      </c>
      <c r="AM1571" t="s">
        <v>145</v>
      </c>
      <c r="AN1571" t="s">
        <v>145</v>
      </c>
      <c r="BB1571">
        <v>0</v>
      </c>
    </row>
    <row r="1572" spans="1:54" x14ac:dyDescent="0.25">
      <c r="A1572">
        <v>334672</v>
      </c>
      <c r="B1572" t="s">
        <v>150</v>
      </c>
      <c r="P1572" t="s">
        <v>148</v>
      </c>
      <c r="S1572" t="s">
        <v>148</v>
      </c>
      <c r="W1572" t="s">
        <v>148</v>
      </c>
      <c r="AA1572" t="s">
        <v>148</v>
      </c>
      <c r="AC1572" t="s">
        <v>145</v>
      </c>
      <c r="AD1572" t="s">
        <v>145</v>
      </c>
      <c r="AE1572" t="s">
        <v>145</v>
      </c>
      <c r="AF1572" t="s">
        <v>145</v>
      </c>
      <c r="AG1572" t="s">
        <v>145</v>
      </c>
      <c r="AH1572" t="s">
        <v>145</v>
      </c>
      <c r="AI1572" t="s">
        <v>145</v>
      </c>
      <c r="AJ1572" t="s">
        <v>145</v>
      </c>
      <c r="AK1572" t="s">
        <v>145</v>
      </c>
      <c r="AL1572" t="s">
        <v>145</v>
      </c>
      <c r="AM1572" t="s">
        <v>145</v>
      </c>
      <c r="AN1572" t="s">
        <v>145</v>
      </c>
      <c r="BB1572">
        <v>0</v>
      </c>
    </row>
    <row r="1573" spans="1:54" x14ac:dyDescent="0.25">
      <c r="A1573">
        <v>335079</v>
      </c>
      <c r="B1573" t="s">
        <v>150</v>
      </c>
      <c r="P1573" t="s">
        <v>148</v>
      </c>
      <c r="W1573" t="s">
        <v>148</v>
      </c>
      <c r="AA1573" t="s">
        <v>148</v>
      </c>
      <c r="AC1573" t="s">
        <v>147</v>
      </c>
      <c r="AD1573" t="s">
        <v>147</v>
      </c>
      <c r="AE1573" t="s">
        <v>147</v>
      </c>
      <c r="AF1573" t="s">
        <v>147</v>
      </c>
      <c r="AG1573" t="s">
        <v>147</v>
      </c>
      <c r="AH1573" t="s">
        <v>147</v>
      </c>
      <c r="AI1573" t="s">
        <v>145</v>
      </c>
      <c r="AJ1573" t="s">
        <v>145</v>
      </c>
      <c r="AK1573" t="s">
        <v>145</v>
      </c>
      <c r="AL1573" t="s">
        <v>145</v>
      </c>
      <c r="AM1573" t="s">
        <v>145</v>
      </c>
      <c r="AN1573" t="s">
        <v>145</v>
      </c>
      <c r="BB1573">
        <v>0</v>
      </c>
    </row>
    <row r="1574" spans="1:54" x14ac:dyDescent="0.25">
      <c r="A1574">
        <v>335119</v>
      </c>
      <c r="B1574" t="s">
        <v>150</v>
      </c>
      <c r="L1574" t="s">
        <v>148</v>
      </c>
      <c r="P1574" t="s">
        <v>148</v>
      </c>
      <c r="W1574" t="s">
        <v>147</v>
      </c>
      <c r="Z1574" t="s">
        <v>148</v>
      </c>
      <c r="AC1574" t="s">
        <v>147</v>
      </c>
      <c r="AE1574" t="s">
        <v>147</v>
      </c>
      <c r="AG1574" t="s">
        <v>145</v>
      </c>
      <c r="AH1574" t="s">
        <v>147</v>
      </c>
      <c r="AI1574" t="s">
        <v>145</v>
      </c>
      <c r="AJ1574" t="s">
        <v>145</v>
      </c>
      <c r="AK1574" t="s">
        <v>145</v>
      </c>
      <c r="AL1574" t="s">
        <v>145</v>
      </c>
      <c r="AM1574" t="s">
        <v>145</v>
      </c>
      <c r="AN1574" t="s">
        <v>145</v>
      </c>
      <c r="BB1574">
        <v>0</v>
      </c>
    </row>
    <row r="1575" spans="1:54" x14ac:dyDescent="0.25">
      <c r="A1575">
        <v>335334</v>
      </c>
      <c r="B1575" t="s">
        <v>150</v>
      </c>
      <c r="N1575" t="s">
        <v>148</v>
      </c>
      <c r="P1575" t="s">
        <v>148</v>
      </c>
      <c r="W1575" t="s">
        <v>148</v>
      </c>
      <c r="Z1575" t="s">
        <v>148</v>
      </c>
      <c r="AA1575" t="s">
        <v>148</v>
      </c>
      <c r="AC1575" t="s">
        <v>147</v>
      </c>
      <c r="AD1575" t="s">
        <v>147</v>
      </c>
      <c r="AE1575" t="s">
        <v>147</v>
      </c>
      <c r="AG1575" t="s">
        <v>147</v>
      </c>
      <c r="AH1575" t="s">
        <v>147</v>
      </c>
      <c r="AI1575" t="s">
        <v>145</v>
      </c>
      <c r="AJ1575" t="s">
        <v>145</v>
      </c>
      <c r="AK1575" t="s">
        <v>145</v>
      </c>
      <c r="AL1575" t="s">
        <v>145</v>
      </c>
      <c r="AM1575" t="s">
        <v>145</v>
      </c>
      <c r="AN1575" t="s">
        <v>145</v>
      </c>
      <c r="BB1575">
        <v>0</v>
      </c>
    </row>
    <row r="1576" spans="1:54" x14ac:dyDescent="0.25">
      <c r="A1576">
        <v>335407</v>
      </c>
      <c r="B1576" t="s">
        <v>150</v>
      </c>
      <c r="P1576" t="s">
        <v>148</v>
      </c>
      <c r="AC1576" t="s">
        <v>147</v>
      </c>
      <c r="AE1576" t="s">
        <v>147</v>
      </c>
      <c r="AF1576" t="s">
        <v>147</v>
      </c>
      <c r="AG1576" t="s">
        <v>147</v>
      </c>
      <c r="AI1576" t="s">
        <v>145</v>
      </c>
      <c r="AJ1576" t="s">
        <v>145</v>
      </c>
      <c r="AK1576" t="s">
        <v>145</v>
      </c>
      <c r="AL1576" t="s">
        <v>145</v>
      </c>
      <c r="AM1576" t="s">
        <v>145</v>
      </c>
      <c r="AN1576" t="s">
        <v>145</v>
      </c>
      <c r="BB1576">
        <v>0</v>
      </c>
    </row>
    <row r="1577" spans="1:54" x14ac:dyDescent="0.25">
      <c r="A1577">
        <v>335424</v>
      </c>
      <c r="B1577" t="s">
        <v>150</v>
      </c>
      <c r="P1577" t="s">
        <v>148</v>
      </c>
      <c r="W1577" t="s">
        <v>148</v>
      </c>
      <c r="Y1577" t="s">
        <v>148</v>
      </c>
      <c r="AC1577" t="s">
        <v>147</v>
      </c>
      <c r="AG1577" t="s">
        <v>147</v>
      </c>
      <c r="AH1577" t="s">
        <v>147</v>
      </c>
      <c r="AI1577" t="s">
        <v>145</v>
      </c>
      <c r="AJ1577" t="s">
        <v>145</v>
      </c>
      <c r="AK1577" t="s">
        <v>145</v>
      </c>
      <c r="AL1577" t="s">
        <v>145</v>
      </c>
      <c r="AM1577" t="s">
        <v>145</v>
      </c>
      <c r="AN1577" t="s">
        <v>145</v>
      </c>
      <c r="BB1577">
        <v>0</v>
      </c>
    </row>
    <row r="1578" spans="1:54" x14ac:dyDescent="0.25">
      <c r="A1578">
        <v>335484</v>
      </c>
      <c r="B1578" t="s">
        <v>150</v>
      </c>
      <c r="P1578" t="s">
        <v>148</v>
      </c>
      <c r="AE1578" t="s">
        <v>147</v>
      </c>
      <c r="AG1578" t="s">
        <v>147</v>
      </c>
      <c r="AH1578" t="s">
        <v>147</v>
      </c>
      <c r="AI1578" t="s">
        <v>145</v>
      </c>
      <c r="AJ1578" t="s">
        <v>145</v>
      </c>
      <c r="AK1578" t="s">
        <v>145</v>
      </c>
      <c r="AL1578" t="s">
        <v>145</v>
      </c>
      <c r="AM1578" t="s">
        <v>145</v>
      </c>
      <c r="AN1578" t="s">
        <v>145</v>
      </c>
      <c r="BB1578">
        <v>0</v>
      </c>
    </row>
    <row r="1579" spans="1:54" x14ac:dyDescent="0.25">
      <c r="A1579">
        <v>335506</v>
      </c>
      <c r="B1579" t="s">
        <v>150</v>
      </c>
      <c r="P1579" t="s">
        <v>148</v>
      </c>
      <c r="AC1579" t="s">
        <v>147</v>
      </c>
      <c r="AG1579" t="s">
        <v>147</v>
      </c>
      <c r="AI1579" t="s">
        <v>145</v>
      </c>
      <c r="AJ1579" t="s">
        <v>145</v>
      </c>
      <c r="AK1579" t="s">
        <v>145</v>
      </c>
      <c r="AL1579" t="s">
        <v>145</v>
      </c>
      <c r="AM1579" t="s">
        <v>145</v>
      </c>
      <c r="AN1579" t="s">
        <v>145</v>
      </c>
      <c r="BB1579">
        <v>0</v>
      </c>
    </row>
    <row r="1580" spans="1:54" x14ac:dyDescent="0.25">
      <c r="A1580">
        <v>335510</v>
      </c>
      <c r="B1580" t="s">
        <v>150</v>
      </c>
      <c r="P1580" t="s">
        <v>148</v>
      </c>
      <c r="X1580" t="s">
        <v>148</v>
      </c>
      <c r="Y1580" t="s">
        <v>148</v>
      </c>
      <c r="AC1580" t="s">
        <v>145</v>
      </c>
      <c r="AD1580" t="s">
        <v>145</v>
      </c>
      <c r="AE1580" t="s">
        <v>145</v>
      </c>
      <c r="AF1580" t="s">
        <v>145</v>
      </c>
      <c r="AG1580" t="s">
        <v>145</v>
      </c>
      <c r="AH1580" t="s">
        <v>145</v>
      </c>
      <c r="AI1580" t="s">
        <v>145</v>
      </c>
      <c r="AJ1580" t="s">
        <v>145</v>
      </c>
      <c r="AK1580" t="s">
        <v>145</v>
      </c>
      <c r="AL1580" t="s">
        <v>145</v>
      </c>
      <c r="AM1580" t="s">
        <v>145</v>
      </c>
      <c r="AN1580" t="s">
        <v>145</v>
      </c>
      <c r="BB1580">
        <v>0</v>
      </c>
    </row>
    <row r="1581" spans="1:54" x14ac:dyDescent="0.25">
      <c r="A1581">
        <v>335539</v>
      </c>
      <c r="B1581" t="s">
        <v>150</v>
      </c>
      <c r="L1581" t="s">
        <v>148</v>
      </c>
      <c r="N1581" t="s">
        <v>148</v>
      </c>
      <c r="P1581" t="s">
        <v>148</v>
      </c>
      <c r="V1581" t="s">
        <v>148</v>
      </c>
      <c r="Z1581" t="s">
        <v>148</v>
      </c>
      <c r="AA1581" t="s">
        <v>148</v>
      </c>
      <c r="AC1581" t="s">
        <v>145</v>
      </c>
      <c r="AD1581" t="s">
        <v>145</v>
      </c>
      <c r="AE1581" t="s">
        <v>145</v>
      </c>
      <c r="AF1581" t="s">
        <v>147</v>
      </c>
      <c r="AG1581" t="s">
        <v>145</v>
      </c>
      <c r="AH1581" t="s">
        <v>147</v>
      </c>
      <c r="AI1581" t="s">
        <v>145</v>
      </c>
      <c r="AJ1581" t="s">
        <v>145</v>
      </c>
      <c r="AK1581" t="s">
        <v>145</v>
      </c>
      <c r="AL1581" t="s">
        <v>145</v>
      </c>
      <c r="AM1581" t="s">
        <v>145</v>
      </c>
      <c r="AN1581" t="s">
        <v>145</v>
      </c>
      <c r="BB1581">
        <v>0</v>
      </c>
    </row>
    <row r="1582" spans="1:54" x14ac:dyDescent="0.25">
      <c r="A1582">
        <v>335660</v>
      </c>
      <c r="B1582" t="s">
        <v>150</v>
      </c>
      <c r="I1582" t="s">
        <v>148</v>
      </c>
      <c r="N1582" t="s">
        <v>148</v>
      </c>
      <c r="P1582" t="s">
        <v>148</v>
      </c>
      <c r="V1582" t="s">
        <v>148</v>
      </c>
      <c r="AA1582" t="s">
        <v>148</v>
      </c>
      <c r="AC1582" t="s">
        <v>147</v>
      </c>
      <c r="AD1582" t="s">
        <v>147</v>
      </c>
      <c r="AE1582" t="s">
        <v>147</v>
      </c>
      <c r="AF1582" t="s">
        <v>147</v>
      </c>
      <c r="AG1582" t="s">
        <v>147</v>
      </c>
      <c r="AH1582" t="s">
        <v>147</v>
      </c>
      <c r="AI1582" t="s">
        <v>145</v>
      </c>
      <c r="AJ1582" t="s">
        <v>145</v>
      </c>
      <c r="AK1582" t="s">
        <v>145</v>
      </c>
      <c r="AL1582" t="s">
        <v>145</v>
      </c>
      <c r="AM1582" t="s">
        <v>145</v>
      </c>
      <c r="AN1582" t="s">
        <v>145</v>
      </c>
      <c r="BB1582">
        <v>0</v>
      </c>
    </row>
    <row r="1583" spans="1:54" x14ac:dyDescent="0.25">
      <c r="A1583">
        <v>335696</v>
      </c>
      <c r="B1583" t="s">
        <v>150</v>
      </c>
      <c r="P1583" t="s">
        <v>148</v>
      </c>
      <c r="W1583" t="s">
        <v>148</v>
      </c>
      <c r="AA1583" t="s">
        <v>148</v>
      </c>
      <c r="AD1583" t="s">
        <v>147</v>
      </c>
      <c r="AE1583" t="s">
        <v>147</v>
      </c>
      <c r="AG1583" t="s">
        <v>147</v>
      </c>
      <c r="AH1583" t="s">
        <v>147</v>
      </c>
      <c r="AI1583" t="s">
        <v>145</v>
      </c>
      <c r="AJ1583" t="s">
        <v>145</v>
      </c>
      <c r="AK1583" t="s">
        <v>145</v>
      </c>
      <c r="AL1583" t="s">
        <v>145</v>
      </c>
      <c r="AM1583" t="s">
        <v>145</v>
      </c>
      <c r="AN1583" t="s">
        <v>145</v>
      </c>
      <c r="BB1583">
        <v>0</v>
      </c>
    </row>
    <row r="1584" spans="1:54" x14ac:dyDescent="0.25">
      <c r="A1584">
        <v>335701</v>
      </c>
      <c r="B1584" t="s">
        <v>150</v>
      </c>
      <c r="N1584" t="s">
        <v>145</v>
      </c>
      <c r="P1584" t="s">
        <v>148</v>
      </c>
      <c r="AC1584" t="s">
        <v>147</v>
      </c>
      <c r="AD1584" t="s">
        <v>147</v>
      </c>
      <c r="AG1584" t="s">
        <v>145</v>
      </c>
      <c r="AH1584" t="s">
        <v>145</v>
      </c>
      <c r="AI1584" t="s">
        <v>145</v>
      </c>
      <c r="AJ1584" t="s">
        <v>145</v>
      </c>
      <c r="AK1584" t="s">
        <v>145</v>
      </c>
      <c r="AL1584" t="s">
        <v>145</v>
      </c>
      <c r="AM1584" t="s">
        <v>145</v>
      </c>
      <c r="AN1584" t="s">
        <v>145</v>
      </c>
      <c r="BB1584">
        <v>0</v>
      </c>
    </row>
    <row r="1585" spans="1:54" x14ac:dyDescent="0.25">
      <c r="A1585">
        <v>335762</v>
      </c>
      <c r="B1585" t="s">
        <v>150</v>
      </c>
      <c r="H1585" t="s">
        <v>148</v>
      </c>
      <c r="P1585" t="s">
        <v>148</v>
      </c>
      <c r="R1585" t="s">
        <v>147</v>
      </c>
      <c r="Y1585" t="s">
        <v>148</v>
      </c>
      <c r="AC1585" t="s">
        <v>147</v>
      </c>
      <c r="AD1585" t="s">
        <v>147</v>
      </c>
      <c r="AE1585" t="s">
        <v>147</v>
      </c>
      <c r="AF1585" t="s">
        <v>147</v>
      </c>
      <c r="AG1585" t="s">
        <v>145</v>
      </c>
      <c r="AH1585" t="s">
        <v>147</v>
      </c>
      <c r="AI1585" t="s">
        <v>145</v>
      </c>
      <c r="AJ1585" t="s">
        <v>145</v>
      </c>
      <c r="AK1585" t="s">
        <v>145</v>
      </c>
      <c r="AL1585" t="s">
        <v>145</v>
      </c>
      <c r="AM1585" t="s">
        <v>145</v>
      </c>
      <c r="AN1585" t="s">
        <v>145</v>
      </c>
      <c r="BB1585">
        <v>0</v>
      </c>
    </row>
    <row r="1586" spans="1:54" x14ac:dyDescent="0.25">
      <c r="A1586">
        <v>335766</v>
      </c>
      <c r="B1586" t="s">
        <v>150</v>
      </c>
      <c r="P1586" t="s">
        <v>148</v>
      </c>
      <c r="R1586" t="s">
        <v>148</v>
      </c>
      <c r="X1586" t="s">
        <v>148</v>
      </c>
      <c r="Z1586" t="s">
        <v>148</v>
      </c>
      <c r="AA1586" t="s">
        <v>148</v>
      </c>
      <c r="AC1586" t="s">
        <v>147</v>
      </c>
      <c r="AE1586" t="s">
        <v>147</v>
      </c>
      <c r="AF1586" t="s">
        <v>147</v>
      </c>
      <c r="AG1586" t="s">
        <v>147</v>
      </c>
      <c r="AH1586" t="s">
        <v>147</v>
      </c>
      <c r="AI1586" t="s">
        <v>145</v>
      </c>
      <c r="AJ1586" t="s">
        <v>145</v>
      </c>
      <c r="AK1586" t="s">
        <v>145</v>
      </c>
      <c r="AL1586" t="s">
        <v>145</v>
      </c>
      <c r="AM1586" t="s">
        <v>145</v>
      </c>
      <c r="AN1586" t="s">
        <v>145</v>
      </c>
      <c r="BB1586">
        <v>0</v>
      </c>
    </row>
    <row r="1587" spans="1:54" x14ac:dyDescent="0.25">
      <c r="A1587">
        <v>335893</v>
      </c>
      <c r="B1587" t="s">
        <v>150</v>
      </c>
      <c r="P1587" t="s">
        <v>148</v>
      </c>
      <c r="R1587" t="s">
        <v>148</v>
      </c>
      <c r="W1587" t="s">
        <v>147</v>
      </c>
      <c r="X1587" t="s">
        <v>147</v>
      </c>
      <c r="Z1587" t="s">
        <v>148</v>
      </c>
      <c r="AA1587" t="s">
        <v>148</v>
      </c>
      <c r="AC1587" t="s">
        <v>145</v>
      </c>
      <c r="AD1587" t="s">
        <v>145</v>
      </c>
      <c r="AE1587" t="s">
        <v>145</v>
      </c>
      <c r="AF1587" t="s">
        <v>145</v>
      </c>
      <c r="AG1587" t="s">
        <v>145</v>
      </c>
      <c r="AH1587" t="s">
        <v>145</v>
      </c>
      <c r="AI1587" t="s">
        <v>145</v>
      </c>
      <c r="AJ1587" t="s">
        <v>145</v>
      </c>
      <c r="AK1587" t="s">
        <v>145</v>
      </c>
      <c r="AL1587" t="s">
        <v>145</v>
      </c>
      <c r="AM1587" t="s">
        <v>145</v>
      </c>
      <c r="AN1587" t="s">
        <v>145</v>
      </c>
      <c r="BB1587">
        <v>0</v>
      </c>
    </row>
    <row r="1588" spans="1:54" x14ac:dyDescent="0.25">
      <c r="A1588">
        <v>335914</v>
      </c>
      <c r="B1588" t="s">
        <v>150</v>
      </c>
      <c r="P1588" t="s">
        <v>148</v>
      </c>
      <c r="AD1588" t="s">
        <v>147</v>
      </c>
      <c r="AG1588" t="s">
        <v>147</v>
      </c>
      <c r="AH1588" t="s">
        <v>147</v>
      </c>
      <c r="AI1588" t="s">
        <v>145</v>
      </c>
      <c r="AJ1588" t="s">
        <v>145</v>
      </c>
      <c r="AK1588" t="s">
        <v>145</v>
      </c>
      <c r="AL1588" t="s">
        <v>145</v>
      </c>
      <c r="AM1588" t="s">
        <v>145</v>
      </c>
      <c r="AN1588" t="s">
        <v>145</v>
      </c>
      <c r="BB1588">
        <v>0</v>
      </c>
    </row>
    <row r="1589" spans="1:54" x14ac:dyDescent="0.25">
      <c r="A1589">
        <v>335918</v>
      </c>
      <c r="B1589" t="s">
        <v>150</v>
      </c>
      <c r="G1589" t="s">
        <v>147</v>
      </c>
      <c r="P1589" t="s">
        <v>148</v>
      </c>
      <c r="X1589" t="s">
        <v>148</v>
      </c>
      <c r="AA1589" t="s">
        <v>148</v>
      </c>
      <c r="AG1589" t="s">
        <v>147</v>
      </c>
      <c r="AH1589" t="s">
        <v>147</v>
      </c>
      <c r="AI1589" t="s">
        <v>145</v>
      </c>
      <c r="AJ1589" t="s">
        <v>145</v>
      </c>
      <c r="AK1589" t="s">
        <v>145</v>
      </c>
      <c r="AL1589" t="s">
        <v>145</v>
      </c>
      <c r="AM1589" t="s">
        <v>145</v>
      </c>
      <c r="AN1589" t="s">
        <v>145</v>
      </c>
      <c r="BB1589">
        <v>0</v>
      </c>
    </row>
    <row r="1590" spans="1:54" x14ac:dyDescent="0.25">
      <c r="A1590">
        <v>336019</v>
      </c>
      <c r="B1590" t="s">
        <v>150</v>
      </c>
      <c r="P1590" t="s">
        <v>148</v>
      </c>
      <c r="Y1590" t="s">
        <v>148</v>
      </c>
      <c r="AD1590" t="s">
        <v>147</v>
      </c>
      <c r="AG1590" t="s">
        <v>147</v>
      </c>
      <c r="AI1590" t="s">
        <v>145</v>
      </c>
      <c r="AJ1590" t="s">
        <v>145</v>
      </c>
      <c r="AK1590" t="s">
        <v>145</v>
      </c>
      <c r="AL1590" t="s">
        <v>145</v>
      </c>
      <c r="AM1590" t="s">
        <v>145</v>
      </c>
      <c r="AN1590" t="s">
        <v>145</v>
      </c>
      <c r="BB1590">
        <v>0</v>
      </c>
    </row>
    <row r="1591" spans="1:54" x14ac:dyDescent="0.25">
      <c r="A1591">
        <v>336102</v>
      </c>
      <c r="B1591" t="s">
        <v>150</v>
      </c>
      <c r="K1591" t="s">
        <v>148</v>
      </c>
      <c r="P1591" t="s">
        <v>148</v>
      </c>
      <c r="W1591" t="s">
        <v>148</v>
      </c>
      <c r="AC1591" t="s">
        <v>147</v>
      </c>
      <c r="AG1591" t="s">
        <v>147</v>
      </c>
      <c r="AH1591" t="s">
        <v>147</v>
      </c>
      <c r="AI1591" t="s">
        <v>145</v>
      </c>
      <c r="AJ1591" t="s">
        <v>145</v>
      </c>
      <c r="AK1591" t="s">
        <v>145</v>
      </c>
      <c r="AL1591" t="s">
        <v>145</v>
      </c>
      <c r="AM1591" t="s">
        <v>145</v>
      </c>
      <c r="AN1591" t="s">
        <v>145</v>
      </c>
      <c r="BB1591">
        <v>0</v>
      </c>
    </row>
    <row r="1592" spans="1:54" x14ac:dyDescent="0.25">
      <c r="A1592">
        <v>336316</v>
      </c>
      <c r="B1592" t="s">
        <v>150</v>
      </c>
      <c r="C1592" t="s">
        <v>148</v>
      </c>
      <c r="P1592" t="s">
        <v>148</v>
      </c>
      <c r="R1592" t="s">
        <v>148</v>
      </c>
      <c r="AC1592" t="s">
        <v>147</v>
      </c>
      <c r="AG1592" t="s">
        <v>145</v>
      </c>
      <c r="AH1592" t="s">
        <v>145</v>
      </c>
      <c r="AI1592" t="s">
        <v>145</v>
      </c>
      <c r="AJ1592" t="s">
        <v>145</v>
      </c>
      <c r="AK1592" t="s">
        <v>145</v>
      </c>
      <c r="AL1592" t="s">
        <v>145</v>
      </c>
      <c r="AM1592" t="s">
        <v>145</v>
      </c>
      <c r="AN1592" t="s">
        <v>145</v>
      </c>
      <c r="BB1592">
        <v>0</v>
      </c>
    </row>
    <row r="1593" spans="1:54" x14ac:dyDescent="0.25">
      <c r="A1593">
        <v>336366</v>
      </c>
      <c r="B1593" t="s">
        <v>150</v>
      </c>
      <c r="P1593" t="s">
        <v>148</v>
      </c>
      <c r="AC1593" t="s">
        <v>147</v>
      </c>
      <c r="AD1593" t="s">
        <v>147</v>
      </c>
      <c r="AE1593" t="s">
        <v>147</v>
      </c>
      <c r="AG1593" t="s">
        <v>147</v>
      </c>
      <c r="AI1593" t="s">
        <v>145</v>
      </c>
      <c r="AJ1593" t="s">
        <v>145</v>
      </c>
      <c r="AK1593" t="s">
        <v>145</v>
      </c>
      <c r="AL1593" t="s">
        <v>145</v>
      </c>
      <c r="AM1593" t="s">
        <v>145</v>
      </c>
      <c r="AN1593" t="s">
        <v>145</v>
      </c>
      <c r="BB1593">
        <v>0</v>
      </c>
    </row>
    <row r="1594" spans="1:54" x14ac:dyDescent="0.25">
      <c r="A1594">
        <v>336406</v>
      </c>
      <c r="B1594" t="s">
        <v>150</v>
      </c>
      <c r="I1594" t="s">
        <v>148</v>
      </c>
      <c r="P1594" t="s">
        <v>148</v>
      </c>
      <c r="AA1594" t="s">
        <v>148</v>
      </c>
      <c r="AC1594" t="s">
        <v>147</v>
      </c>
      <c r="AE1594" t="s">
        <v>145</v>
      </c>
      <c r="AF1594" t="s">
        <v>145</v>
      </c>
      <c r="AG1594" t="s">
        <v>145</v>
      </c>
      <c r="AI1594" t="s">
        <v>145</v>
      </c>
      <c r="AJ1594" t="s">
        <v>145</v>
      </c>
      <c r="AK1594" t="s">
        <v>145</v>
      </c>
      <c r="AL1594" t="s">
        <v>145</v>
      </c>
      <c r="AM1594" t="s">
        <v>145</v>
      </c>
      <c r="AN1594" t="s">
        <v>145</v>
      </c>
      <c r="BB1594">
        <v>0</v>
      </c>
    </row>
    <row r="1595" spans="1:54" x14ac:dyDescent="0.25">
      <c r="A1595">
        <v>336470</v>
      </c>
      <c r="B1595" t="s">
        <v>150</v>
      </c>
      <c r="H1595" t="s">
        <v>148</v>
      </c>
      <c r="N1595" t="s">
        <v>148</v>
      </c>
      <c r="P1595" t="s">
        <v>148</v>
      </c>
      <c r="Y1595" t="s">
        <v>148</v>
      </c>
      <c r="Z1595" t="s">
        <v>148</v>
      </c>
      <c r="AA1595" t="s">
        <v>148</v>
      </c>
      <c r="AC1595" t="s">
        <v>147</v>
      </c>
      <c r="AE1595" t="s">
        <v>147</v>
      </c>
      <c r="AG1595" t="s">
        <v>147</v>
      </c>
      <c r="AH1595" t="s">
        <v>147</v>
      </c>
      <c r="AI1595" t="s">
        <v>145</v>
      </c>
      <c r="AJ1595" t="s">
        <v>145</v>
      </c>
      <c r="AK1595" t="s">
        <v>145</v>
      </c>
      <c r="AL1595" t="s">
        <v>145</v>
      </c>
      <c r="AM1595" t="s">
        <v>145</v>
      </c>
      <c r="AN1595" t="s">
        <v>145</v>
      </c>
      <c r="BB1595">
        <v>0</v>
      </c>
    </row>
    <row r="1596" spans="1:54" x14ac:dyDescent="0.25">
      <c r="A1596">
        <v>336510</v>
      </c>
      <c r="B1596" t="s">
        <v>150</v>
      </c>
      <c r="P1596" t="s">
        <v>148</v>
      </c>
      <c r="R1596" t="s">
        <v>148</v>
      </c>
      <c r="W1596" t="s">
        <v>148</v>
      </c>
      <c r="AC1596" t="s">
        <v>147</v>
      </c>
      <c r="AG1596" t="s">
        <v>145</v>
      </c>
      <c r="AI1596" t="s">
        <v>145</v>
      </c>
      <c r="AJ1596" t="s">
        <v>145</v>
      </c>
      <c r="AK1596" t="s">
        <v>145</v>
      </c>
      <c r="AL1596" t="s">
        <v>145</v>
      </c>
      <c r="AM1596" t="s">
        <v>145</v>
      </c>
      <c r="AN1596" t="s">
        <v>145</v>
      </c>
      <c r="BB1596">
        <v>0</v>
      </c>
    </row>
    <row r="1597" spans="1:54" x14ac:dyDescent="0.25">
      <c r="A1597">
        <v>336558</v>
      </c>
      <c r="B1597" t="s">
        <v>150</v>
      </c>
      <c r="H1597" t="s">
        <v>148</v>
      </c>
      <c r="P1597" t="s">
        <v>148</v>
      </c>
      <c r="R1597" t="s">
        <v>148</v>
      </c>
      <c r="AC1597" t="s">
        <v>145</v>
      </c>
      <c r="AD1597" t="s">
        <v>145</v>
      </c>
      <c r="AE1597" t="s">
        <v>145</v>
      </c>
      <c r="AF1597" t="s">
        <v>145</v>
      </c>
      <c r="AG1597" t="s">
        <v>145</v>
      </c>
      <c r="AH1597" t="s">
        <v>145</v>
      </c>
      <c r="AI1597" t="s">
        <v>145</v>
      </c>
      <c r="AJ1597" t="s">
        <v>145</v>
      </c>
      <c r="AK1597" t="s">
        <v>145</v>
      </c>
      <c r="AL1597" t="s">
        <v>145</v>
      </c>
      <c r="AM1597" t="s">
        <v>145</v>
      </c>
      <c r="AN1597" t="s">
        <v>145</v>
      </c>
      <c r="BB1597">
        <v>0</v>
      </c>
    </row>
    <row r="1598" spans="1:54" x14ac:dyDescent="0.25">
      <c r="A1598">
        <v>336714</v>
      </c>
      <c r="B1598" t="s">
        <v>150</v>
      </c>
      <c r="K1598" t="s">
        <v>148</v>
      </c>
      <c r="P1598" t="s">
        <v>148</v>
      </c>
      <c r="Z1598" t="s">
        <v>147</v>
      </c>
      <c r="AA1598" t="s">
        <v>147</v>
      </c>
      <c r="AC1598" t="s">
        <v>147</v>
      </c>
      <c r="AE1598" t="s">
        <v>147</v>
      </c>
      <c r="AG1598" t="s">
        <v>147</v>
      </c>
      <c r="AI1598" t="s">
        <v>145</v>
      </c>
      <c r="AJ1598" t="s">
        <v>145</v>
      </c>
      <c r="AK1598" t="s">
        <v>145</v>
      </c>
      <c r="AL1598" t="s">
        <v>145</v>
      </c>
      <c r="AM1598" t="s">
        <v>145</v>
      </c>
      <c r="AN1598" t="s">
        <v>145</v>
      </c>
      <c r="BB1598">
        <v>0</v>
      </c>
    </row>
    <row r="1599" spans="1:54" x14ac:dyDescent="0.25">
      <c r="A1599">
        <v>336796</v>
      </c>
      <c r="B1599" t="s">
        <v>150</v>
      </c>
      <c r="P1599" t="s">
        <v>148</v>
      </c>
      <c r="AC1599" t="s">
        <v>147</v>
      </c>
      <c r="AD1599" t="s">
        <v>147</v>
      </c>
      <c r="AG1599" t="s">
        <v>147</v>
      </c>
      <c r="AH1599" t="s">
        <v>147</v>
      </c>
      <c r="AI1599" t="s">
        <v>145</v>
      </c>
      <c r="AJ1599" t="s">
        <v>145</v>
      </c>
      <c r="AK1599" t="s">
        <v>145</v>
      </c>
      <c r="AL1599" t="s">
        <v>145</v>
      </c>
      <c r="AM1599" t="s">
        <v>145</v>
      </c>
      <c r="AN1599" t="s">
        <v>145</v>
      </c>
      <c r="BB1599">
        <v>0</v>
      </c>
    </row>
    <row r="1600" spans="1:54" x14ac:dyDescent="0.25">
      <c r="A1600">
        <v>336820</v>
      </c>
      <c r="B1600" t="s">
        <v>150</v>
      </c>
      <c r="F1600" t="s">
        <v>148</v>
      </c>
      <c r="P1600" t="s">
        <v>148</v>
      </c>
      <c r="W1600" t="s">
        <v>148</v>
      </c>
      <c r="Z1600" t="s">
        <v>148</v>
      </c>
      <c r="AC1600" t="s">
        <v>147</v>
      </c>
      <c r="AD1600" t="s">
        <v>147</v>
      </c>
      <c r="AE1600" t="s">
        <v>147</v>
      </c>
      <c r="AG1600" t="s">
        <v>147</v>
      </c>
      <c r="AH1600" t="s">
        <v>147</v>
      </c>
      <c r="AI1600" t="s">
        <v>145</v>
      </c>
      <c r="AJ1600" t="s">
        <v>145</v>
      </c>
      <c r="AK1600" t="s">
        <v>145</v>
      </c>
      <c r="AM1600" t="s">
        <v>145</v>
      </c>
      <c r="AN1600" t="s">
        <v>145</v>
      </c>
      <c r="BB1600">
        <v>0</v>
      </c>
    </row>
    <row r="1601" spans="1:54" x14ac:dyDescent="0.25">
      <c r="A1601">
        <v>336951</v>
      </c>
      <c r="B1601" t="s">
        <v>150</v>
      </c>
      <c r="P1601" t="s">
        <v>148</v>
      </c>
      <c r="V1601" t="s">
        <v>148</v>
      </c>
      <c r="W1601" t="s">
        <v>148</v>
      </c>
      <c r="AA1601" t="s">
        <v>148</v>
      </c>
      <c r="AC1601" t="s">
        <v>147</v>
      </c>
      <c r="AF1601" t="s">
        <v>147</v>
      </c>
      <c r="AG1601" t="s">
        <v>145</v>
      </c>
      <c r="AH1601" t="s">
        <v>147</v>
      </c>
      <c r="AI1601" t="s">
        <v>145</v>
      </c>
      <c r="AJ1601" t="s">
        <v>145</v>
      </c>
      <c r="AK1601" t="s">
        <v>145</v>
      </c>
      <c r="AL1601" t="s">
        <v>145</v>
      </c>
      <c r="AM1601" t="s">
        <v>145</v>
      </c>
      <c r="AN1601" t="s">
        <v>145</v>
      </c>
      <c r="BB1601">
        <v>0</v>
      </c>
    </row>
    <row r="1602" spans="1:54" x14ac:dyDescent="0.25">
      <c r="A1602">
        <v>337243</v>
      </c>
      <c r="B1602" t="s">
        <v>150</v>
      </c>
      <c r="G1602" t="s">
        <v>148</v>
      </c>
      <c r="P1602" t="s">
        <v>148</v>
      </c>
      <c r="W1602" t="s">
        <v>148</v>
      </c>
      <c r="AA1602" t="s">
        <v>148</v>
      </c>
      <c r="AG1602" t="s">
        <v>147</v>
      </c>
      <c r="AH1602" t="s">
        <v>147</v>
      </c>
      <c r="AI1602" t="s">
        <v>145</v>
      </c>
      <c r="AJ1602" t="s">
        <v>145</v>
      </c>
      <c r="AK1602" t="s">
        <v>145</v>
      </c>
      <c r="AL1602" t="s">
        <v>145</v>
      </c>
      <c r="AM1602" t="s">
        <v>145</v>
      </c>
      <c r="AN1602" t="s">
        <v>145</v>
      </c>
      <c r="BB1602">
        <v>0</v>
      </c>
    </row>
    <row r="1603" spans="1:54" x14ac:dyDescent="0.25">
      <c r="A1603">
        <v>337338</v>
      </c>
      <c r="B1603" t="s">
        <v>150</v>
      </c>
      <c r="P1603" t="s">
        <v>148</v>
      </c>
      <c r="R1603" t="s">
        <v>148</v>
      </c>
      <c r="AC1603" t="s">
        <v>147</v>
      </c>
      <c r="AE1603" t="s">
        <v>147</v>
      </c>
      <c r="AF1603" t="s">
        <v>147</v>
      </c>
      <c r="AG1603" t="s">
        <v>145</v>
      </c>
      <c r="AI1603" t="s">
        <v>145</v>
      </c>
      <c r="AJ1603" t="s">
        <v>145</v>
      </c>
      <c r="AK1603" t="s">
        <v>145</v>
      </c>
      <c r="AL1603" t="s">
        <v>145</v>
      </c>
      <c r="AM1603" t="s">
        <v>145</v>
      </c>
      <c r="AN1603" t="s">
        <v>145</v>
      </c>
      <c r="BB1603">
        <v>0</v>
      </c>
    </row>
    <row r="1604" spans="1:54" x14ac:dyDescent="0.25">
      <c r="A1604">
        <v>337339</v>
      </c>
      <c r="B1604" t="s">
        <v>150</v>
      </c>
      <c r="P1604" t="s">
        <v>148</v>
      </c>
      <c r="AC1604" t="s">
        <v>147</v>
      </c>
      <c r="AE1604" t="s">
        <v>147</v>
      </c>
      <c r="AF1604" t="s">
        <v>147</v>
      </c>
      <c r="AG1604" t="s">
        <v>147</v>
      </c>
      <c r="AH1604" t="s">
        <v>147</v>
      </c>
      <c r="AI1604" t="s">
        <v>145</v>
      </c>
      <c r="AJ1604" t="s">
        <v>145</v>
      </c>
      <c r="AK1604" t="s">
        <v>145</v>
      </c>
      <c r="AL1604" t="s">
        <v>145</v>
      </c>
      <c r="AM1604" t="s">
        <v>145</v>
      </c>
      <c r="AN1604" t="s">
        <v>145</v>
      </c>
      <c r="BB1604">
        <v>0</v>
      </c>
    </row>
    <row r="1605" spans="1:54" x14ac:dyDescent="0.25">
      <c r="A1605">
        <v>337348</v>
      </c>
      <c r="B1605" t="s">
        <v>150</v>
      </c>
      <c r="F1605" t="s">
        <v>148</v>
      </c>
      <c r="P1605" t="s">
        <v>148</v>
      </c>
      <c r="W1605" t="s">
        <v>148</v>
      </c>
      <c r="X1605" t="s">
        <v>148</v>
      </c>
      <c r="AC1605" t="s">
        <v>145</v>
      </c>
      <c r="AD1605" t="s">
        <v>145</v>
      </c>
      <c r="AE1605" t="s">
        <v>145</v>
      </c>
      <c r="AF1605" t="s">
        <v>145</v>
      </c>
      <c r="AG1605" t="s">
        <v>145</v>
      </c>
      <c r="AH1605" t="s">
        <v>145</v>
      </c>
      <c r="AI1605" t="s">
        <v>145</v>
      </c>
      <c r="AJ1605" t="s">
        <v>145</v>
      </c>
      <c r="AK1605" t="s">
        <v>145</v>
      </c>
      <c r="AL1605" t="s">
        <v>145</v>
      </c>
      <c r="AM1605" t="s">
        <v>145</v>
      </c>
      <c r="AN1605" t="s">
        <v>145</v>
      </c>
      <c r="BB1605">
        <v>0</v>
      </c>
    </row>
    <row r="1606" spans="1:54" x14ac:dyDescent="0.25">
      <c r="A1606">
        <v>337385</v>
      </c>
      <c r="B1606" t="s">
        <v>150</v>
      </c>
      <c r="P1606" t="s">
        <v>148</v>
      </c>
      <c r="Q1606" t="s">
        <v>148</v>
      </c>
      <c r="X1606" t="s">
        <v>148</v>
      </c>
      <c r="AC1606" t="s">
        <v>147</v>
      </c>
      <c r="AD1606" t="s">
        <v>147</v>
      </c>
      <c r="AE1606" t="s">
        <v>147</v>
      </c>
      <c r="AF1606" t="s">
        <v>145</v>
      </c>
      <c r="AG1606" t="s">
        <v>147</v>
      </c>
      <c r="AI1606" t="s">
        <v>145</v>
      </c>
      <c r="AJ1606" t="s">
        <v>145</v>
      </c>
      <c r="AK1606" t="s">
        <v>145</v>
      </c>
      <c r="AL1606" t="s">
        <v>145</v>
      </c>
      <c r="AM1606" t="s">
        <v>145</v>
      </c>
      <c r="AN1606" t="s">
        <v>145</v>
      </c>
      <c r="BB1606">
        <v>0</v>
      </c>
    </row>
    <row r="1607" spans="1:54" x14ac:dyDescent="0.25">
      <c r="A1607">
        <v>337428</v>
      </c>
      <c r="B1607" t="s">
        <v>150</v>
      </c>
      <c r="N1607" t="s">
        <v>148</v>
      </c>
      <c r="P1607" t="s">
        <v>148</v>
      </c>
      <c r="W1607" t="s">
        <v>148</v>
      </c>
      <c r="AC1607" t="s">
        <v>147</v>
      </c>
      <c r="AE1607" t="s">
        <v>147</v>
      </c>
      <c r="AF1607" t="s">
        <v>147</v>
      </c>
      <c r="AG1607" t="s">
        <v>147</v>
      </c>
      <c r="AH1607" t="s">
        <v>147</v>
      </c>
      <c r="AI1607" t="s">
        <v>145</v>
      </c>
      <c r="AJ1607" t="s">
        <v>145</v>
      </c>
      <c r="AK1607" t="s">
        <v>145</v>
      </c>
      <c r="AL1607" t="s">
        <v>145</v>
      </c>
      <c r="AM1607" t="s">
        <v>145</v>
      </c>
      <c r="AN1607" t="s">
        <v>145</v>
      </c>
      <c r="BB1607">
        <v>0</v>
      </c>
    </row>
    <row r="1608" spans="1:54" x14ac:dyDescent="0.25">
      <c r="A1608">
        <v>337479</v>
      </c>
      <c r="B1608" t="s">
        <v>150</v>
      </c>
      <c r="P1608" t="s">
        <v>148</v>
      </c>
      <c r="X1608" t="s">
        <v>148</v>
      </c>
      <c r="AC1608" t="s">
        <v>147</v>
      </c>
      <c r="AD1608" t="s">
        <v>147</v>
      </c>
      <c r="AE1608" t="s">
        <v>147</v>
      </c>
      <c r="AF1608" t="s">
        <v>147</v>
      </c>
      <c r="AG1608" t="s">
        <v>147</v>
      </c>
      <c r="AH1608" t="s">
        <v>147</v>
      </c>
      <c r="AI1608" t="s">
        <v>145</v>
      </c>
      <c r="AJ1608" t="s">
        <v>145</v>
      </c>
      <c r="AK1608" t="s">
        <v>145</v>
      </c>
      <c r="AL1608" t="s">
        <v>145</v>
      </c>
      <c r="AM1608" t="s">
        <v>145</v>
      </c>
      <c r="AN1608" t="s">
        <v>145</v>
      </c>
      <c r="BB1608">
        <v>0</v>
      </c>
    </row>
    <row r="1609" spans="1:54" x14ac:dyDescent="0.25">
      <c r="A1609">
        <v>337495</v>
      </c>
      <c r="B1609" t="s">
        <v>150</v>
      </c>
      <c r="I1609" t="s">
        <v>148</v>
      </c>
      <c r="P1609" t="s">
        <v>148</v>
      </c>
      <c r="W1609" t="s">
        <v>148</v>
      </c>
      <c r="AC1609" t="s">
        <v>147</v>
      </c>
      <c r="AE1609" t="s">
        <v>147</v>
      </c>
      <c r="AG1609" t="s">
        <v>147</v>
      </c>
      <c r="AH1609" t="s">
        <v>147</v>
      </c>
      <c r="AI1609" t="s">
        <v>145</v>
      </c>
      <c r="AJ1609" t="s">
        <v>145</v>
      </c>
      <c r="AK1609" t="s">
        <v>145</v>
      </c>
      <c r="AL1609" t="s">
        <v>145</v>
      </c>
      <c r="AM1609" t="s">
        <v>145</v>
      </c>
      <c r="AN1609" t="s">
        <v>145</v>
      </c>
      <c r="BB1609">
        <v>0</v>
      </c>
    </row>
    <row r="1610" spans="1:54" x14ac:dyDescent="0.25">
      <c r="A1610">
        <v>337507</v>
      </c>
      <c r="B1610" t="s">
        <v>150</v>
      </c>
      <c r="N1610" t="s">
        <v>148</v>
      </c>
      <c r="P1610" t="s">
        <v>148</v>
      </c>
      <c r="AA1610" t="s">
        <v>148</v>
      </c>
      <c r="AC1610" t="s">
        <v>147</v>
      </c>
      <c r="AE1610" t="s">
        <v>147</v>
      </c>
      <c r="AF1610" t="s">
        <v>147</v>
      </c>
      <c r="AG1610" t="s">
        <v>147</v>
      </c>
      <c r="AH1610" t="s">
        <v>147</v>
      </c>
      <c r="AI1610" t="s">
        <v>145</v>
      </c>
      <c r="AJ1610" t="s">
        <v>145</v>
      </c>
      <c r="AK1610" t="s">
        <v>145</v>
      </c>
      <c r="AL1610" t="s">
        <v>145</v>
      </c>
      <c r="AM1610" t="s">
        <v>145</v>
      </c>
      <c r="AN1610" t="s">
        <v>145</v>
      </c>
      <c r="BB1610">
        <v>0</v>
      </c>
    </row>
    <row r="1611" spans="1:54" x14ac:dyDescent="0.25">
      <c r="A1611">
        <v>337513</v>
      </c>
      <c r="B1611" t="s">
        <v>150</v>
      </c>
      <c r="K1611" t="s">
        <v>148</v>
      </c>
      <c r="P1611" t="s">
        <v>148</v>
      </c>
      <c r="R1611" t="s">
        <v>148</v>
      </c>
      <c r="W1611" t="s">
        <v>148</v>
      </c>
      <c r="AC1611" t="s">
        <v>145</v>
      </c>
      <c r="AD1611" t="s">
        <v>147</v>
      </c>
      <c r="AE1611" t="s">
        <v>147</v>
      </c>
      <c r="AF1611" t="s">
        <v>147</v>
      </c>
      <c r="AH1611" t="s">
        <v>145</v>
      </c>
      <c r="AI1611" t="s">
        <v>145</v>
      </c>
      <c r="AJ1611" t="s">
        <v>145</v>
      </c>
      <c r="AK1611" t="s">
        <v>145</v>
      </c>
      <c r="AL1611" t="s">
        <v>145</v>
      </c>
      <c r="AM1611" t="s">
        <v>145</v>
      </c>
      <c r="AN1611" t="s">
        <v>145</v>
      </c>
      <c r="BB1611">
        <v>0</v>
      </c>
    </row>
    <row r="1612" spans="1:54" x14ac:dyDescent="0.25">
      <c r="A1612">
        <v>337549</v>
      </c>
      <c r="B1612" t="s">
        <v>150</v>
      </c>
      <c r="E1612" t="s">
        <v>148</v>
      </c>
      <c r="K1612" t="s">
        <v>148</v>
      </c>
      <c r="P1612" t="s">
        <v>148</v>
      </c>
      <c r="R1612" t="s">
        <v>148</v>
      </c>
      <c r="W1612" t="s">
        <v>147</v>
      </c>
      <c r="Y1612" t="s">
        <v>147</v>
      </c>
      <c r="AC1612" t="s">
        <v>145</v>
      </c>
      <c r="AD1612" t="s">
        <v>145</v>
      </c>
      <c r="AE1612" t="s">
        <v>147</v>
      </c>
      <c r="AF1612" t="s">
        <v>147</v>
      </c>
      <c r="AG1612" t="s">
        <v>145</v>
      </c>
      <c r="AH1612" t="s">
        <v>147</v>
      </c>
      <c r="AI1612" t="s">
        <v>145</v>
      </c>
      <c r="AJ1612" t="s">
        <v>145</v>
      </c>
      <c r="AK1612" t="s">
        <v>145</v>
      </c>
      <c r="AL1612" t="s">
        <v>145</v>
      </c>
      <c r="AM1612" t="s">
        <v>145</v>
      </c>
      <c r="AN1612" t="s">
        <v>145</v>
      </c>
      <c r="BB1612">
        <v>0</v>
      </c>
    </row>
    <row r="1613" spans="1:54" x14ac:dyDescent="0.25">
      <c r="A1613">
        <v>337555</v>
      </c>
      <c r="B1613" t="s">
        <v>150</v>
      </c>
      <c r="H1613" t="s">
        <v>148</v>
      </c>
      <c r="N1613" t="s">
        <v>148</v>
      </c>
      <c r="P1613" t="s">
        <v>148</v>
      </c>
      <c r="R1613" t="s">
        <v>148</v>
      </c>
      <c r="Y1613" t="s">
        <v>147</v>
      </c>
      <c r="AC1613" t="s">
        <v>147</v>
      </c>
      <c r="AE1613" t="s">
        <v>147</v>
      </c>
      <c r="AG1613" t="s">
        <v>147</v>
      </c>
      <c r="AI1613" t="s">
        <v>145</v>
      </c>
      <c r="AJ1613" t="s">
        <v>145</v>
      </c>
      <c r="AK1613" t="s">
        <v>145</v>
      </c>
      <c r="AL1613" t="s">
        <v>145</v>
      </c>
      <c r="AM1613" t="s">
        <v>145</v>
      </c>
      <c r="AN1613" t="s">
        <v>145</v>
      </c>
      <c r="BB1613">
        <v>0</v>
      </c>
    </row>
    <row r="1614" spans="1:54" x14ac:dyDescent="0.25">
      <c r="A1614">
        <v>337621</v>
      </c>
      <c r="B1614" t="s">
        <v>150</v>
      </c>
      <c r="P1614" t="s">
        <v>148</v>
      </c>
      <c r="AC1614" t="s">
        <v>147</v>
      </c>
      <c r="AE1614" t="s">
        <v>147</v>
      </c>
      <c r="AG1614" t="s">
        <v>147</v>
      </c>
      <c r="AI1614" t="s">
        <v>145</v>
      </c>
      <c r="AJ1614" t="s">
        <v>145</v>
      </c>
      <c r="AK1614" t="s">
        <v>145</v>
      </c>
      <c r="AL1614" t="s">
        <v>145</v>
      </c>
      <c r="AM1614" t="s">
        <v>145</v>
      </c>
      <c r="AN1614" t="s">
        <v>145</v>
      </c>
      <c r="BB1614">
        <v>0</v>
      </c>
    </row>
    <row r="1615" spans="1:54" x14ac:dyDescent="0.25">
      <c r="A1615">
        <v>337636</v>
      </c>
      <c r="B1615" t="s">
        <v>150</v>
      </c>
      <c r="P1615" t="s">
        <v>148</v>
      </c>
      <c r="W1615" t="s">
        <v>148</v>
      </c>
      <c r="Z1615" t="s">
        <v>148</v>
      </c>
      <c r="AC1615" t="s">
        <v>147</v>
      </c>
      <c r="AE1615" t="s">
        <v>147</v>
      </c>
      <c r="AF1615" t="s">
        <v>147</v>
      </c>
      <c r="AG1615" t="s">
        <v>147</v>
      </c>
      <c r="AH1615" t="s">
        <v>147</v>
      </c>
      <c r="AI1615" t="s">
        <v>145</v>
      </c>
      <c r="AJ1615" t="s">
        <v>145</v>
      </c>
      <c r="AK1615" t="s">
        <v>145</v>
      </c>
      <c r="AL1615" t="s">
        <v>145</v>
      </c>
      <c r="AM1615" t="s">
        <v>145</v>
      </c>
      <c r="AN1615" t="s">
        <v>145</v>
      </c>
      <c r="BB1615">
        <v>0</v>
      </c>
    </row>
    <row r="1616" spans="1:54" x14ac:dyDescent="0.25">
      <c r="A1616">
        <v>337645</v>
      </c>
      <c r="B1616" t="s">
        <v>150</v>
      </c>
      <c r="P1616" t="s">
        <v>148</v>
      </c>
      <c r="AC1616" t="s">
        <v>147</v>
      </c>
      <c r="AE1616" t="s">
        <v>147</v>
      </c>
      <c r="AF1616" t="s">
        <v>147</v>
      </c>
      <c r="AG1616" t="s">
        <v>147</v>
      </c>
      <c r="AI1616" t="s">
        <v>145</v>
      </c>
      <c r="AJ1616" t="s">
        <v>145</v>
      </c>
      <c r="AK1616" t="s">
        <v>145</v>
      </c>
      <c r="AL1616" t="s">
        <v>145</v>
      </c>
      <c r="AM1616" t="s">
        <v>145</v>
      </c>
      <c r="AN1616" t="s">
        <v>145</v>
      </c>
      <c r="BB1616">
        <v>0</v>
      </c>
    </row>
    <row r="1617" spans="1:54" x14ac:dyDescent="0.25">
      <c r="A1617">
        <v>337664</v>
      </c>
      <c r="B1617" t="s">
        <v>150</v>
      </c>
      <c r="I1617" t="s">
        <v>148</v>
      </c>
      <c r="N1617" t="s">
        <v>148</v>
      </c>
      <c r="P1617" t="s">
        <v>148</v>
      </c>
      <c r="V1617" t="s">
        <v>148</v>
      </c>
      <c r="W1617" t="s">
        <v>148</v>
      </c>
      <c r="AC1617" t="s">
        <v>147</v>
      </c>
      <c r="AD1617" t="s">
        <v>147</v>
      </c>
      <c r="AE1617" t="s">
        <v>145</v>
      </c>
      <c r="AF1617" t="s">
        <v>147</v>
      </c>
      <c r="AG1617" t="s">
        <v>147</v>
      </c>
      <c r="AH1617" t="s">
        <v>145</v>
      </c>
      <c r="AI1617" t="s">
        <v>145</v>
      </c>
      <c r="AJ1617" t="s">
        <v>145</v>
      </c>
      <c r="AK1617" t="s">
        <v>145</v>
      </c>
      <c r="AL1617" t="s">
        <v>145</v>
      </c>
      <c r="AM1617" t="s">
        <v>145</v>
      </c>
      <c r="AN1617" t="s">
        <v>145</v>
      </c>
      <c r="BB1617">
        <v>0</v>
      </c>
    </row>
    <row r="1618" spans="1:54" x14ac:dyDescent="0.25">
      <c r="A1618">
        <v>337698</v>
      </c>
      <c r="B1618" t="s">
        <v>150</v>
      </c>
      <c r="P1618" t="s">
        <v>148</v>
      </c>
      <c r="W1618" t="s">
        <v>148</v>
      </c>
      <c r="AC1618" t="s">
        <v>147</v>
      </c>
      <c r="AF1618" t="s">
        <v>147</v>
      </c>
      <c r="AG1618" t="s">
        <v>147</v>
      </c>
      <c r="AH1618" t="s">
        <v>147</v>
      </c>
      <c r="AI1618" t="s">
        <v>145</v>
      </c>
      <c r="AJ1618" t="s">
        <v>145</v>
      </c>
      <c r="AK1618" t="s">
        <v>145</v>
      </c>
      <c r="AL1618" t="s">
        <v>145</v>
      </c>
      <c r="AM1618" t="s">
        <v>145</v>
      </c>
      <c r="AN1618" t="s">
        <v>145</v>
      </c>
      <c r="BB1618">
        <v>0</v>
      </c>
    </row>
    <row r="1619" spans="1:54" x14ac:dyDescent="0.25">
      <c r="A1619">
        <v>337709</v>
      </c>
      <c r="B1619" t="s">
        <v>150</v>
      </c>
      <c r="F1619" t="s">
        <v>148</v>
      </c>
      <c r="N1619" t="s">
        <v>148</v>
      </c>
      <c r="P1619" t="s">
        <v>148</v>
      </c>
      <c r="Z1619" t="s">
        <v>148</v>
      </c>
      <c r="AC1619" t="s">
        <v>147</v>
      </c>
      <c r="AD1619" t="s">
        <v>147</v>
      </c>
      <c r="AE1619" t="s">
        <v>147</v>
      </c>
      <c r="AG1619" t="s">
        <v>147</v>
      </c>
      <c r="AH1619" t="s">
        <v>147</v>
      </c>
      <c r="AI1619" t="s">
        <v>145</v>
      </c>
      <c r="AJ1619" t="s">
        <v>145</v>
      </c>
      <c r="AK1619" t="s">
        <v>145</v>
      </c>
      <c r="AL1619" t="s">
        <v>145</v>
      </c>
      <c r="AM1619" t="s">
        <v>145</v>
      </c>
      <c r="AN1619" t="s">
        <v>145</v>
      </c>
      <c r="BB1619">
        <v>0</v>
      </c>
    </row>
    <row r="1620" spans="1:54" x14ac:dyDescent="0.25">
      <c r="A1620">
        <v>337751</v>
      </c>
      <c r="B1620" t="s">
        <v>150</v>
      </c>
      <c r="I1620" t="s">
        <v>148</v>
      </c>
      <c r="N1620" t="s">
        <v>148</v>
      </c>
      <c r="P1620" t="s">
        <v>148</v>
      </c>
      <c r="Z1620" t="s">
        <v>148</v>
      </c>
      <c r="AA1620" t="s">
        <v>148</v>
      </c>
      <c r="AC1620" t="s">
        <v>145</v>
      </c>
      <c r="AD1620" t="s">
        <v>145</v>
      </c>
      <c r="AE1620" t="s">
        <v>145</v>
      </c>
      <c r="AF1620" t="s">
        <v>145</v>
      </c>
      <c r="AG1620" t="s">
        <v>145</v>
      </c>
      <c r="AH1620" t="s">
        <v>145</v>
      </c>
      <c r="AI1620" t="s">
        <v>145</v>
      </c>
      <c r="AJ1620" t="s">
        <v>145</v>
      </c>
      <c r="AK1620" t="s">
        <v>145</v>
      </c>
      <c r="AL1620" t="s">
        <v>145</v>
      </c>
      <c r="AM1620" t="s">
        <v>145</v>
      </c>
      <c r="AN1620" t="s">
        <v>145</v>
      </c>
      <c r="BB1620">
        <v>0</v>
      </c>
    </row>
    <row r="1621" spans="1:54" x14ac:dyDescent="0.25">
      <c r="A1621">
        <v>337762</v>
      </c>
      <c r="B1621" t="s">
        <v>150</v>
      </c>
      <c r="P1621" t="s">
        <v>148</v>
      </c>
      <c r="AE1621" t="s">
        <v>145</v>
      </c>
      <c r="AG1621" t="s">
        <v>147</v>
      </c>
      <c r="AI1621" t="s">
        <v>145</v>
      </c>
      <c r="AJ1621" t="s">
        <v>145</v>
      </c>
      <c r="AK1621" t="s">
        <v>145</v>
      </c>
      <c r="AL1621" t="s">
        <v>145</v>
      </c>
      <c r="AM1621" t="s">
        <v>145</v>
      </c>
      <c r="AN1621" t="s">
        <v>145</v>
      </c>
      <c r="BB1621">
        <v>0</v>
      </c>
    </row>
    <row r="1622" spans="1:54" x14ac:dyDescent="0.25">
      <c r="A1622">
        <v>337792</v>
      </c>
      <c r="B1622" t="s">
        <v>150</v>
      </c>
      <c r="P1622" t="s">
        <v>148</v>
      </c>
      <c r="AC1622" t="s">
        <v>147</v>
      </c>
      <c r="AD1622" t="s">
        <v>147</v>
      </c>
      <c r="AE1622" t="s">
        <v>147</v>
      </c>
      <c r="AF1622" t="s">
        <v>147</v>
      </c>
      <c r="AH1622" t="s">
        <v>147</v>
      </c>
      <c r="AI1622" t="s">
        <v>145</v>
      </c>
      <c r="AJ1622" t="s">
        <v>145</v>
      </c>
      <c r="AK1622" t="s">
        <v>145</v>
      </c>
      <c r="AL1622" t="s">
        <v>145</v>
      </c>
      <c r="AM1622" t="s">
        <v>145</v>
      </c>
      <c r="AN1622" t="s">
        <v>145</v>
      </c>
      <c r="BB1622">
        <v>0</v>
      </c>
    </row>
    <row r="1623" spans="1:54" x14ac:dyDescent="0.25">
      <c r="A1623">
        <v>337797</v>
      </c>
      <c r="B1623" t="s">
        <v>150</v>
      </c>
      <c r="P1623" t="s">
        <v>148</v>
      </c>
      <c r="AC1623" t="s">
        <v>147</v>
      </c>
      <c r="AE1623" t="s">
        <v>145</v>
      </c>
      <c r="AF1623" t="s">
        <v>145</v>
      </c>
      <c r="AI1623" t="s">
        <v>145</v>
      </c>
      <c r="AJ1623" t="s">
        <v>145</v>
      </c>
      <c r="AK1623" t="s">
        <v>145</v>
      </c>
      <c r="AL1623" t="s">
        <v>145</v>
      </c>
      <c r="AM1623" t="s">
        <v>145</v>
      </c>
      <c r="AN1623" t="s">
        <v>145</v>
      </c>
      <c r="BB1623">
        <v>0</v>
      </c>
    </row>
    <row r="1624" spans="1:54" x14ac:dyDescent="0.25">
      <c r="A1624">
        <v>337893</v>
      </c>
      <c r="B1624" t="s">
        <v>150</v>
      </c>
      <c r="I1624" t="s">
        <v>148</v>
      </c>
      <c r="K1624" t="s">
        <v>147</v>
      </c>
      <c r="P1624" t="s">
        <v>148</v>
      </c>
      <c r="AA1624" t="s">
        <v>148</v>
      </c>
      <c r="AC1624" t="s">
        <v>147</v>
      </c>
      <c r="AD1624" t="s">
        <v>145</v>
      </c>
      <c r="AE1624" t="s">
        <v>145</v>
      </c>
      <c r="AG1624" t="s">
        <v>145</v>
      </c>
      <c r="AH1624" t="s">
        <v>147</v>
      </c>
      <c r="AI1624" t="s">
        <v>145</v>
      </c>
      <c r="AJ1624" t="s">
        <v>145</v>
      </c>
      <c r="AK1624" t="s">
        <v>145</v>
      </c>
      <c r="AL1624" t="s">
        <v>145</v>
      </c>
      <c r="AM1624" t="s">
        <v>145</v>
      </c>
      <c r="AN1624" t="s">
        <v>145</v>
      </c>
      <c r="BB1624">
        <v>0</v>
      </c>
    </row>
    <row r="1625" spans="1:54" x14ac:dyDescent="0.25">
      <c r="A1625">
        <v>337913</v>
      </c>
      <c r="B1625" t="s">
        <v>150</v>
      </c>
      <c r="K1625" t="s">
        <v>148</v>
      </c>
      <c r="M1625" t="s">
        <v>148</v>
      </c>
      <c r="P1625" t="s">
        <v>148</v>
      </c>
      <c r="Q1625" t="s">
        <v>148</v>
      </c>
      <c r="AC1625" t="s">
        <v>145</v>
      </c>
      <c r="AD1625" t="s">
        <v>145</v>
      </c>
      <c r="AE1625" t="s">
        <v>145</v>
      </c>
      <c r="AF1625" t="s">
        <v>145</v>
      </c>
      <c r="AG1625" t="s">
        <v>145</v>
      </c>
      <c r="AH1625" t="s">
        <v>145</v>
      </c>
      <c r="AI1625" t="s">
        <v>145</v>
      </c>
      <c r="AJ1625" t="s">
        <v>145</v>
      </c>
      <c r="AK1625" t="s">
        <v>145</v>
      </c>
      <c r="AL1625" t="s">
        <v>145</v>
      </c>
      <c r="AM1625" t="s">
        <v>145</v>
      </c>
      <c r="AN1625" t="s">
        <v>145</v>
      </c>
      <c r="BB1625">
        <v>0</v>
      </c>
    </row>
    <row r="1626" spans="1:54" x14ac:dyDescent="0.25">
      <c r="A1626">
        <v>337934</v>
      </c>
      <c r="B1626" t="s">
        <v>150</v>
      </c>
      <c r="P1626" t="s">
        <v>148</v>
      </c>
      <c r="Q1626" t="s">
        <v>148</v>
      </c>
      <c r="W1626" t="s">
        <v>148</v>
      </c>
      <c r="AC1626" t="s">
        <v>147</v>
      </c>
      <c r="AD1626" t="s">
        <v>147</v>
      </c>
      <c r="AE1626" t="s">
        <v>147</v>
      </c>
      <c r="AF1626" t="s">
        <v>147</v>
      </c>
      <c r="AG1626" t="s">
        <v>147</v>
      </c>
      <c r="AI1626" t="s">
        <v>145</v>
      </c>
      <c r="AJ1626" t="s">
        <v>145</v>
      </c>
      <c r="AK1626" t="s">
        <v>145</v>
      </c>
      <c r="AL1626" t="s">
        <v>145</v>
      </c>
      <c r="AM1626" t="s">
        <v>145</v>
      </c>
      <c r="AN1626" t="s">
        <v>145</v>
      </c>
      <c r="BB1626">
        <v>0</v>
      </c>
    </row>
    <row r="1627" spans="1:54" x14ac:dyDescent="0.25">
      <c r="A1627">
        <v>337958</v>
      </c>
      <c r="B1627" t="s">
        <v>150</v>
      </c>
      <c r="P1627" t="s">
        <v>148</v>
      </c>
      <c r="AC1627" t="s">
        <v>147</v>
      </c>
      <c r="AE1627" t="s">
        <v>145</v>
      </c>
      <c r="AG1627" t="s">
        <v>147</v>
      </c>
      <c r="AH1627" t="s">
        <v>147</v>
      </c>
      <c r="AI1627" t="s">
        <v>145</v>
      </c>
      <c r="AJ1627" t="s">
        <v>145</v>
      </c>
      <c r="AK1627" t="s">
        <v>145</v>
      </c>
      <c r="AL1627" t="s">
        <v>145</v>
      </c>
      <c r="AM1627" t="s">
        <v>145</v>
      </c>
      <c r="AN1627" t="s">
        <v>145</v>
      </c>
      <c r="BB1627">
        <v>0</v>
      </c>
    </row>
    <row r="1628" spans="1:54" x14ac:dyDescent="0.25">
      <c r="A1628">
        <v>337968</v>
      </c>
      <c r="B1628" t="s">
        <v>150</v>
      </c>
      <c r="I1628" t="s">
        <v>148</v>
      </c>
      <c r="P1628" t="s">
        <v>148</v>
      </c>
      <c r="AE1628" t="s">
        <v>147</v>
      </c>
      <c r="AG1628" t="s">
        <v>145</v>
      </c>
      <c r="AI1628" t="s">
        <v>145</v>
      </c>
      <c r="AJ1628" t="s">
        <v>145</v>
      </c>
      <c r="AK1628" t="s">
        <v>145</v>
      </c>
      <c r="AL1628" t="s">
        <v>145</v>
      </c>
      <c r="AM1628" t="s">
        <v>145</v>
      </c>
      <c r="AN1628" t="s">
        <v>145</v>
      </c>
      <c r="BB1628">
        <v>0</v>
      </c>
    </row>
    <row r="1629" spans="1:54" x14ac:dyDescent="0.25">
      <c r="A1629">
        <v>337977</v>
      </c>
      <c r="B1629" t="s">
        <v>150</v>
      </c>
      <c r="N1629" t="s">
        <v>148</v>
      </c>
      <c r="P1629" t="s">
        <v>148</v>
      </c>
      <c r="W1629" t="s">
        <v>148</v>
      </c>
      <c r="AC1629" t="s">
        <v>147</v>
      </c>
      <c r="AG1629" t="s">
        <v>147</v>
      </c>
      <c r="AH1629" t="s">
        <v>147</v>
      </c>
      <c r="AI1629" t="s">
        <v>145</v>
      </c>
      <c r="AJ1629" t="s">
        <v>145</v>
      </c>
      <c r="AK1629" t="s">
        <v>145</v>
      </c>
      <c r="AL1629" t="s">
        <v>145</v>
      </c>
      <c r="AM1629" t="s">
        <v>145</v>
      </c>
      <c r="AN1629" t="s">
        <v>145</v>
      </c>
      <c r="BB1629">
        <v>0</v>
      </c>
    </row>
    <row r="1630" spans="1:54" x14ac:dyDescent="0.25">
      <c r="A1630">
        <v>338007</v>
      </c>
      <c r="B1630" t="s">
        <v>150</v>
      </c>
      <c r="P1630" t="s">
        <v>148</v>
      </c>
      <c r="R1630" t="s">
        <v>148</v>
      </c>
      <c r="W1630" t="s">
        <v>145</v>
      </c>
      <c r="AC1630" t="s">
        <v>147</v>
      </c>
      <c r="AE1630" t="s">
        <v>147</v>
      </c>
      <c r="AG1630" t="s">
        <v>147</v>
      </c>
      <c r="AH1630" t="s">
        <v>147</v>
      </c>
      <c r="AI1630" t="s">
        <v>145</v>
      </c>
      <c r="AJ1630" t="s">
        <v>145</v>
      </c>
      <c r="AK1630" t="s">
        <v>145</v>
      </c>
      <c r="AL1630" t="s">
        <v>145</v>
      </c>
      <c r="AM1630" t="s">
        <v>145</v>
      </c>
      <c r="AN1630" t="s">
        <v>145</v>
      </c>
      <c r="BB1630">
        <v>0</v>
      </c>
    </row>
    <row r="1631" spans="1:54" x14ac:dyDescent="0.25">
      <c r="A1631">
        <v>338009</v>
      </c>
      <c r="B1631" t="s">
        <v>150</v>
      </c>
      <c r="P1631" t="s">
        <v>148</v>
      </c>
      <c r="V1631" t="s">
        <v>148</v>
      </c>
      <c r="W1631" t="s">
        <v>148</v>
      </c>
      <c r="AA1631" t="s">
        <v>148</v>
      </c>
      <c r="AC1631" t="s">
        <v>147</v>
      </c>
      <c r="AD1631" t="s">
        <v>147</v>
      </c>
      <c r="AE1631" t="s">
        <v>147</v>
      </c>
      <c r="AF1631" t="s">
        <v>147</v>
      </c>
      <c r="AG1631" t="s">
        <v>147</v>
      </c>
      <c r="AH1631" t="s">
        <v>147</v>
      </c>
      <c r="AI1631" t="s">
        <v>145</v>
      </c>
      <c r="AJ1631" t="s">
        <v>145</v>
      </c>
      <c r="AK1631" t="s">
        <v>145</v>
      </c>
      <c r="AL1631" t="s">
        <v>145</v>
      </c>
      <c r="AM1631" t="s">
        <v>145</v>
      </c>
      <c r="AN1631" t="s">
        <v>145</v>
      </c>
      <c r="BB1631">
        <v>0</v>
      </c>
    </row>
    <row r="1632" spans="1:54" x14ac:dyDescent="0.25">
      <c r="A1632">
        <v>338075</v>
      </c>
      <c r="B1632" t="s">
        <v>150</v>
      </c>
      <c r="P1632" t="s">
        <v>148</v>
      </c>
      <c r="R1632" t="s">
        <v>148</v>
      </c>
      <c r="W1632" t="s">
        <v>145</v>
      </c>
      <c r="X1632" t="s">
        <v>148</v>
      </c>
      <c r="AC1632" t="s">
        <v>145</v>
      </c>
      <c r="AE1632" t="s">
        <v>145</v>
      </c>
      <c r="AG1632" t="s">
        <v>145</v>
      </c>
      <c r="AH1632" t="s">
        <v>145</v>
      </c>
      <c r="AI1632" t="s">
        <v>145</v>
      </c>
      <c r="AJ1632" t="s">
        <v>145</v>
      </c>
      <c r="AK1632" t="s">
        <v>145</v>
      </c>
      <c r="AL1632" t="s">
        <v>145</v>
      </c>
      <c r="AM1632" t="s">
        <v>145</v>
      </c>
      <c r="AN1632" t="s">
        <v>145</v>
      </c>
      <c r="BB1632">
        <v>0</v>
      </c>
    </row>
    <row r="1633" spans="1:54" x14ac:dyDescent="0.25">
      <c r="A1633">
        <v>338084</v>
      </c>
      <c r="B1633" t="s">
        <v>150</v>
      </c>
      <c r="P1633" t="s">
        <v>148</v>
      </c>
      <c r="W1633" t="s">
        <v>148</v>
      </c>
      <c r="AC1633" t="s">
        <v>147</v>
      </c>
      <c r="AE1633" t="s">
        <v>147</v>
      </c>
      <c r="AG1633" t="s">
        <v>147</v>
      </c>
      <c r="AI1633" t="s">
        <v>145</v>
      </c>
      <c r="AJ1633" t="s">
        <v>145</v>
      </c>
      <c r="AK1633" t="s">
        <v>145</v>
      </c>
      <c r="AL1633" t="s">
        <v>145</v>
      </c>
      <c r="AM1633" t="s">
        <v>145</v>
      </c>
      <c r="AN1633" t="s">
        <v>145</v>
      </c>
      <c r="BB1633">
        <v>0</v>
      </c>
    </row>
    <row r="1634" spans="1:54" x14ac:dyDescent="0.25">
      <c r="A1634">
        <v>338091</v>
      </c>
      <c r="B1634" t="s">
        <v>150</v>
      </c>
      <c r="P1634" t="s">
        <v>148</v>
      </c>
      <c r="W1634" t="s">
        <v>148</v>
      </c>
      <c r="AC1634" t="s">
        <v>147</v>
      </c>
      <c r="AE1634" t="s">
        <v>147</v>
      </c>
      <c r="AG1634" t="s">
        <v>145</v>
      </c>
      <c r="AH1634" t="s">
        <v>145</v>
      </c>
      <c r="AI1634" t="s">
        <v>145</v>
      </c>
      <c r="AJ1634" t="s">
        <v>145</v>
      </c>
      <c r="AK1634" t="s">
        <v>145</v>
      </c>
      <c r="AL1634" t="s">
        <v>145</v>
      </c>
      <c r="AM1634" t="s">
        <v>145</v>
      </c>
      <c r="AN1634" t="s">
        <v>145</v>
      </c>
      <c r="BB1634">
        <v>0</v>
      </c>
    </row>
    <row r="1635" spans="1:54" x14ac:dyDescent="0.25">
      <c r="A1635">
        <v>338096</v>
      </c>
      <c r="B1635" t="s">
        <v>150</v>
      </c>
      <c r="K1635" t="s">
        <v>148</v>
      </c>
      <c r="P1635" t="s">
        <v>148</v>
      </c>
      <c r="W1635" t="s">
        <v>148</v>
      </c>
      <c r="AC1635" t="s">
        <v>147</v>
      </c>
      <c r="AE1635" t="s">
        <v>147</v>
      </c>
      <c r="AF1635" t="s">
        <v>147</v>
      </c>
      <c r="AG1635" t="s">
        <v>147</v>
      </c>
      <c r="AH1635" t="s">
        <v>147</v>
      </c>
      <c r="AI1635" t="s">
        <v>145</v>
      </c>
      <c r="AJ1635" t="s">
        <v>145</v>
      </c>
      <c r="AK1635" t="s">
        <v>145</v>
      </c>
      <c r="AL1635" t="s">
        <v>145</v>
      </c>
      <c r="AM1635" t="s">
        <v>145</v>
      </c>
      <c r="AN1635" t="s">
        <v>145</v>
      </c>
      <c r="BB1635">
        <v>0</v>
      </c>
    </row>
    <row r="1636" spans="1:54" x14ac:dyDescent="0.25">
      <c r="A1636">
        <v>338284</v>
      </c>
      <c r="B1636" t="s">
        <v>150</v>
      </c>
      <c r="P1636" t="s">
        <v>148</v>
      </c>
      <c r="AA1636" t="s">
        <v>148</v>
      </c>
      <c r="AC1636" t="s">
        <v>147</v>
      </c>
      <c r="AE1636" t="s">
        <v>147</v>
      </c>
      <c r="AF1636" t="s">
        <v>147</v>
      </c>
      <c r="AG1636" t="s">
        <v>147</v>
      </c>
      <c r="AI1636" t="s">
        <v>145</v>
      </c>
      <c r="AJ1636" t="s">
        <v>145</v>
      </c>
      <c r="AK1636" t="s">
        <v>145</v>
      </c>
      <c r="AL1636" t="s">
        <v>145</v>
      </c>
      <c r="AM1636" t="s">
        <v>145</v>
      </c>
      <c r="AN1636" t="s">
        <v>145</v>
      </c>
      <c r="BB1636">
        <v>0</v>
      </c>
    </row>
    <row r="1637" spans="1:54" x14ac:dyDescent="0.25">
      <c r="A1637">
        <v>338316</v>
      </c>
      <c r="B1637" t="s">
        <v>150</v>
      </c>
      <c r="G1637" t="s">
        <v>148</v>
      </c>
      <c r="N1637" t="s">
        <v>148</v>
      </c>
      <c r="P1637" t="s">
        <v>148</v>
      </c>
      <c r="W1637" t="s">
        <v>148</v>
      </c>
      <c r="AA1637" t="s">
        <v>148</v>
      </c>
      <c r="AC1637" t="s">
        <v>147</v>
      </c>
      <c r="AE1637" t="s">
        <v>147</v>
      </c>
      <c r="AG1637" t="s">
        <v>147</v>
      </c>
      <c r="AI1637" t="s">
        <v>145</v>
      </c>
      <c r="AJ1637" t="s">
        <v>145</v>
      </c>
      <c r="AK1637" t="s">
        <v>145</v>
      </c>
      <c r="AL1637" t="s">
        <v>145</v>
      </c>
      <c r="AM1637" t="s">
        <v>145</v>
      </c>
      <c r="AN1637" t="s">
        <v>145</v>
      </c>
      <c r="BB1637">
        <v>0</v>
      </c>
    </row>
    <row r="1638" spans="1:54" x14ac:dyDescent="0.25">
      <c r="A1638">
        <v>338501</v>
      </c>
      <c r="B1638" t="s">
        <v>150</v>
      </c>
      <c r="P1638" t="s">
        <v>148</v>
      </c>
      <c r="AC1638" t="s">
        <v>147</v>
      </c>
      <c r="AG1638" t="s">
        <v>145</v>
      </c>
      <c r="AI1638" t="s">
        <v>145</v>
      </c>
      <c r="AJ1638" t="s">
        <v>145</v>
      </c>
      <c r="AK1638" t="s">
        <v>145</v>
      </c>
      <c r="AL1638" t="s">
        <v>145</v>
      </c>
      <c r="AM1638" t="s">
        <v>145</v>
      </c>
      <c r="AN1638" t="s">
        <v>145</v>
      </c>
      <c r="BB1638">
        <v>0</v>
      </c>
    </row>
    <row r="1639" spans="1:54" x14ac:dyDescent="0.25">
      <c r="A1639">
        <v>338583</v>
      </c>
      <c r="B1639" t="s">
        <v>150</v>
      </c>
      <c r="N1639" t="s">
        <v>148</v>
      </c>
      <c r="P1639" t="s">
        <v>148</v>
      </c>
      <c r="V1639" t="s">
        <v>145</v>
      </c>
      <c r="AA1639" t="s">
        <v>147</v>
      </c>
      <c r="AC1639" t="s">
        <v>147</v>
      </c>
      <c r="AE1639" t="s">
        <v>145</v>
      </c>
      <c r="AF1639" t="s">
        <v>147</v>
      </c>
      <c r="AG1639" t="s">
        <v>147</v>
      </c>
      <c r="AH1639" t="s">
        <v>147</v>
      </c>
      <c r="AI1639" t="s">
        <v>145</v>
      </c>
      <c r="AJ1639" t="s">
        <v>145</v>
      </c>
      <c r="AK1639" t="s">
        <v>145</v>
      </c>
      <c r="AL1639" t="s">
        <v>145</v>
      </c>
      <c r="AM1639" t="s">
        <v>145</v>
      </c>
      <c r="AN1639" t="s">
        <v>145</v>
      </c>
      <c r="BB1639">
        <v>0</v>
      </c>
    </row>
    <row r="1640" spans="1:54" x14ac:dyDescent="0.25">
      <c r="A1640">
        <v>338593</v>
      </c>
      <c r="B1640" t="s">
        <v>150</v>
      </c>
      <c r="P1640" t="s">
        <v>148</v>
      </c>
      <c r="W1640" t="s">
        <v>147</v>
      </c>
      <c r="AC1640" t="s">
        <v>147</v>
      </c>
      <c r="AD1640" t="s">
        <v>147</v>
      </c>
      <c r="AE1640" t="s">
        <v>147</v>
      </c>
      <c r="AF1640" t="s">
        <v>147</v>
      </c>
      <c r="AG1640" t="s">
        <v>147</v>
      </c>
      <c r="AH1640" t="s">
        <v>147</v>
      </c>
      <c r="AI1640" t="s">
        <v>145</v>
      </c>
      <c r="AJ1640" t="s">
        <v>145</v>
      </c>
      <c r="AK1640" t="s">
        <v>145</v>
      </c>
      <c r="AL1640" t="s">
        <v>145</v>
      </c>
      <c r="AM1640" t="s">
        <v>145</v>
      </c>
      <c r="AN1640" t="s">
        <v>145</v>
      </c>
      <c r="BB1640">
        <v>0</v>
      </c>
    </row>
    <row r="1641" spans="1:54" x14ac:dyDescent="0.25">
      <c r="A1641">
        <v>338626</v>
      </c>
      <c r="B1641" t="s">
        <v>150</v>
      </c>
      <c r="P1641" t="s">
        <v>148</v>
      </c>
      <c r="T1641" t="s">
        <v>148</v>
      </c>
      <c r="AC1641" t="s">
        <v>147</v>
      </c>
      <c r="AE1641" t="s">
        <v>147</v>
      </c>
      <c r="AG1641" t="s">
        <v>147</v>
      </c>
      <c r="AI1641" t="s">
        <v>145</v>
      </c>
      <c r="AJ1641" t="s">
        <v>145</v>
      </c>
      <c r="AK1641" t="s">
        <v>145</v>
      </c>
      <c r="AL1641" t="s">
        <v>145</v>
      </c>
      <c r="AM1641" t="s">
        <v>145</v>
      </c>
      <c r="AN1641" t="s">
        <v>145</v>
      </c>
      <c r="BB1641">
        <v>0</v>
      </c>
    </row>
    <row r="1642" spans="1:54" x14ac:dyDescent="0.25">
      <c r="A1642">
        <v>338638</v>
      </c>
      <c r="B1642" t="s">
        <v>150</v>
      </c>
      <c r="P1642" t="s">
        <v>148</v>
      </c>
      <c r="AC1642" t="s">
        <v>147</v>
      </c>
      <c r="AH1642" t="s">
        <v>147</v>
      </c>
      <c r="AI1642" t="s">
        <v>145</v>
      </c>
      <c r="AJ1642" t="s">
        <v>145</v>
      </c>
      <c r="AK1642" t="s">
        <v>145</v>
      </c>
      <c r="AL1642" t="s">
        <v>145</v>
      </c>
      <c r="AM1642" t="s">
        <v>145</v>
      </c>
      <c r="AN1642" t="s">
        <v>145</v>
      </c>
      <c r="BB1642">
        <v>0</v>
      </c>
    </row>
    <row r="1643" spans="1:54" x14ac:dyDescent="0.25">
      <c r="A1643">
        <v>338668</v>
      </c>
      <c r="B1643" t="s">
        <v>150</v>
      </c>
      <c r="D1643" t="s">
        <v>147</v>
      </c>
      <c r="N1643" t="s">
        <v>147</v>
      </c>
      <c r="P1643" t="s">
        <v>148</v>
      </c>
      <c r="W1643" t="s">
        <v>147</v>
      </c>
      <c r="AC1643" t="s">
        <v>147</v>
      </c>
      <c r="AE1643" t="s">
        <v>147</v>
      </c>
      <c r="AI1643" t="s">
        <v>145</v>
      </c>
      <c r="AJ1643" t="s">
        <v>145</v>
      </c>
      <c r="AK1643" t="s">
        <v>145</v>
      </c>
      <c r="AL1643" t="s">
        <v>145</v>
      </c>
      <c r="AM1643" t="s">
        <v>145</v>
      </c>
      <c r="AN1643" t="s">
        <v>145</v>
      </c>
      <c r="BB1643">
        <v>0</v>
      </c>
    </row>
    <row r="1644" spans="1:54" x14ac:dyDescent="0.25">
      <c r="A1644">
        <v>338674</v>
      </c>
      <c r="B1644" t="s">
        <v>150</v>
      </c>
      <c r="P1644" t="s">
        <v>148</v>
      </c>
      <c r="AC1644" t="s">
        <v>147</v>
      </c>
      <c r="AI1644" t="s">
        <v>145</v>
      </c>
      <c r="AJ1644" t="s">
        <v>145</v>
      </c>
      <c r="AK1644" t="s">
        <v>145</v>
      </c>
      <c r="AL1644" t="s">
        <v>145</v>
      </c>
      <c r="AM1644" t="s">
        <v>145</v>
      </c>
      <c r="AN1644" t="s">
        <v>145</v>
      </c>
      <c r="BB1644">
        <v>0</v>
      </c>
    </row>
    <row r="1645" spans="1:54" x14ac:dyDescent="0.25">
      <c r="A1645">
        <v>338717</v>
      </c>
      <c r="B1645" t="s">
        <v>150</v>
      </c>
      <c r="P1645" t="s">
        <v>148</v>
      </c>
      <c r="W1645" t="s">
        <v>145</v>
      </c>
      <c r="AC1645" t="s">
        <v>147</v>
      </c>
      <c r="AE1645" t="s">
        <v>147</v>
      </c>
      <c r="AG1645" t="s">
        <v>147</v>
      </c>
      <c r="AI1645" t="s">
        <v>145</v>
      </c>
      <c r="AJ1645" t="s">
        <v>145</v>
      </c>
      <c r="AK1645" t="s">
        <v>145</v>
      </c>
      <c r="AL1645" t="s">
        <v>145</v>
      </c>
      <c r="AM1645" t="s">
        <v>145</v>
      </c>
      <c r="AN1645" t="s">
        <v>145</v>
      </c>
      <c r="BB1645">
        <v>0</v>
      </c>
    </row>
    <row r="1646" spans="1:54" x14ac:dyDescent="0.25">
      <c r="A1646">
        <v>338722</v>
      </c>
      <c r="B1646" t="s">
        <v>150</v>
      </c>
      <c r="P1646" t="s">
        <v>148</v>
      </c>
      <c r="R1646" t="s">
        <v>148</v>
      </c>
      <c r="W1646" t="s">
        <v>148</v>
      </c>
      <c r="Y1646" t="s">
        <v>148</v>
      </c>
      <c r="AC1646" t="s">
        <v>147</v>
      </c>
      <c r="AD1646" t="s">
        <v>147</v>
      </c>
      <c r="AE1646" t="s">
        <v>147</v>
      </c>
      <c r="AG1646" t="s">
        <v>147</v>
      </c>
      <c r="AH1646" t="s">
        <v>147</v>
      </c>
      <c r="AI1646" t="s">
        <v>145</v>
      </c>
      <c r="AJ1646" t="s">
        <v>145</v>
      </c>
      <c r="AK1646" t="s">
        <v>145</v>
      </c>
      <c r="AL1646" t="s">
        <v>145</v>
      </c>
      <c r="AM1646" t="s">
        <v>145</v>
      </c>
      <c r="AN1646" t="s">
        <v>145</v>
      </c>
      <c r="BB1646">
        <v>0</v>
      </c>
    </row>
    <row r="1647" spans="1:54" x14ac:dyDescent="0.25">
      <c r="A1647">
        <v>338747</v>
      </c>
      <c r="B1647" t="s">
        <v>150</v>
      </c>
      <c r="P1647" t="s">
        <v>148</v>
      </c>
      <c r="AC1647" t="s">
        <v>147</v>
      </c>
      <c r="AE1647" t="s">
        <v>147</v>
      </c>
      <c r="AG1647" t="s">
        <v>147</v>
      </c>
      <c r="AH1647" t="s">
        <v>147</v>
      </c>
      <c r="AI1647" t="s">
        <v>145</v>
      </c>
      <c r="AJ1647" t="s">
        <v>145</v>
      </c>
      <c r="AK1647" t="s">
        <v>145</v>
      </c>
      <c r="AL1647" t="s">
        <v>145</v>
      </c>
      <c r="AM1647" t="s">
        <v>145</v>
      </c>
      <c r="AN1647" t="s">
        <v>145</v>
      </c>
      <c r="BB1647">
        <v>0</v>
      </c>
    </row>
    <row r="1648" spans="1:54" x14ac:dyDescent="0.25">
      <c r="A1648">
        <v>338749</v>
      </c>
      <c r="B1648" t="s">
        <v>150</v>
      </c>
      <c r="P1648" t="s">
        <v>148</v>
      </c>
      <c r="AC1648" t="s">
        <v>147</v>
      </c>
      <c r="AE1648" t="s">
        <v>147</v>
      </c>
      <c r="AG1648" t="s">
        <v>145</v>
      </c>
      <c r="AH1648" t="s">
        <v>145</v>
      </c>
      <c r="AI1648" t="s">
        <v>145</v>
      </c>
      <c r="AJ1648" t="s">
        <v>145</v>
      </c>
      <c r="AK1648" t="s">
        <v>145</v>
      </c>
      <c r="AL1648" t="s">
        <v>145</v>
      </c>
      <c r="AM1648" t="s">
        <v>145</v>
      </c>
      <c r="AN1648" t="s">
        <v>145</v>
      </c>
      <c r="BB1648">
        <v>0</v>
      </c>
    </row>
    <row r="1649" spans="1:54" x14ac:dyDescent="0.25">
      <c r="A1649">
        <v>338761</v>
      </c>
      <c r="B1649" t="s">
        <v>150</v>
      </c>
      <c r="P1649" t="s">
        <v>148</v>
      </c>
      <c r="W1649" t="s">
        <v>145</v>
      </c>
      <c r="AC1649" t="s">
        <v>145</v>
      </c>
      <c r="AE1649" t="s">
        <v>145</v>
      </c>
      <c r="AG1649" t="s">
        <v>145</v>
      </c>
      <c r="AH1649" t="s">
        <v>145</v>
      </c>
      <c r="AI1649" t="s">
        <v>145</v>
      </c>
      <c r="AJ1649" t="s">
        <v>145</v>
      </c>
      <c r="AK1649" t="s">
        <v>145</v>
      </c>
      <c r="AL1649" t="s">
        <v>145</v>
      </c>
      <c r="AM1649" t="s">
        <v>145</v>
      </c>
      <c r="AN1649" t="s">
        <v>145</v>
      </c>
      <c r="BB1649">
        <v>0</v>
      </c>
    </row>
    <row r="1650" spans="1:54" x14ac:dyDescent="0.25">
      <c r="A1650">
        <v>338894</v>
      </c>
      <c r="B1650" t="s">
        <v>150</v>
      </c>
      <c r="P1650" t="s">
        <v>148</v>
      </c>
      <c r="AC1650" t="s">
        <v>147</v>
      </c>
      <c r="AG1650" t="s">
        <v>147</v>
      </c>
      <c r="AH1650" t="s">
        <v>147</v>
      </c>
      <c r="AI1650" t="s">
        <v>145</v>
      </c>
      <c r="AJ1650" t="s">
        <v>145</v>
      </c>
      <c r="AK1650" t="s">
        <v>145</v>
      </c>
      <c r="AL1650" t="s">
        <v>145</v>
      </c>
      <c r="AM1650" t="s">
        <v>145</v>
      </c>
      <c r="AN1650" t="s">
        <v>145</v>
      </c>
      <c r="BB1650">
        <v>0</v>
      </c>
    </row>
    <row r="1651" spans="1:54" x14ac:dyDescent="0.25">
      <c r="A1651">
        <v>338924</v>
      </c>
      <c r="B1651" t="s">
        <v>150</v>
      </c>
      <c r="N1651" t="s">
        <v>148</v>
      </c>
      <c r="P1651" t="s">
        <v>148</v>
      </c>
      <c r="AC1651" t="s">
        <v>147</v>
      </c>
      <c r="AE1651" t="s">
        <v>147</v>
      </c>
      <c r="AG1651" t="s">
        <v>147</v>
      </c>
      <c r="AI1651" t="s">
        <v>145</v>
      </c>
      <c r="AJ1651" t="s">
        <v>145</v>
      </c>
      <c r="AK1651" t="s">
        <v>145</v>
      </c>
      <c r="AL1651" t="s">
        <v>145</v>
      </c>
      <c r="AM1651" t="s">
        <v>145</v>
      </c>
      <c r="AN1651" t="s">
        <v>145</v>
      </c>
      <c r="BB1651">
        <v>0</v>
      </c>
    </row>
    <row r="1652" spans="1:54" x14ac:dyDescent="0.25">
      <c r="A1652">
        <v>338927</v>
      </c>
      <c r="B1652" t="s">
        <v>150</v>
      </c>
      <c r="N1652" t="s">
        <v>148</v>
      </c>
      <c r="P1652" t="s">
        <v>148</v>
      </c>
      <c r="V1652" t="s">
        <v>148</v>
      </c>
      <c r="W1652" t="s">
        <v>148</v>
      </c>
      <c r="AC1652" t="s">
        <v>147</v>
      </c>
      <c r="AD1652" t="s">
        <v>147</v>
      </c>
      <c r="AE1652" t="s">
        <v>147</v>
      </c>
      <c r="AG1652" t="s">
        <v>147</v>
      </c>
      <c r="AH1652" t="s">
        <v>147</v>
      </c>
      <c r="AI1652" t="s">
        <v>145</v>
      </c>
      <c r="AJ1652" t="s">
        <v>145</v>
      </c>
      <c r="AK1652" t="s">
        <v>145</v>
      </c>
      <c r="AL1652" t="s">
        <v>145</v>
      </c>
      <c r="AM1652" t="s">
        <v>145</v>
      </c>
      <c r="AN1652" t="s">
        <v>145</v>
      </c>
      <c r="BB1652">
        <v>0</v>
      </c>
    </row>
    <row r="1653" spans="1:54" x14ac:dyDescent="0.25">
      <c r="A1653">
        <v>338967</v>
      </c>
      <c r="B1653" t="s">
        <v>150</v>
      </c>
      <c r="N1653" t="s">
        <v>147</v>
      </c>
      <c r="P1653" t="s">
        <v>148</v>
      </c>
      <c r="W1653" t="s">
        <v>147</v>
      </c>
      <c r="AA1653" t="s">
        <v>147</v>
      </c>
      <c r="AC1653" t="s">
        <v>147</v>
      </c>
      <c r="AE1653" t="s">
        <v>147</v>
      </c>
      <c r="AF1653" t="s">
        <v>147</v>
      </c>
      <c r="AG1653" t="s">
        <v>145</v>
      </c>
      <c r="AI1653" t="s">
        <v>145</v>
      </c>
      <c r="AJ1653" t="s">
        <v>145</v>
      </c>
      <c r="AK1653" t="s">
        <v>145</v>
      </c>
      <c r="AL1653" t="s">
        <v>145</v>
      </c>
      <c r="AM1653" t="s">
        <v>145</v>
      </c>
      <c r="AN1653" t="s">
        <v>145</v>
      </c>
      <c r="BB1653">
        <v>0</v>
      </c>
    </row>
    <row r="1654" spans="1:54" x14ac:dyDescent="0.25">
      <c r="A1654">
        <v>339334</v>
      </c>
      <c r="B1654" t="s">
        <v>150</v>
      </c>
      <c r="P1654" t="s">
        <v>148</v>
      </c>
      <c r="Z1654" t="s">
        <v>148</v>
      </c>
      <c r="AA1654" t="s">
        <v>148</v>
      </c>
      <c r="AC1654" t="s">
        <v>147</v>
      </c>
      <c r="AD1654" t="s">
        <v>145</v>
      </c>
      <c r="AE1654" t="s">
        <v>145</v>
      </c>
      <c r="AF1654" t="s">
        <v>145</v>
      </c>
      <c r="AG1654" t="s">
        <v>145</v>
      </c>
      <c r="AH1654" t="s">
        <v>145</v>
      </c>
      <c r="AI1654" t="s">
        <v>145</v>
      </c>
      <c r="AJ1654" t="s">
        <v>145</v>
      </c>
      <c r="AK1654" t="s">
        <v>145</v>
      </c>
      <c r="AL1654" t="s">
        <v>145</v>
      </c>
      <c r="AM1654" t="s">
        <v>145</v>
      </c>
      <c r="AN1654" t="s">
        <v>145</v>
      </c>
      <c r="BB1654">
        <v>0</v>
      </c>
    </row>
    <row r="1655" spans="1:54" x14ac:dyDescent="0.25">
      <c r="A1655">
        <v>302196</v>
      </c>
      <c r="B1655" t="s">
        <v>150</v>
      </c>
      <c r="P1655" t="s">
        <v>148</v>
      </c>
      <c r="W1655" t="s">
        <v>148</v>
      </c>
      <c r="AC1655" t="s">
        <v>148</v>
      </c>
      <c r="AD1655" t="s">
        <v>145</v>
      </c>
      <c r="AG1655" t="s">
        <v>147</v>
      </c>
      <c r="AH1655" t="s">
        <v>147</v>
      </c>
      <c r="AI1655" t="s">
        <v>145</v>
      </c>
      <c r="AJ1655" t="s">
        <v>145</v>
      </c>
      <c r="AK1655" t="s">
        <v>145</v>
      </c>
      <c r="AL1655" t="s">
        <v>145</v>
      </c>
      <c r="AM1655" t="s">
        <v>145</v>
      </c>
      <c r="AN1655" t="s">
        <v>145</v>
      </c>
      <c r="BB1655">
        <v>0</v>
      </c>
    </row>
    <row r="1656" spans="1:54" x14ac:dyDescent="0.25">
      <c r="A1656">
        <v>306369</v>
      </c>
      <c r="B1656" t="s">
        <v>150</v>
      </c>
      <c r="P1656" t="s">
        <v>148</v>
      </c>
      <c r="Z1656" t="s">
        <v>148</v>
      </c>
      <c r="AE1656" t="s">
        <v>147</v>
      </c>
      <c r="AF1656" t="s">
        <v>147</v>
      </c>
      <c r="AG1656" t="s">
        <v>147</v>
      </c>
      <c r="AI1656" t="s">
        <v>145</v>
      </c>
      <c r="AJ1656" t="s">
        <v>145</v>
      </c>
      <c r="AK1656" t="s">
        <v>145</v>
      </c>
      <c r="AL1656" t="s">
        <v>147</v>
      </c>
      <c r="AM1656" t="s">
        <v>145</v>
      </c>
      <c r="AN1656" t="s">
        <v>145</v>
      </c>
      <c r="BB1656">
        <v>0</v>
      </c>
    </row>
    <row r="1657" spans="1:54" x14ac:dyDescent="0.25">
      <c r="A1657">
        <v>323252</v>
      </c>
      <c r="B1657" t="s">
        <v>150</v>
      </c>
      <c r="P1657" t="s">
        <v>148</v>
      </c>
      <c r="AF1657" t="s">
        <v>148</v>
      </c>
      <c r="AG1657" t="s">
        <v>148</v>
      </c>
      <c r="AI1657" t="s">
        <v>148</v>
      </c>
      <c r="AJ1657" t="s">
        <v>148</v>
      </c>
      <c r="AK1657" t="s">
        <v>145</v>
      </c>
      <c r="AL1657" t="s">
        <v>145</v>
      </c>
      <c r="AM1657" t="s">
        <v>148</v>
      </c>
      <c r="AN1657" t="s">
        <v>145</v>
      </c>
      <c r="BB1657">
        <v>0</v>
      </c>
    </row>
    <row r="1658" spans="1:54" x14ac:dyDescent="0.25">
      <c r="A1658">
        <v>326178</v>
      </c>
      <c r="B1658" t="s">
        <v>150</v>
      </c>
      <c r="P1658" t="s">
        <v>148</v>
      </c>
      <c r="T1658" t="s">
        <v>148</v>
      </c>
      <c r="Z1658" t="s">
        <v>148</v>
      </c>
      <c r="AC1658" t="s">
        <v>145</v>
      </c>
      <c r="AD1658" t="s">
        <v>145</v>
      </c>
      <c r="AE1658" t="s">
        <v>145</v>
      </c>
      <c r="AF1658" t="s">
        <v>145</v>
      </c>
      <c r="AG1658" t="s">
        <v>145</v>
      </c>
      <c r="AH1658" t="s">
        <v>147</v>
      </c>
      <c r="AI1658" t="s">
        <v>145</v>
      </c>
      <c r="AJ1658" t="s">
        <v>145</v>
      </c>
      <c r="AK1658" t="s">
        <v>145</v>
      </c>
      <c r="AL1658" t="s">
        <v>145</v>
      </c>
      <c r="AM1658" t="s">
        <v>145</v>
      </c>
      <c r="AN1658" t="s">
        <v>145</v>
      </c>
      <c r="BB1658">
        <v>0</v>
      </c>
    </row>
    <row r="1659" spans="1:54" x14ac:dyDescent="0.25">
      <c r="A1659">
        <v>330250</v>
      </c>
      <c r="B1659" t="s">
        <v>150</v>
      </c>
      <c r="P1659" t="s">
        <v>148</v>
      </c>
      <c r="W1659" t="s">
        <v>148</v>
      </c>
      <c r="Z1659" t="s">
        <v>148</v>
      </c>
      <c r="AC1659" t="s">
        <v>148</v>
      </c>
      <c r="AD1659" t="s">
        <v>148</v>
      </c>
      <c r="AE1659" t="s">
        <v>148</v>
      </c>
      <c r="AF1659" t="s">
        <v>148</v>
      </c>
      <c r="AG1659" t="s">
        <v>145</v>
      </c>
      <c r="AH1659" t="s">
        <v>147</v>
      </c>
      <c r="AI1659" t="s">
        <v>148</v>
      </c>
      <c r="AJ1659" t="s">
        <v>147</v>
      </c>
      <c r="AK1659" t="s">
        <v>148</v>
      </c>
      <c r="AL1659" t="s">
        <v>145</v>
      </c>
      <c r="AM1659" t="s">
        <v>148</v>
      </c>
      <c r="AN1659" t="s">
        <v>145</v>
      </c>
      <c r="BB1659">
        <v>0</v>
      </c>
    </row>
    <row r="1660" spans="1:54" x14ac:dyDescent="0.25">
      <c r="A1660">
        <v>331324</v>
      </c>
      <c r="B1660" t="s">
        <v>150</v>
      </c>
      <c r="I1660" t="s">
        <v>148</v>
      </c>
      <c r="M1660" t="s">
        <v>148</v>
      </c>
      <c r="P1660" t="s">
        <v>148</v>
      </c>
      <c r="AD1660" t="s">
        <v>148</v>
      </c>
      <c r="AG1660" t="s">
        <v>147</v>
      </c>
      <c r="AH1660" t="s">
        <v>145</v>
      </c>
      <c r="AI1660" t="s">
        <v>145</v>
      </c>
      <c r="AJ1660" t="s">
        <v>145</v>
      </c>
      <c r="AK1660" t="s">
        <v>145</v>
      </c>
      <c r="AL1660" t="s">
        <v>145</v>
      </c>
      <c r="AN1660" t="s">
        <v>145</v>
      </c>
      <c r="BB1660">
        <v>0</v>
      </c>
    </row>
    <row r="1661" spans="1:54" x14ac:dyDescent="0.25">
      <c r="A1661">
        <v>332682</v>
      </c>
      <c r="B1661" t="s">
        <v>150</v>
      </c>
      <c r="P1661" t="s">
        <v>148</v>
      </c>
      <c r="Z1661" t="s">
        <v>148</v>
      </c>
      <c r="AD1661" t="s">
        <v>148</v>
      </c>
      <c r="AE1661" t="s">
        <v>148</v>
      </c>
      <c r="AG1661" t="s">
        <v>148</v>
      </c>
      <c r="AH1661" t="s">
        <v>147</v>
      </c>
      <c r="AI1661" t="s">
        <v>148</v>
      </c>
      <c r="AJ1661" t="s">
        <v>147</v>
      </c>
      <c r="AK1661" t="s">
        <v>145</v>
      </c>
      <c r="AL1661" t="s">
        <v>147</v>
      </c>
      <c r="AM1661" t="s">
        <v>148</v>
      </c>
      <c r="AN1661" t="s">
        <v>145</v>
      </c>
      <c r="BB1661">
        <v>0</v>
      </c>
    </row>
    <row r="1662" spans="1:54" x14ac:dyDescent="0.25">
      <c r="A1662">
        <v>333208</v>
      </c>
      <c r="B1662" t="s">
        <v>150</v>
      </c>
      <c r="H1662" t="s">
        <v>148</v>
      </c>
      <c r="P1662" t="s">
        <v>148</v>
      </c>
      <c r="W1662" t="s">
        <v>148</v>
      </c>
      <c r="Z1662" t="s">
        <v>148</v>
      </c>
      <c r="AC1662" t="s">
        <v>148</v>
      </c>
      <c r="AD1662" t="s">
        <v>145</v>
      </c>
      <c r="AE1662" t="s">
        <v>148</v>
      </c>
      <c r="AF1662" t="s">
        <v>147</v>
      </c>
      <c r="AG1662" t="s">
        <v>145</v>
      </c>
      <c r="AH1662" t="s">
        <v>147</v>
      </c>
      <c r="AI1662" t="s">
        <v>148</v>
      </c>
      <c r="AJ1662" t="s">
        <v>147</v>
      </c>
      <c r="AK1662" t="s">
        <v>147</v>
      </c>
      <c r="AL1662" t="s">
        <v>145</v>
      </c>
      <c r="AN1662" t="s">
        <v>145</v>
      </c>
      <c r="BB1662">
        <v>0</v>
      </c>
    </row>
    <row r="1663" spans="1:54" x14ac:dyDescent="0.25">
      <c r="A1663">
        <v>336074</v>
      </c>
      <c r="B1663" t="s">
        <v>150</v>
      </c>
      <c r="P1663" t="s">
        <v>148</v>
      </c>
      <c r="W1663" t="s">
        <v>148</v>
      </c>
      <c r="AC1663" t="s">
        <v>145</v>
      </c>
      <c r="AD1663" t="s">
        <v>145</v>
      </c>
      <c r="AE1663" t="s">
        <v>145</v>
      </c>
      <c r="AF1663" t="s">
        <v>145</v>
      </c>
      <c r="AG1663" t="s">
        <v>145</v>
      </c>
      <c r="AH1663" t="s">
        <v>145</v>
      </c>
      <c r="AI1663" t="s">
        <v>145</v>
      </c>
      <c r="AJ1663" t="s">
        <v>145</v>
      </c>
      <c r="AK1663" t="s">
        <v>145</v>
      </c>
      <c r="AL1663" t="s">
        <v>145</v>
      </c>
      <c r="AM1663" t="s">
        <v>145</v>
      </c>
      <c r="AN1663" t="s">
        <v>145</v>
      </c>
      <c r="BB1663">
        <v>0</v>
      </c>
    </row>
    <row r="1664" spans="1:54" x14ac:dyDescent="0.25">
      <c r="A1664">
        <v>337024</v>
      </c>
      <c r="B1664" t="s">
        <v>150</v>
      </c>
      <c r="P1664" t="s">
        <v>148</v>
      </c>
      <c r="W1664" t="s">
        <v>147</v>
      </c>
      <c r="AC1664" t="s">
        <v>148</v>
      </c>
      <c r="AF1664" t="s">
        <v>145</v>
      </c>
      <c r="AG1664" t="s">
        <v>145</v>
      </c>
      <c r="AH1664" t="s">
        <v>145</v>
      </c>
      <c r="AI1664" t="s">
        <v>147</v>
      </c>
      <c r="AJ1664" t="s">
        <v>145</v>
      </c>
      <c r="AK1664" t="s">
        <v>145</v>
      </c>
      <c r="AL1664" t="s">
        <v>145</v>
      </c>
      <c r="AM1664" t="s">
        <v>147</v>
      </c>
      <c r="AN1664" t="s">
        <v>145</v>
      </c>
      <c r="BB1664">
        <v>0</v>
      </c>
    </row>
    <row r="1665" spans="1:54" x14ac:dyDescent="0.25">
      <c r="A1665">
        <v>336806</v>
      </c>
      <c r="B1665" t="s">
        <v>150</v>
      </c>
      <c r="M1665" t="s">
        <v>148</v>
      </c>
      <c r="P1665" t="s">
        <v>148</v>
      </c>
      <c r="W1665" t="s">
        <v>148</v>
      </c>
      <c r="Z1665" t="s">
        <v>148</v>
      </c>
      <c r="AA1665" t="s">
        <v>148</v>
      </c>
      <c r="AC1665" t="s">
        <v>145</v>
      </c>
      <c r="AD1665" t="s">
        <v>145</v>
      </c>
      <c r="AE1665" t="s">
        <v>145</v>
      </c>
      <c r="AF1665" t="s">
        <v>145</v>
      </c>
      <c r="AG1665" t="s">
        <v>145</v>
      </c>
      <c r="AH1665" t="s">
        <v>145</v>
      </c>
      <c r="AI1665" t="s">
        <v>145</v>
      </c>
      <c r="AJ1665" t="s">
        <v>145</v>
      </c>
      <c r="AK1665" t="s">
        <v>145</v>
      </c>
      <c r="AL1665" t="s">
        <v>145</v>
      </c>
      <c r="AM1665" t="s">
        <v>145</v>
      </c>
      <c r="AN1665" t="s">
        <v>145</v>
      </c>
      <c r="BB1665">
        <v>0</v>
      </c>
    </row>
    <row r="1666" spans="1:54" x14ac:dyDescent="0.25">
      <c r="A1666">
        <v>336975</v>
      </c>
      <c r="B1666" t="s">
        <v>150</v>
      </c>
      <c r="P1666" t="s">
        <v>148</v>
      </c>
      <c r="R1666" t="s">
        <v>148</v>
      </c>
      <c r="W1666" t="s">
        <v>148</v>
      </c>
      <c r="Z1666" t="s">
        <v>148</v>
      </c>
      <c r="AA1666" t="s">
        <v>148</v>
      </c>
      <c r="AC1666" t="s">
        <v>145</v>
      </c>
      <c r="AD1666" t="s">
        <v>145</v>
      </c>
      <c r="AE1666" t="s">
        <v>145</v>
      </c>
      <c r="AF1666" t="s">
        <v>145</v>
      </c>
      <c r="AG1666" t="s">
        <v>145</v>
      </c>
      <c r="AH1666" t="s">
        <v>145</v>
      </c>
      <c r="AI1666" t="s">
        <v>145</v>
      </c>
      <c r="AJ1666" t="s">
        <v>145</v>
      </c>
      <c r="AK1666" t="s">
        <v>145</v>
      </c>
      <c r="AL1666" t="s">
        <v>145</v>
      </c>
      <c r="AM1666" t="s">
        <v>145</v>
      </c>
      <c r="AN1666" t="s">
        <v>145</v>
      </c>
      <c r="BB1666">
        <v>0</v>
      </c>
    </row>
    <row r="1667" spans="1:54" x14ac:dyDescent="0.25">
      <c r="A1667">
        <v>339136</v>
      </c>
      <c r="B1667" t="s">
        <v>150</v>
      </c>
      <c r="L1667" t="s">
        <v>145</v>
      </c>
      <c r="M1667" t="s">
        <v>145</v>
      </c>
      <c r="P1667" t="s">
        <v>148</v>
      </c>
      <c r="AC1667" t="s">
        <v>145</v>
      </c>
      <c r="AD1667" t="s">
        <v>145</v>
      </c>
      <c r="AE1667" t="s">
        <v>145</v>
      </c>
      <c r="AF1667" t="s">
        <v>145</v>
      </c>
      <c r="AG1667" t="s">
        <v>145</v>
      </c>
      <c r="AH1667" t="s">
        <v>145</v>
      </c>
      <c r="AI1667" t="s">
        <v>145</v>
      </c>
      <c r="AJ1667" t="s">
        <v>145</v>
      </c>
      <c r="AK1667" t="s">
        <v>145</v>
      </c>
      <c r="AL1667" t="s">
        <v>145</v>
      </c>
      <c r="AM1667" t="s">
        <v>145</v>
      </c>
      <c r="AN1667" t="s">
        <v>145</v>
      </c>
      <c r="BB1667">
        <v>0</v>
      </c>
    </row>
    <row r="1668" spans="1:54" x14ac:dyDescent="0.25">
      <c r="A1668">
        <v>332584</v>
      </c>
      <c r="B1668" t="s">
        <v>150</v>
      </c>
      <c r="P1668" t="s">
        <v>145</v>
      </c>
      <c r="X1668" t="s">
        <v>145</v>
      </c>
      <c r="AC1668" t="s">
        <v>147</v>
      </c>
      <c r="AD1668" t="s">
        <v>145</v>
      </c>
      <c r="AF1668" t="s">
        <v>148</v>
      </c>
      <c r="AG1668" t="s">
        <v>145</v>
      </c>
      <c r="AI1668" t="s">
        <v>145</v>
      </c>
      <c r="AJ1668" t="s">
        <v>145</v>
      </c>
      <c r="AK1668" t="s">
        <v>145</v>
      </c>
      <c r="AL1668" t="s">
        <v>145</v>
      </c>
      <c r="AM1668" t="s">
        <v>145</v>
      </c>
      <c r="AN1668" t="s">
        <v>145</v>
      </c>
      <c r="BB1668">
        <v>0</v>
      </c>
    </row>
    <row r="1669" spans="1:54" x14ac:dyDescent="0.25">
      <c r="A1669">
        <v>335814</v>
      </c>
      <c r="B1669" t="s">
        <v>150</v>
      </c>
      <c r="P1669" t="s">
        <v>145</v>
      </c>
      <c r="V1669" t="s">
        <v>148</v>
      </c>
      <c r="W1669" t="s">
        <v>147</v>
      </c>
      <c r="AA1669" t="s">
        <v>147</v>
      </c>
      <c r="AC1669" t="s">
        <v>145</v>
      </c>
      <c r="AD1669" t="s">
        <v>145</v>
      </c>
      <c r="AE1669" t="s">
        <v>145</v>
      </c>
      <c r="AF1669" t="s">
        <v>145</v>
      </c>
      <c r="AG1669" t="s">
        <v>145</v>
      </c>
      <c r="AH1669" t="s">
        <v>145</v>
      </c>
      <c r="AI1669" t="s">
        <v>145</v>
      </c>
      <c r="AJ1669" t="s">
        <v>145</v>
      </c>
      <c r="AK1669" t="s">
        <v>145</v>
      </c>
      <c r="AL1669" t="s">
        <v>145</v>
      </c>
      <c r="AM1669" t="s">
        <v>145</v>
      </c>
      <c r="AN1669" t="s">
        <v>145</v>
      </c>
      <c r="BB1669">
        <v>0</v>
      </c>
    </row>
    <row r="1670" spans="1:54" x14ac:dyDescent="0.25">
      <c r="A1670">
        <v>335545</v>
      </c>
      <c r="B1670" t="s">
        <v>150</v>
      </c>
      <c r="P1670" t="s">
        <v>145</v>
      </c>
      <c r="Q1670" t="s">
        <v>145</v>
      </c>
      <c r="AC1670" t="s">
        <v>145</v>
      </c>
      <c r="AD1670" t="s">
        <v>145</v>
      </c>
      <c r="AE1670" t="s">
        <v>145</v>
      </c>
      <c r="AF1670" t="s">
        <v>145</v>
      </c>
      <c r="AG1670" t="s">
        <v>145</v>
      </c>
      <c r="AH1670" t="s">
        <v>145</v>
      </c>
      <c r="AI1670" t="s">
        <v>145</v>
      </c>
      <c r="AJ1670" t="s">
        <v>145</v>
      </c>
      <c r="AK1670" t="s">
        <v>145</v>
      </c>
      <c r="AL1670" t="s">
        <v>145</v>
      </c>
      <c r="AM1670" t="s">
        <v>145</v>
      </c>
      <c r="AN1670" t="s">
        <v>145</v>
      </c>
      <c r="BB1670">
        <v>0</v>
      </c>
    </row>
    <row r="1671" spans="1:54" x14ac:dyDescent="0.25">
      <c r="A1671">
        <v>336697</v>
      </c>
      <c r="B1671" t="s">
        <v>150</v>
      </c>
      <c r="P1671" t="s">
        <v>145</v>
      </c>
      <c r="R1671" t="s">
        <v>148</v>
      </c>
      <c r="W1671" t="s">
        <v>148</v>
      </c>
      <c r="Y1671" t="s">
        <v>148</v>
      </c>
      <c r="AC1671" t="s">
        <v>147</v>
      </c>
      <c r="AD1671" t="s">
        <v>147</v>
      </c>
      <c r="AE1671" t="s">
        <v>145</v>
      </c>
      <c r="AF1671" t="s">
        <v>147</v>
      </c>
      <c r="AG1671" t="s">
        <v>145</v>
      </c>
      <c r="AH1671" t="s">
        <v>145</v>
      </c>
      <c r="AI1671" t="s">
        <v>145</v>
      </c>
      <c r="AJ1671" t="s">
        <v>145</v>
      </c>
      <c r="AK1671" t="s">
        <v>145</v>
      </c>
      <c r="AL1671" t="s">
        <v>145</v>
      </c>
      <c r="AM1671" t="s">
        <v>145</v>
      </c>
      <c r="AN1671" t="s">
        <v>145</v>
      </c>
      <c r="BB1671">
        <v>0</v>
      </c>
    </row>
    <row r="1672" spans="1:54" x14ac:dyDescent="0.25">
      <c r="A1672">
        <v>338067</v>
      </c>
      <c r="B1672" t="s">
        <v>150</v>
      </c>
      <c r="P1672" t="s">
        <v>145</v>
      </c>
      <c r="AF1672" t="s">
        <v>145</v>
      </c>
      <c r="AG1672" t="s">
        <v>147</v>
      </c>
      <c r="AH1672" t="s">
        <v>145</v>
      </c>
      <c r="AI1672" t="s">
        <v>145</v>
      </c>
      <c r="AJ1672" t="s">
        <v>145</v>
      </c>
      <c r="AK1672" t="s">
        <v>145</v>
      </c>
      <c r="AL1672" t="s">
        <v>145</v>
      </c>
      <c r="AM1672" t="s">
        <v>145</v>
      </c>
      <c r="AN1672" t="s">
        <v>145</v>
      </c>
      <c r="BB1672">
        <v>0</v>
      </c>
    </row>
    <row r="1673" spans="1:54" x14ac:dyDescent="0.25">
      <c r="A1673">
        <v>338081</v>
      </c>
      <c r="B1673" t="s">
        <v>150</v>
      </c>
      <c r="P1673" t="s">
        <v>145</v>
      </c>
      <c r="W1673" t="s">
        <v>145</v>
      </c>
      <c r="AC1673" t="s">
        <v>145</v>
      </c>
      <c r="AD1673" t="s">
        <v>145</v>
      </c>
      <c r="AG1673" t="s">
        <v>147</v>
      </c>
      <c r="AH1673" t="s">
        <v>147</v>
      </c>
      <c r="AI1673" t="s">
        <v>145</v>
      </c>
      <c r="AJ1673" t="s">
        <v>145</v>
      </c>
      <c r="AK1673" t="s">
        <v>145</v>
      </c>
      <c r="AL1673" t="s">
        <v>145</v>
      </c>
      <c r="AM1673" t="s">
        <v>145</v>
      </c>
      <c r="AN1673" t="s">
        <v>145</v>
      </c>
      <c r="BB1673">
        <v>0</v>
      </c>
    </row>
    <row r="1674" spans="1:54" x14ac:dyDescent="0.25">
      <c r="A1674">
        <v>338808</v>
      </c>
      <c r="B1674" t="s">
        <v>150</v>
      </c>
      <c r="I1674" t="s">
        <v>148</v>
      </c>
      <c r="N1674" t="s">
        <v>147</v>
      </c>
      <c r="P1674" t="s">
        <v>145</v>
      </c>
      <c r="V1674" t="s">
        <v>145</v>
      </c>
      <c r="AC1674" t="s">
        <v>147</v>
      </c>
      <c r="AE1674" t="s">
        <v>147</v>
      </c>
      <c r="AI1674" t="s">
        <v>145</v>
      </c>
      <c r="AJ1674" t="s">
        <v>145</v>
      </c>
      <c r="AK1674" t="s">
        <v>145</v>
      </c>
      <c r="AL1674" t="s">
        <v>145</v>
      </c>
      <c r="AM1674" t="s">
        <v>145</v>
      </c>
      <c r="AN1674" t="s">
        <v>145</v>
      </c>
      <c r="BB1674">
        <v>0</v>
      </c>
    </row>
    <row r="1675" spans="1:54" x14ac:dyDescent="0.25">
      <c r="A1675">
        <v>339705</v>
      </c>
      <c r="B1675" t="s">
        <v>150</v>
      </c>
      <c r="P1675" t="s">
        <v>145</v>
      </c>
      <c r="U1675" t="s">
        <v>145</v>
      </c>
      <c r="AC1675" t="s">
        <v>145</v>
      </c>
      <c r="AG1675" t="s">
        <v>147</v>
      </c>
      <c r="AH1675" t="s">
        <v>145</v>
      </c>
      <c r="AI1675" t="s">
        <v>145</v>
      </c>
      <c r="AJ1675" t="s">
        <v>145</v>
      </c>
      <c r="AK1675" t="s">
        <v>145</v>
      </c>
      <c r="AL1675" t="s">
        <v>145</v>
      </c>
      <c r="AM1675" t="s">
        <v>145</v>
      </c>
      <c r="AN1675" t="s">
        <v>145</v>
      </c>
      <c r="BB1675">
        <v>0</v>
      </c>
    </row>
    <row r="1676" spans="1:54" x14ac:dyDescent="0.25">
      <c r="A1676">
        <v>335332</v>
      </c>
      <c r="B1676" t="s">
        <v>150</v>
      </c>
      <c r="P1676" t="s">
        <v>145</v>
      </c>
      <c r="W1676" t="s">
        <v>145</v>
      </c>
      <c r="Z1676" t="s">
        <v>148</v>
      </c>
      <c r="AC1676" t="s">
        <v>145</v>
      </c>
      <c r="AD1676" t="s">
        <v>145</v>
      </c>
      <c r="AE1676" t="s">
        <v>145</v>
      </c>
      <c r="AF1676" t="s">
        <v>145</v>
      </c>
      <c r="AG1676" t="s">
        <v>145</v>
      </c>
      <c r="AH1676" t="s">
        <v>145</v>
      </c>
      <c r="AI1676" t="s">
        <v>145</v>
      </c>
      <c r="AJ1676" t="s">
        <v>145</v>
      </c>
      <c r="AK1676" t="s">
        <v>145</v>
      </c>
      <c r="AL1676" t="s">
        <v>145</v>
      </c>
      <c r="AM1676" t="s">
        <v>145</v>
      </c>
      <c r="AN1676" t="s">
        <v>145</v>
      </c>
      <c r="BB1676">
        <v>0</v>
      </c>
    </row>
    <row r="1677" spans="1:54" x14ac:dyDescent="0.25">
      <c r="A1677">
        <v>326824</v>
      </c>
      <c r="B1677" t="s">
        <v>150</v>
      </c>
      <c r="O1677" t="s">
        <v>148</v>
      </c>
      <c r="U1677" t="s">
        <v>148</v>
      </c>
      <c r="X1677" t="s">
        <v>148</v>
      </c>
      <c r="Z1677" t="s">
        <v>148</v>
      </c>
      <c r="AC1677" t="s">
        <v>148</v>
      </c>
      <c r="AD1677" t="s">
        <v>145</v>
      </c>
      <c r="AE1677" t="s">
        <v>148</v>
      </c>
      <c r="AF1677" t="s">
        <v>147</v>
      </c>
      <c r="AG1677" t="s">
        <v>145</v>
      </c>
      <c r="AH1677" t="s">
        <v>147</v>
      </c>
      <c r="AI1677" t="s">
        <v>147</v>
      </c>
      <c r="AJ1677" t="s">
        <v>147</v>
      </c>
      <c r="AK1677" t="s">
        <v>147</v>
      </c>
      <c r="AL1677" t="s">
        <v>145</v>
      </c>
      <c r="AM1677" t="s">
        <v>147</v>
      </c>
      <c r="AN1677" t="s">
        <v>145</v>
      </c>
      <c r="BB1677">
        <v>0</v>
      </c>
    </row>
    <row r="1678" spans="1:54" x14ac:dyDescent="0.25">
      <c r="A1678">
        <v>331996</v>
      </c>
      <c r="B1678" t="s">
        <v>150</v>
      </c>
      <c r="I1678" t="s">
        <v>147</v>
      </c>
      <c r="O1678" t="s">
        <v>148</v>
      </c>
      <c r="W1678" t="s">
        <v>148</v>
      </c>
      <c r="Z1678" t="s">
        <v>145</v>
      </c>
      <c r="AC1678" t="s">
        <v>147</v>
      </c>
      <c r="AD1678" t="s">
        <v>145</v>
      </c>
      <c r="AF1678" t="s">
        <v>147</v>
      </c>
      <c r="AG1678" t="s">
        <v>145</v>
      </c>
      <c r="AH1678" t="s">
        <v>145</v>
      </c>
      <c r="AI1678" t="s">
        <v>147</v>
      </c>
      <c r="AJ1678" t="s">
        <v>147</v>
      </c>
      <c r="AK1678" t="s">
        <v>145</v>
      </c>
      <c r="AL1678" t="s">
        <v>145</v>
      </c>
      <c r="AM1678" t="s">
        <v>145</v>
      </c>
      <c r="AN1678" t="s">
        <v>145</v>
      </c>
      <c r="BB1678">
        <v>0</v>
      </c>
    </row>
    <row r="1679" spans="1:54" x14ac:dyDescent="0.25">
      <c r="A1679">
        <v>332271</v>
      </c>
      <c r="B1679" t="s">
        <v>150</v>
      </c>
      <c r="H1679" t="s">
        <v>148</v>
      </c>
      <c r="O1679" t="s">
        <v>148</v>
      </c>
      <c r="R1679" t="s">
        <v>148</v>
      </c>
      <c r="Y1679" t="s">
        <v>148</v>
      </c>
      <c r="AC1679" t="s">
        <v>148</v>
      </c>
      <c r="AE1679" t="s">
        <v>148</v>
      </c>
      <c r="AG1679" t="s">
        <v>148</v>
      </c>
      <c r="AH1679" t="s">
        <v>148</v>
      </c>
      <c r="AI1679" t="s">
        <v>145</v>
      </c>
      <c r="AJ1679" t="s">
        <v>145</v>
      </c>
      <c r="AK1679" t="s">
        <v>145</v>
      </c>
      <c r="AL1679" t="s">
        <v>145</v>
      </c>
      <c r="AM1679" t="s">
        <v>145</v>
      </c>
      <c r="AN1679" t="s">
        <v>145</v>
      </c>
      <c r="BB1679">
        <v>0</v>
      </c>
    </row>
    <row r="1680" spans="1:54" x14ac:dyDescent="0.25">
      <c r="A1680">
        <v>323226</v>
      </c>
      <c r="B1680" t="s">
        <v>150</v>
      </c>
      <c r="C1680" t="s">
        <v>148</v>
      </c>
      <c r="M1680" t="s">
        <v>148</v>
      </c>
      <c r="O1680" t="s">
        <v>148</v>
      </c>
      <c r="R1680" t="s">
        <v>148</v>
      </c>
      <c r="X1680" t="s">
        <v>148</v>
      </c>
      <c r="AD1680" t="s">
        <v>147</v>
      </c>
      <c r="AE1680" t="s">
        <v>147</v>
      </c>
      <c r="AH1680" t="s">
        <v>147</v>
      </c>
      <c r="AI1680" t="s">
        <v>145</v>
      </c>
      <c r="AJ1680" t="s">
        <v>145</v>
      </c>
      <c r="AK1680" t="s">
        <v>145</v>
      </c>
      <c r="AL1680" t="s">
        <v>145</v>
      </c>
      <c r="AM1680" t="s">
        <v>145</v>
      </c>
      <c r="AN1680" t="s">
        <v>145</v>
      </c>
      <c r="BB1680">
        <v>0</v>
      </c>
    </row>
    <row r="1681" spans="1:54" x14ac:dyDescent="0.25">
      <c r="A1681">
        <v>337151</v>
      </c>
      <c r="B1681" t="s">
        <v>150</v>
      </c>
      <c r="O1681" t="s">
        <v>147</v>
      </c>
      <c r="Y1681" t="s">
        <v>148</v>
      </c>
      <c r="AC1681" t="s">
        <v>147</v>
      </c>
      <c r="AE1681" t="s">
        <v>147</v>
      </c>
      <c r="AG1681" t="s">
        <v>147</v>
      </c>
      <c r="AI1681" t="s">
        <v>145</v>
      </c>
      <c r="AJ1681" t="s">
        <v>145</v>
      </c>
      <c r="AK1681" t="s">
        <v>145</v>
      </c>
      <c r="AL1681" t="s">
        <v>145</v>
      </c>
      <c r="AM1681" t="s">
        <v>145</v>
      </c>
      <c r="AN1681" t="s">
        <v>145</v>
      </c>
      <c r="BB1681">
        <v>0</v>
      </c>
    </row>
    <row r="1682" spans="1:54" x14ac:dyDescent="0.25">
      <c r="A1682">
        <v>337638</v>
      </c>
      <c r="B1682" t="s">
        <v>150</v>
      </c>
      <c r="O1682" t="s">
        <v>147</v>
      </c>
      <c r="W1682" t="s">
        <v>148</v>
      </c>
      <c r="AG1682" t="s">
        <v>147</v>
      </c>
      <c r="AI1682" t="s">
        <v>145</v>
      </c>
      <c r="AJ1682" t="s">
        <v>145</v>
      </c>
      <c r="AK1682" t="s">
        <v>145</v>
      </c>
      <c r="AL1682" t="s">
        <v>145</v>
      </c>
      <c r="AM1682" t="s">
        <v>145</v>
      </c>
      <c r="AN1682" t="s">
        <v>145</v>
      </c>
      <c r="BB1682">
        <v>0</v>
      </c>
    </row>
    <row r="1683" spans="1:54" x14ac:dyDescent="0.25">
      <c r="A1683">
        <v>337663</v>
      </c>
      <c r="B1683" t="s">
        <v>150</v>
      </c>
      <c r="I1683" t="s">
        <v>148</v>
      </c>
      <c r="O1683" t="s">
        <v>148</v>
      </c>
      <c r="AC1683" t="s">
        <v>147</v>
      </c>
      <c r="AE1683" t="s">
        <v>147</v>
      </c>
      <c r="AG1683" t="s">
        <v>147</v>
      </c>
      <c r="AI1683" t="s">
        <v>145</v>
      </c>
      <c r="AJ1683" t="s">
        <v>145</v>
      </c>
      <c r="AK1683" t="s">
        <v>145</v>
      </c>
      <c r="AL1683" t="s">
        <v>145</v>
      </c>
      <c r="AM1683" t="s">
        <v>145</v>
      </c>
      <c r="AN1683" t="s">
        <v>145</v>
      </c>
      <c r="BB1683">
        <v>0</v>
      </c>
    </row>
    <row r="1684" spans="1:54" x14ac:dyDescent="0.25">
      <c r="A1684">
        <v>338957</v>
      </c>
      <c r="B1684" t="s">
        <v>150</v>
      </c>
      <c r="O1684" t="s">
        <v>148</v>
      </c>
      <c r="AC1684" t="s">
        <v>147</v>
      </c>
      <c r="AE1684" t="s">
        <v>147</v>
      </c>
      <c r="AG1684" t="s">
        <v>145</v>
      </c>
      <c r="AH1684" t="s">
        <v>145</v>
      </c>
      <c r="AI1684" t="s">
        <v>145</v>
      </c>
      <c r="AJ1684" t="s">
        <v>145</v>
      </c>
      <c r="AK1684" t="s">
        <v>145</v>
      </c>
      <c r="AL1684" t="s">
        <v>145</v>
      </c>
      <c r="AM1684" t="s">
        <v>145</v>
      </c>
      <c r="AN1684" t="s">
        <v>145</v>
      </c>
      <c r="BB1684">
        <v>0</v>
      </c>
    </row>
    <row r="1685" spans="1:54" x14ac:dyDescent="0.25">
      <c r="A1685">
        <v>333559</v>
      </c>
      <c r="B1685" t="s">
        <v>150</v>
      </c>
      <c r="F1685" t="s">
        <v>147</v>
      </c>
      <c r="O1685" t="s">
        <v>147</v>
      </c>
      <c r="W1685" t="s">
        <v>148</v>
      </c>
      <c r="Z1685" t="s">
        <v>148</v>
      </c>
      <c r="AC1685" t="s">
        <v>147</v>
      </c>
      <c r="AD1685" t="s">
        <v>147</v>
      </c>
      <c r="AE1685" t="s">
        <v>148</v>
      </c>
      <c r="AF1685" t="s">
        <v>145</v>
      </c>
      <c r="AG1685" t="s">
        <v>145</v>
      </c>
      <c r="AH1685" t="s">
        <v>145</v>
      </c>
      <c r="AI1685" t="s">
        <v>145</v>
      </c>
      <c r="AJ1685" t="s">
        <v>145</v>
      </c>
      <c r="AK1685" t="s">
        <v>147</v>
      </c>
      <c r="AL1685" t="s">
        <v>145</v>
      </c>
      <c r="AM1685" t="s">
        <v>145</v>
      </c>
      <c r="AN1685" t="s">
        <v>145</v>
      </c>
      <c r="BB1685">
        <v>0</v>
      </c>
    </row>
    <row r="1686" spans="1:54" x14ac:dyDescent="0.25">
      <c r="A1686">
        <v>338887</v>
      </c>
      <c r="B1686" t="s">
        <v>150</v>
      </c>
      <c r="F1686" t="s">
        <v>145</v>
      </c>
      <c r="L1686" t="s">
        <v>145</v>
      </c>
      <c r="O1686" t="s">
        <v>147</v>
      </c>
      <c r="Z1686" t="s">
        <v>145</v>
      </c>
      <c r="AC1686" t="s">
        <v>145</v>
      </c>
      <c r="AF1686" t="s">
        <v>145</v>
      </c>
      <c r="AG1686" t="s">
        <v>145</v>
      </c>
      <c r="AI1686" t="s">
        <v>147</v>
      </c>
      <c r="AJ1686" t="s">
        <v>145</v>
      </c>
      <c r="AK1686" t="s">
        <v>145</v>
      </c>
      <c r="AL1686" t="s">
        <v>145</v>
      </c>
      <c r="AM1686" t="s">
        <v>145</v>
      </c>
      <c r="AN1686" t="s">
        <v>145</v>
      </c>
      <c r="BB1686">
        <v>0</v>
      </c>
    </row>
    <row r="1687" spans="1:54" x14ac:dyDescent="0.25">
      <c r="A1687">
        <v>337015</v>
      </c>
      <c r="B1687" t="s">
        <v>150</v>
      </c>
      <c r="N1687" t="s">
        <v>148</v>
      </c>
      <c r="O1687" t="s">
        <v>147</v>
      </c>
      <c r="W1687" t="s">
        <v>148</v>
      </c>
      <c r="AC1687" t="s">
        <v>145</v>
      </c>
      <c r="AE1687" t="s">
        <v>147</v>
      </c>
      <c r="AF1687" t="s">
        <v>147</v>
      </c>
      <c r="AG1687" t="s">
        <v>145</v>
      </c>
      <c r="AH1687" t="s">
        <v>145</v>
      </c>
      <c r="AI1687" t="s">
        <v>145</v>
      </c>
      <c r="AJ1687" t="s">
        <v>145</v>
      </c>
      <c r="AK1687" t="s">
        <v>145</v>
      </c>
      <c r="AL1687" t="s">
        <v>145</v>
      </c>
      <c r="AM1687" t="s">
        <v>145</v>
      </c>
      <c r="AN1687" t="s">
        <v>145</v>
      </c>
      <c r="BB1687">
        <v>0</v>
      </c>
    </row>
    <row r="1688" spans="1:54" x14ac:dyDescent="0.25">
      <c r="A1688">
        <v>337640</v>
      </c>
      <c r="B1688" t="s">
        <v>150</v>
      </c>
      <c r="O1688" t="s">
        <v>147</v>
      </c>
      <c r="AE1688" t="s">
        <v>147</v>
      </c>
      <c r="AG1688" t="s">
        <v>147</v>
      </c>
      <c r="AI1688" t="s">
        <v>145</v>
      </c>
      <c r="AJ1688" t="s">
        <v>145</v>
      </c>
      <c r="AK1688" t="s">
        <v>145</v>
      </c>
      <c r="AL1688" t="s">
        <v>145</v>
      </c>
      <c r="AM1688" t="s">
        <v>145</v>
      </c>
      <c r="AN1688" t="s">
        <v>145</v>
      </c>
      <c r="BB1688">
        <v>0</v>
      </c>
    </row>
    <row r="1689" spans="1:54" x14ac:dyDescent="0.25">
      <c r="A1689">
        <v>338984</v>
      </c>
      <c r="B1689" t="s">
        <v>150</v>
      </c>
      <c r="O1689" t="s">
        <v>147</v>
      </c>
      <c r="AC1689" t="s">
        <v>147</v>
      </c>
      <c r="AG1689" t="s">
        <v>147</v>
      </c>
      <c r="AI1689" t="s">
        <v>145</v>
      </c>
      <c r="AJ1689" t="s">
        <v>145</v>
      </c>
      <c r="AK1689" t="s">
        <v>145</v>
      </c>
      <c r="AL1689" t="s">
        <v>145</v>
      </c>
      <c r="AM1689" t="s">
        <v>145</v>
      </c>
      <c r="AN1689" t="s">
        <v>145</v>
      </c>
      <c r="BB1689">
        <v>0</v>
      </c>
    </row>
    <row r="1690" spans="1:54" x14ac:dyDescent="0.25">
      <c r="A1690">
        <v>338294</v>
      </c>
      <c r="B1690" t="s">
        <v>150</v>
      </c>
      <c r="O1690" t="s">
        <v>147</v>
      </c>
      <c r="AA1690" t="s">
        <v>147</v>
      </c>
      <c r="AC1690" t="s">
        <v>145</v>
      </c>
      <c r="AD1690" t="s">
        <v>145</v>
      </c>
      <c r="AE1690" t="s">
        <v>145</v>
      </c>
      <c r="AF1690" t="s">
        <v>145</v>
      </c>
      <c r="AG1690" t="s">
        <v>147</v>
      </c>
      <c r="AH1690" t="s">
        <v>147</v>
      </c>
      <c r="AI1690" t="s">
        <v>145</v>
      </c>
      <c r="AJ1690" t="s">
        <v>145</v>
      </c>
      <c r="AK1690" t="s">
        <v>145</v>
      </c>
      <c r="AL1690" t="s">
        <v>145</v>
      </c>
      <c r="AM1690" t="s">
        <v>145</v>
      </c>
      <c r="AN1690" t="s">
        <v>145</v>
      </c>
      <c r="BB1690">
        <v>0</v>
      </c>
    </row>
    <row r="1691" spans="1:54" x14ac:dyDescent="0.25">
      <c r="A1691">
        <v>325143</v>
      </c>
      <c r="B1691" t="s">
        <v>150</v>
      </c>
      <c r="O1691" t="s">
        <v>148</v>
      </c>
      <c r="Q1691" t="s">
        <v>148</v>
      </c>
      <c r="AC1691" t="s">
        <v>148</v>
      </c>
      <c r="AD1691" t="s">
        <v>148</v>
      </c>
      <c r="AE1691" t="s">
        <v>148</v>
      </c>
      <c r="AF1691" t="s">
        <v>148</v>
      </c>
      <c r="AG1691" t="s">
        <v>148</v>
      </c>
      <c r="AH1691" t="s">
        <v>148</v>
      </c>
      <c r="AI1691" t="s">
        <v>145</v>
      </c>
      <c r="AJ1691" t="s">
        <v>145</v>
      </c>
      <c r="AK1691" t="s">
        <v>145</v>
      </c>
      <c r="AL1691" t="s">
        <v>145</v>
      </c>
      <c r="AM1691" t="s">
        <v>145</v>
      </c>
      <c r="AN1691" t="s">
        <v>145</v>
      </c>
      <c r="BB1691">
        <v>0</v>
      </c>
    </row>
    <row r="1692" spans="1:54" x14ac:dyDescent="0.25">
      <c r="A1692">
        <v>332307</v>
      </c>
      <c r="B1692" t="s">
        <v>150</v>
      </c>
      <c r="O1692" t="s">
        <v>148</v>
      </c>
      <c r="W1692" t="s">
        <v>148</v>
      </c>
      <c r="Z1692" t="s">
        <v>148</v>
      </c>
      <c r="AC1692" t="s">
        <v>148</v>
      </c>
      <c r="AF1692" t="s">
        <v>148</v>
      </c>
      <c r="AG1692" t="s">
        <v>148</v>
      </c>
      <c r="AJ1692" t="s">
        <v>148</v>
      </c>
      <c r="AL1692" t="s">
        <v>145</v>
      </c>
      <c r="AM1692" t="s">
        <v>145</v>
      </c>
      <c r="AN1692" t="s">
        <v>145</v>
      </c>
      <c r="BB1692">
        <v>0</v>
      </c>
    </row>
    <row r="1693" spans="1:54" x14ac:dyDescent="0.25">
      <c r="A1693">
        <v>335129</v>
      </c>
      <c r="B1693" t="s">
        <v>150</v>
      </c>
      <c r="O1693" t="s">
        <v>148</v>
      </c>
      <c r="V1693" t="s">
        <v>148</v>
      </c>
      <c r="W1693" t="s">
        <v>148</v>
      </c>
      <c r="AC1693" t="s">
        <v>145</v>
      </c>
      <c r="AD1693" t="s">
        <v>145</v>
      </c>
      <c r="AE1693" t="s">
        <v>145</v>
      </c>
      <c r="AF1693" t="s">
        <v>145</v>
      </c>
      <c r="AG1693" t="s">
        <v>145</v>
      </c>
      <c r="AH1693" t="s">
        <v>145</v>
      </c>
      <c r="AI1693" t="s">
        <v>145</v>
      </c>
      <c r="AJ1693" t="s">
        <v>145</v>
      </c>
      <c r="AK1693" t="s">
        <v>145</v>
      </c>
      <c r="AL1693" t="s">
        <v>145</v>
      </c>
      <c r="AM1693" t="s">
        <v>145</v>
      </c>
      <c r="AN1693" t="s">
        <v>145</v>
      </c>
      <c r="BB1693">
        <v>0</v>
      </c>
    </row>
    <row r="1694" spans="1:54" x14ac:dyDescent="0.25">
      <c r="A1694">
        <v>336454</v>
      </c>
      <c r="B1694" t="s">
        <v>150</v>
      </c>
      <c r="O1694" t="s">
        <v>148</v>
      </c>
      <c r="W1694" t="s">
        <v>148</v>
      </c>
      <c r="Z1694" t="s">
        <v>148</v>
      </c>
      <c r="AA1694" t="s">
        <v>147</v>
      </c>
      <c r="AC1694" t="s">
        <v>147</v>
      </c>
      <c r="AD1694" t="s">
        <v>147</v>
      </c>
      <c r="AE1694" t="s">
        <v>147</v>
      </c>
      <c r="AF1694" t="s">
        <v>148</v>
      </c>
      <c r="AG1694" t="s">
        <v>145</v>
      </c>
      <c r="AH1694" t="s">
        <v>147</v>
      </c>
      <c r="AI1694" t="s">
        <v>145</v>
      </c>
      <c r="AJ1694" t="s">
        <v>145</v>
      </c>
      <c r="AK1694" t="s">
        <v>145</v>
      </c>
      <c r="AL1694" t="s">
        <v>145</v>
      </c>
      <c r="AM1694" t="s">
        <v>145</v>
      </c>
      <c r="AN1694" t="s">
        <v>145</v>
      </c>
      <c r="BB1694">
        <v>0</v>
      </c>
    </row>
    <row r="1695" spans="1:54" x14ac:dyDescent="0.25">
      <c r="A1695">
        <v>336493</v>
      </c>
      <c r="B1695" t="s">
        <v>150</v>
      </c>
      <c r="O1695" t="s">
        <v>148</v>
      </c>
      <c r="Z1695" t="s">
        <v>145</v>
      </c>
      <c r="AC1695" t="s">
        <v>147</v>
      </c>
      <c r="AD1695" t="s">
        <v>145</v>
      </c>
      <c r="AE1695" t="s">
        <v>148</v>
      </c>
      <c r="AF1695" t="s">
        <v>147</v>
      </c>
      <c r="AG1695" t="s">
        <v>147</v>
      </c>
      <c r="AH1695" t="s">
        <v>147</v>
      </c>
      <c r="AI1695" t="s">
        <v>147</v>
      </c>
      <c r="AJ1695" t="s">
        <v>145</v>
      </c>
      <c r="AK1695" t="s">
        <v>145</v>
      </c>
      <c r="AL1695" t="s">
        <v>145</v>
      </c>
      <c r="AM1695" t="s">
        <v>145</v>
      </c>
      <c r="AN1695" t="s">
        <v>145</v>
      </c>
      <c r="BB1695">
        <v>0</v>
      </c>
    </row>
    <row r="1696" spans="1:54" x14ac:dyDescent="0.25">
      <c r="A1696">
        <v>337228</v>
      </c>
      <c r="B1696" t="s">
        <v>150</v>
      </c>
      <c r="O1696" t="s">
        <v>148</v>
      </c>
      <c r="W1696" t="s">
        <v>147</v>
      </c>
      <c r="AA1696" t="s">
        <v>147</v>
      </c>
      <c r="AC1696" t="s">
        <v>145</v>
      </c>
      <c r="AD1696" t="s">
        <v>145</v>
      </c>
      <c r="AE1696" t="s">
        <v>145</v>
      </c>
      <c r="AF1696" t="s">
        <v>145</v>
      </c>
      <c r="AG1696" t="s">
        <v>145</v>
      </c>
      <c r="AH1696" t="s">
        <v>145</v>
      </c>
      <c r="AI1696" t="s">
        <v>145</v>
      </c>
      <c r="AJ1696" t="s">
        <v>145</v>
      </c>
      <c r="AK1696" t="s">
        <v>145</v>
      </c>
      <c r="AL1696" t="s">
        <v>145</v>
      </c>
      <c r="AM1696" t="s">
        <v>145</v>
      </c>
      <c r="AN1696" t="s">
        <v>145</v>
      </c>
      <c r="BB1696">
        <v>0</v>
      </c>
    </row>
    <row r="1697" spans="1:54" x14ac:dyDescent="0.25">
      <c r="A1697">
        <v>338241</v>
      </c>
      <c r="B1697" t="s">
        <v>150</v>
      </c>
      <c r="O1697" t="s">
        <v>148</v>
      </c>
      <c r="AA1697" t="s">
        <v>148</v>
      </c>
      <c r="AC1697" t="s">
        <v>147</v>
      </c>
      <c r="AE1697" t="s">
        <v>147</v>
      </c>
      <c r="AI1697" t="s">
        <v>145</v>
      </c>
      <c r="AJ1697" t="s">
        <v>145</v>
      </c>
      <c r="AK1697" t="s">
        <v>147</v>
      </c>
      <c r="AL1697" t="s">
        <v>145</v>
      </c>
      <c r="AM1697" t="s">
        <v>145</v>
      </c>
      <c r="AN1697" t="s">
        <v>145</v>
      </c>
      <c r="BB1697">
        <v>0</v>
      </c>
    </row>
    <row r="1698" spans="1:54" x14ac:dyDescent="0.25">
      <c r="A1698">
        <v>328599</v>
      </c>
      <c r="B1698" t="s">
        <v>150</v>
      </c>
      <c r="H1698" t="s">
        <v>148</v>
      </c>
      <c r="O1698" t="s">
        <v>148</v>
      </c>
      <c r="V1698" t="s">
        <v>148</v>
      </c>
      <c r="W1698" t="s">
        <v>148</v>
      </c>
      <c r="X1698" t="s">
        <v>148</v>
      </c>
      <c r="Z1698" t="s">
        <v>148</v>
      </c>
      <c r="AC1698" t="s">
        <v>147</v>
      </c>
      <c r="AD1698" t="s">
        <v>147</v>
      </c>
      <c r="AG1698" t="s">
        <v>147</v>
      </c>
      <c r="AH1698" t="s">
        <v>147</v>
      </c>
      <c r="AI1698" t="s">
        <v>145</v>
      </c>
      <c r="AJ1698" t="s">
        <v>145</v>
      </c>
      <c r="AK1698" t="s">
        <v>145</v>
      </c>
      <c r="AL1698" t="s">
        <v>145</v>
      </c>
      <c r="AM1698" t="s">
        <v>145</v>
      </c>
      <c r="AN1698" t="s">
        <v>145</v>
      </c>
      <c r="BB1698">
        <v>0</v>
      </c>
    </row>
    <row r="1699" spans="1:54" x14ac:dyDescent="0.25">
      <c r="A1699">
        <v>336465</v>
      </c>
      <c r="B1699" t="s">
        <v>150</v>
      </c>
      <c r="O1699" t="s">
        <v>148</v>
      </c>
      <c r="U1699" t="s">
        <v>148</v>
      </c>
      <c r="X1699" t="s">
        <v>148</v>
      </c>
      <c r="Z1699" t="s">
        <v>148</v>
      </c>
      <c r="AC1699" t="s">
        <v>147</v>
      </c>
      <c r="AD1699" t="s">
        <v>147</v>
      </c>
      <c r="AE1699" t="s">
        <v>147</v>
      </c>
      <c r="AG1699" t="s">
        <v>147</v>
      </c>
      <c r="AH1699" t="s">
        <v>147</v>
      </c>
      <c r="AI1699" t="s">
        <v>145</v>
      </c>
      <c r="AJ1699" t="s">
        <v>145</v>
      </c>
      <c r="AK1699" t="s">
        <v>145</v>
      </c>
      <c r="AL1699" t="s">
        <v>145</v>
      </c>
      <c r="AM1699" t="s">
        <v>145</v>
      </c>
      <c r="AN1699" t="s">
        <v>145</v>
      </c>
      <c r="BB1699">
        <v>0</v>
      </c>
    </row>
    <row r="1700" spans="1:54" x14ac:dyDescent="0.25">
      <c r="A1700">
        <v>337580</v>
      </c>
      <c r="B1700" t="s">
        <v>150</v>
      </c>
      <c r="F1700" t="s">
        <v>148</v>
      </c>
      <c r="H1700" t="s">
        <v>148</v>
      </c>
      <c r="K1700" t="s">
        <v>148</v>
      </c>
      <c r="O1700" t="s">
        <v>148</v>
      </c>
      <c r="AG1700" t="s">
        <v>147</v>
      </c>
      <c r="AH1700" t="s">
        <v>147</v>
      </c>
      <c r="AI1700" t="s">
        <v>145</v>
      </c>
      <c r="AJ1700" t="s">
        <v>145</v>
      </c>
      <c r="AK1700" t="s">
        <v>145</v>
      </c>
      <c r="AL1700" t="s">
        <v>145</v>
      </c>
      <c r="AM1700" t="s">
        <v>145</v>
      </c>
      <c r="AN1700" t="s">
        <v>145</v>
      </c>
      <c r="BB1700">
        <v>0</v>
      </c>
    </row>
    <row r="1701" spans="1:54" x14ac:dyDescent="0.25">
      <c r="A1701">
        <v>338731</v>
      </c>
      <c r="B1701" t="s">
        <v>150</v>
      </c>
      <c r="O1701" t="s">
        <v>148</v>
      </c>
      <c r="W1701" t="s">
        <v>147</v>
      </c>
      <c r="AG1701" t="s">
        <v>147</v>
      </c>
      <c r="AI1701" t="s">
        <v>145</v>
      </c>
      <c r="AJ1701" t="s">
        <v>145</v>
      </c>
      <c r="AK1701" t="s">
        <v>145</v>
      </c>
      <c r="AL1701" t="s">
        <v>145</v>
      </c>
      <c r="AM1701" t="s">
        <v>145</v>
      </c>
      <c r="AN1701" t="s">
        <v>145</v>
      </c>
      <c r="BB1701">
        <v>0</v>
      </c>
    </row>
    <row r="1702" spans="1:54" x14ac:dyDescent="0.25">
      <c r="A1702">
        <v>337389</v>
      </c>
      <c r="B1702" t="s">
        <v>150</v>
      </c>
      <c r="O1702" t="s">
        <v>148</v>
      </c>
      <c r="AC1702" t="s">
        <v>145</v>
      </c>
      <c r="AD1702" t="s">
        <v>145</v>
      </c>
      <c r="AE1702" t="s">
        <v>145</v>
      </c>
      <c r="AF1702" t="s">
        <v>145</v>
      </c>
      <c r="AG1702" t="s">
        <v>145</v>
      </c>
      <c r="AH1702" t="s">
        <v>145</v>
      </c>
      <c r="AI1702" t="s">
        <v>145</v>
      </c>
      <c r="AJ1702" t="s">
        <v>145</v>
      </c>
      <c r="AK1702" t="s">
        <v>145</v>
      </c>
      <c r="AL1702" t="s">
        <v>145</v>
      </c>
      <c r="AM1702" t="s">
        <v>145</v>
      </c>
      <c r="AN1702" t="s">
        <v>145</v>
      </c>
      <c r="BB1702">
        <v>0</v>
      </c>
    </row>
    <row r="1703" spans="1:54" x14ac:dyDescent="0.25">
      <c r="A1703">
        <v>304158</v>
      </c>
      <c r="B1703" t="s">
        <v>150</v>
      </c>
      <c r="O1703" t="s">
        <v>145</v>
      </c>
      <c r="U1703" t="s">
        <v>148</v>
      </c>
      <c r="Z1703" t="s">
        <v>148</v>
      </c>
      <c r="AA1703" t="s">
        <v>148</v>
      </c>
      <c r="AC1703" t="s">
        <v>145</v>
      </c>
      <c r="AD1703" t="s">
        <v>145</v>
      </c>
      <c r="AE1703" t="s">
        <v>145</v>
      </c>
      <c r="AF1703" t="s">
        <v>145</v>
      </c>
      <c r="AG1703" t="s">
        <v>145</v>
      </c>
      <c r="AH1703" t="s">
        <v>145</v>
      </c>
      <c r="AI1703" t="s">
        <v>145</v>
      </c>
      <c r="AJ1703" t="s">
        <v>145</v>
      </c>
      <c r="AK1703" t="s">
        <v>145</v>
      </c>
      <c r="AL1703" t="s">
        <v>145</v>
      </c>
      <c r="AM1703" t="s">
        <v>145</v>
      </c>
      <c r="AN1703" t="s">
        <v>145</v>
      </c>
      <c r="BB1703">
        <v>0</v>
      </c>
    </row>
    <row r="1704" spans="1:54" x14ac:dyDescent="0.25">
      <c r="A1704">
        <v>326423</v>
      </c>
      <c r="B1704" t="s">
        <v>150</v>
      </c>
      <c r="O1704" t="s">
        <v>145</v>
      </c>
      <c r="W1704" t="s">
        <v>148</v>
      </c>
      <c r="Z1704" t="s">
        <v>145</v>
      </c>
      <c r="AD1704" t="s">
        <v>145</v>
      </c>
      <c r="AE1704" t="s">
        <v>145</v>
      </c>
      <c r="AF1704" t="s">
        <v>145</v>
      </c>
      <c r="AG1704" t="s">
        <v>145</v>
      </c>
      <c r="AH1704" t="s">
        <v>145</v>
      </c>
      <c r="AI1704" t="s">
        <v>145</v>
      </c>
      <c r="AJ1704" t="s">
        <v>145</v>
      </c>
      <c r="AK1704" t="s">
        <v>145</v>
      </c>
      <c r="AL1704" t="s">
        <v>145</v>
      </c>
      <c r="AM1704" t="s">
        <v>145</v>
      </c>
      <c r="AN1704" t="s">
        <v>145</v>
      </c>
      <c r="BB1704">
        <v>0</v>
      </c>
    </row>
    <row r="1705" spans="1:54" x14ac:dyDescent="0.25">
      <c r="A1705">
        <v>335598</v>
      </c>
      <c r="B1705" t="s">
        <v>150</v>
      </c>
      <c r="O1705" t="s">
        <v>145</v>
      </c>
      <c r="W1705" t="s">
        <v>145</v>
      </c>
      <c r="Z1705" t="s">
        <v>145</v>
      </c>
      <c r="AC1705" t="s">
        <v>145</v>
      </c>
      <c r="AD1705" t="s">
        <v>145</v>
      </c>
      <c r="AE1705" t="s">
        <v>145</v>
      </c>
      <c r="AF1705" t="s">
        <v>145</v>
      </c>
      <c r="AG1705" t="s">
        <v>145</v>
      </c>
      <c r="AH1705" t="s">
        <v>145</v>
      </c>
      <c r="AI1705" t="s">
        <v>145</v>
      </c>
      <c r="AJ1705" t="s">
        <v>145</v>
      </c>
      <c r="AK1705" t="s">
        <v>145</v>
      </c>
      <c r="AL1705" t="s">
        <v>147</v>
      </c>
      <c r="AM1705" t="s">
        <v>147</v>
      </c>
      <c r="AN1705" t="s">
        <v>145</v>
      </c>
      <c r="BB1705">
        <v>0</v>
      </c>
    </row>
    <row r="1706" spans="1:54" x14ac:dyDescent="0.25">
      <c r="A1706">
        <v>308409</v>
      </c>
      <c r="B1706" t="s">
        <v>150</v>
      </c>
      <c r="AC1706" t="s">
        <v>148</v>
      </c>
      <c r="AD1706" t="s">
        <v>148</v>
      </c>
      <c r="AF1706" t="s">
        <v>147</v>
      </c>
      <c r="AG1706" t="s">
        <v>147</v>
      </c>
      <c r="AH1706" t="s">
        <v>148</v>
      </c>
      <c r="AI1706" t="s">
        <v>147</v>
      </c>
      <c r="AJ1706" t="s">
        <v>145</v>
      </c>
      <c r="AL1706" t="s">
        <v>145</v>
      </c>
      <c r="AN1706" t="s">
        <v>145</v>
      </c>
      <c r="BB1706">
        <v>0</v>
      </c>
    </row>
    <row r="1707" spans="1:54" x14ac:dyDescent="0.25">
      <c r="A1707">
        <v>308852</v>
      </c>
      <c r="B1707" t="s">
        <v>150</v>
      </c>
      <c r="N1707" t="s">
        <v>145</v>
      </c>
      <c r="U1707" t="s">
        <v>148</v>
      </c>
      <c r="W1707" t="s">
        <v>147</v>
      </c>
      <c r="AA1707" t="s">
        <v>147</v>
      </c>
      <c r="AC1707" t="s">
        <v>145</v>
      </c>
      <c r="AD1707" t="s">
        <v>145</v>
      </c>
      <c r="AE1707" t="s">
        <v>145</v>
      </c>
      <c r="AF1707" t="s">
        <v>145</v>
      </c>
      <c r="AG1707" t="s">
        <v>145</v>
      </c>
      <c r="AH1707" t="s">
        <v>145</v>
      </c>
      <c r="AI1707" t="s">
        <v>145</v>
      </c>
      <c r="AJ1707" t="s">
        <v>145</v>
      </c>
      <c r="AK1707" t="s">
        <v>145</v>
      </c>
      <c r="AL1707" t="s">
        <v>145</v>
      </c>
      <c r="AM1707" t="s">
        <v>145</v>
      </c>
      <c r="AN1707" t="s">
        <v>145</v>
      </c>
      <c r="BB1707">
        <v>0</v>
      </c>
    </row>
    <row r="1708" spans="1:54" x14ac:dyDescent="0.25">
      <c r="A1708">
        <v>309478</v>
      </c>
      <c r="B1708" t="s">
        <v>150</v>
      </c>
      <c r="W1708" t="s">
        <v>148</v>
      </c>
      <c r="AA1708" t="s">
        <v>148</v>
      </c>
      <c r="AC1708" t="s">
        <v>148</v>
      </c>
      <c r="AG1708" t="s">
        <v>145</v>
      </c>
      <c r="AK1708" t="s">
        <v>147</v>
      </c>
      <c r="AM1708" t="s">
        <v>145</v>
      </c>
      <c r="AN1708" t="s">
        <v>145</v>
      </c>
      <c r="BB1708">
        <v>0</v>
      </c>
    </row>
    <row r="1709" spans="1:54" x14ac:dyDescent="0.25">
      <c r="A1709">
        <v>312398</v>
      </c>
      <c r="B1709" t="s">
        <v>150</v>
      </c>
      <c r="N1709" t="s">
        <v>145</v>
      </c>
      <c r="Z1709" t="s">
        <v>148</v>
      </c>
      <c r="AA1709" t="s">
        <v>147</v>
      </c>
      <c r="AC1709" t="s">
        <v>148</v>
      </c>
      <c r="AD1709" t="s">
        <v>145</v>
      </c>
      <c r="AF1709" t="s">
        <v>145</v>
      </c>
      <c r="AG1709" t="s">
        <v>145</v>
      </c>
      <c r="AH1709" t="s">
        <v>145</v>
      </c>
      <c r="AI1709" t="s">
        <v>148</v>
      </c>
      <c r="AJ1709" t="s">
        <v>145</v>
      </c>
      <c r="AK1709" t="s">
        <v>145</v>
      </c>
      <c r="AL1709" t="s">
        <v>145</v>
      </c>
      <c r="AM1709" t="s">
        <v>145</v>
      </c>
      <c r="AN1709" t="s">
        <v>145</v>
      </c>
      <c r="BB1709">
        <v>0</v>
      </c>
    </row>
    <row r="1710" spans="1:54" x14ac:dyDescent="0.25">
      <c r="A1710">
        <v>315777</v>
      </c>
      <c r="B1710" t="s">
        <v>150</v>
      </c>
      <c r="J1710" t="s">
        <v>148</v>
      </c>
      <c r="W1710" t="s">
        <v>148</v>
      </c>
      <c r="Z1710" t="s">
        <v>145</v>
      </c>
      <c r="AC1710" t="s">
        <v>148</v>
      </c>
      <c r="AD1710" t="s">
        <v>147</v>
      </c>
      <c r="AF1710" t="s">
        <v>145</v>
      </c>
      <c r="AG1710" t="s">
        <v>145</v>
      </c>
      <c r="AH1710" t="s">
        <v>145</v>
      </c>
      <c r="AI1710" t="s">
        <v>145</v>
      </c>
      <c r="AJ1710" t="s">
        <v>145</v>
      </c>
      <c r="AK1710" t="s">
        <v>145</v>
      </c>
      <c r="AL1710" t="s">
        <v>145</v>
      </c>
      <c r="AM1710" t="s">
        <v>145</v>
      </c>
      <c r="AN1710" t="s">
        <v>145</v>
      </c>
      <c r="BB1710">
        <v>0</v>
      </c>
    </row>
    <row r="1711" spans="1:54" x14ac:dyDescent="0.25">
      <c r="A1711">
        <v>318088</v>
      </c>
      <c r="B1711" t="s">
        <v>150</v>
      </c>
      <c r="Y1711" t="s">
        <v>148</v>
      </c>
      <c r="AA1711" t="s">
        <v>148</v>
      </c>
      <c r="AC1711" t="s">
        <v>147</v>
      </c>
      <c r="AD1711" t="s">
        <v>147</v>
      </c>
      <c r="AE1711" t="s">
        <v>147</v>
      </c>
      <c r="AF1711" t="s">
        <v>145</v>
      </c>
      <c r="AG1711" t="s">
        <v>147</v>
      </c>
      <c r="AH1711" t="s">
        <v>147</v>
      </c>
      <c r="AI1711" t="s">
        <v>145</v>
      </c>
      <c r="AJ1711" t="s">
        <v>145</v>
      </c>
      <c r="AK1711" t="s">
        <v>145</v>
      </c>
      <c r="AL1711" t="s">
        <v>145</v>
      </c>
      <c r="AM1711" t="s">
        <v>145</v>
      </c>
      <c r="AN1711" t="s">
        <v>145</v>
      </c>
      <c r="BB1711">
        <v>0</v>
      </c>
    </row>
    <row r="1712" spans="1:54" x14ac:dyDescent="0.25">
      <c r="A1712">
        <v>320985</v>
      </c>
      <c r="B1712" t="s">
        <v>150</v>
      </c>
      <c r="X1712" t="s">
        <v>148</v>
      </c>
      <c r="AC1712" t="s">
        <v>148</v>
      </c>
      <c r="AE1712" t="s">
        <v>148</v>
      </c>
      <c r="AF1712" t="s">
        <v>145</v>
      </c>
      <c r="AG1712" t="s">
        <v>148</v>
      </c>
      <c r="AM1712" t="s">
        <v>148</v>
      </c>
      <c r="AN1712" t="s">
        <v>145</v>
      </c>
      <c r="BB1712">
        <v>0</v>
      </c>
    </row>
    <row r="1713" spans="1:54" x14ac:dyDescent="0.25">
      <c r="A1713">
        <v>321407</v>
      </c>
      <c r="B1713" t="s">
        <v>150</v>
      </c>
      <c r="V1713" t="s">
        <v>148</v>
      </c>
      <c r="AC1713" t="s">
        <v>145</v>
      </c>
      <c r="AD1713" t="s">
        <v>145</v>
      </c>
      <c r="AE1713" t="s">
        <v>145</v>
      </c>
      <c r="AF1713" t="s">
        <v>145</v>
      </c>
      <c r="AG1713" t="s">
        <v>145</v>
      </c>
      <c r="AH1713" t="s">
        <v>145</v>
      </c>
      <c r="AI1713" t="s">
        <v>145</v>
      </c>
      <c r="AJ1713" t="s">
        <v>145</v>
      </c>
      <c r="AK1713" t="s">
        <v>145</v>
      </c>
      <c r="AL1713" t="s">
        <v>145</v>
      </c>
      <c r="AM1713" t="s">
        <v>145</v>
      </c>
      <c r="AN1713" t="s">
        <v>145</v>
      </c>
      <c r="BB1713">
        <v>0</v>
      </c>
    </row>
    <row r="1714" spans="1:54" x14ac:dyDescent="0.25">
      <c r="A1714">
        <v>323418</v>
      </c>
      <c r="B1714" t="s">
        <v>150</v>
      </c>
      <c r="N1714" t="s">
        <v>148</v>
      </c>
      <c r="W1714" t="s">
        <v>148</v>
      </c>
      <c r="AC1714" t="s">
        <v>147</v>
      </c>
      <c r="AD1714" t="s">
        <v>145</v>
      </c>
      <c r="AE1714" t="s">
        <v>147</v>
      </c>
      <c r="AF1714" t="s">
        <v>147</v>
      </c>
      <c r="AG1714" t="s">
        <v>147</v>
      </c>
      <c r="AH1714" t="s">
        <v>147</v>
      </c>
      <c r="AI1714" t="s">
        <v>145</v>
      </c>
      <c r="AJ1714" t="s">
        <v>145</v>
      </c>
      <c r="AK1714" t="s">
        <v>145</v>
      </c>
      <c r="AL1714" t="s">
        <v>145</v>
      </c>
      <c r="AM1714" t="s">
        <v>145</v>
      </c>
      <c r="AN1714" t="s">
        <v>145</v>
      </c>
      <c r="BB1714">
        <v>0</v>
      </c>
    </row>
    <row r="1715" spans="1:54" x14ac:dyDescent="0.25">
      <c r="A1715">
        <v>324268</v>
      </c>
      <c r="B1715" t="s">
        <v>150</v>
      </c>
      <c r="Y1715" t="s">
        <v>148</v>
      </c>
      <c r="AC1715" t="s">
        <v>148</v>
      </c>
      <c r="AD1715" t="s">
        <v>148</v>
      </c>
      <c r="AE1715" t="s">
        <v>148</v>
      </c>
      <c r="AH1715" t="s">
        <v>145</v>
      </c>
      <c r="AI1715" t="s">
        <v>145</v>
      </c>
      <c r="AJ1715" t="s">
        <v>145</v>
      </c>
      <c r="AK1715" t="s">
        <v>147</v>
      </c>
      <c r="AL1715" t="s">
        <v>147</v>
      </c>
      <c r="AM1715" t="s">
        <v>147</v>
      </c>
      <c r="AN1715" t="s">
        <v>145</v>
      </c>
      <c r="BB1715">
        <v>0</v>
      </c>
    </row>
    <row r="1716" spans="1:54" x14ac:dyDescent="0.25">
      <c r="A1716">
        <v>326068</v>
      </c>
      <c r="B1716" t="s">
        <v>150</v>
      </c>
      <c r="M1716" t="s">
        <v>148</v>
      </c>
      <c r="Y1716" t="s">
        <v>147</v>
      </c>
      <c r="Z1716" t="s">
        <v>147</v>
      </c>
      <c r="AC1716" t="s">
        <v>148</v>
      </c>
      <c r="AD1716" t="s">
        <v>148</v>
      </c>
      <c r="AF1716" t="s">
        <v>145</v>
      </c>
      <c r="AG1716" t="s">
        <v>145</v>
      </c>
      <c r="AH1716" t="s">
        <v>147</v>
      </c>
      <c r="AI1716" t="s">
        <v>145</v>
      </c>
      <c r="AJ1716" t="s">
        <v>145</v>
      </c>
      <c r="AK1716" t="s">
        <v>145</v>
      </c>
      <c r="AL1716" t="s">
        <v>145</v>
      </c>
      <c r="AM1716" t="s">
        <v>145</v>
      </c>
      <c r="AN1716" t="s">
        <v>145</v>
      </c>
      <c r="BB1716">
        <v>0</v>
      </c>
    </row>
    <row r="1717" spans="1:54" x14ac:dyDescent="0.25">
      <c r="A1717">
        <v>326253</v>
      </c>
      <c r="B1717" t="s">
        <v>150</v>
      </c>
      <c r="AC1717" t="s">
        <v>147</v>
      </c>
      <c r="AD1717" t="s">
        <v>147</v>
      </c>
      <c r="AE1717" t="s">
        <v>147</v>
      </c>
      <c r="AF1717" t="s">
        <v>147</v>
      </c>
      <c r="AI1717" t="s">
        <v>145</v>
      </c>
      <c r="AJ1717" t="s">
        <v>145</v>
      </c>
      <c r="AK1717" t="s">
        <v>145</v>
      </c>
      <c r="AL1717" t="s">
        <v>145</v>
      </c>
      <c r="AM1717" t="s">
        <v>145</v>
      </c>
      <c r="AN1717" t="s">
        <v>145</v>
      </c>
      <c r="BB1717">
        <v>0</v>
      </c>
    </row>
    <row r="1718" spans="1:54" x14ac:dyDescent="0.25">
      <c r="A1718">
        <v>326530</v>
      </c>
      <c r="B1718" t="s">
        <v>150</v>
      </c>
      <c r="W1718" t="s">
        <v>148</v>
      </c>
      <c r="Y1718" t="s">
        <v>148</v>
      </c>
      <c r="AC1718" t="s">
        <v>147</v>
      </c>
      <c r="AD1718" t="s">
        <v>145</v>
      </c>
      <c r="AE1718" t="s">
        <v>148</v>
      </c>
      <c r="AF1718" t="s">
        <v>148</v>
      </c>
      <c r="AG1718" t="s">
        <v>147</v>
      </c>
      <c r="AH1718" t="s">
        <v>147</v>
      </c>
      <c r="AI1718" t="s">
        <v>145</v>
      </c>
      <c r="AJ1718" t="s">
        <v>145</v>
      </c>
      <c r="AK1718" t="s">
        <v>145</v>
      </c>
      <c r="AL1718" t="s">
        <v>145</v>
      </c>
      <c r="AM1718" t="s">
        <v>145</v>
      </c>
      <c r="AN1718" t="s">
        <v>145</v>
      </c>
      <c r="BB1718">
        <v>0</v>
      </c>
    </row>
    <row r="1719" spans="1:54" x14ac:dyDescent="0.25">
      <c r="A1719">
        <v>326676</v>
      </c>
      <c r="B1719" t="s">
        <v>150</v>
      </c>
      <c r="W1719" t="s">
        <v>148</v>
      </c>
      <c r="AC1719" t="s">
        <v>145</v>
      </c>
      <c r="AD1719" t="s">
        <v>148</v>
      </c>
      <c r="AE1719" t="s">
        <v>148</v>
      </c>
      <c r="AF1719" t="s">
        <v>148</v>
      </c>
      <c r="AG1719" t="s">
        <v>147</v>
      </c>
      <c r="AH1719" t="s">
        <v>148</v>
      </c>
      <c r="AK1719" t="s">
        <v>147</v>
      </c>
      <c r="AL1719" t="s">
        <v>145</v>
      </c>
      <c r="AM1719" t="s">
        <v>145</v>
      </c>
      <c r="AN1719" t="s">
        <v>145</v>
      </c>
      <c r="BB1719">
        <v>0</v>
      </c>
    </row>
    <row r="1720" spans="1:54" x14ac:dyDescent="0.25">
      <c r="A1720">
        <v>326872</v>
      </c>
      <c r="B1720" t="s">
        <v>150</v>
      </c>
      <c r="AC1720" t="s">
        <v>145</v>
      </c>
      <c r="AG1720" t="s">
        <v>145</v>
      </c>
      <c r="AI1720" t="s">
        <v>147</v>
      </c>
      <c r="AK1720" t="s">
        <v>145</v>
      </c>
      <c r="AL1720" t="s">
        <v>145</v>
      </c>
      <c r="AM1720" t="s">
        <v>147</v>
      </c>
      <c r="AN1720" t="s">
        <v>145</v>
      </c>
      <c r="BB1720">
        <v>0</v>
      </c>
    </row>
    <row r="1721" spans="1:54" x14ac:dyDescent="0.25">
      <c r="A1721">
        <v>326972</v>
      </c>
      <c r="B1721" t="s">
        <v>150</v>
      </c>
      <c r="W1721" t="s">
        <v>148</v>
      </c>
      <c r="Z1721" t="s">
        <v>148</v>
      </c>
      <c r="AC1721" t="s">
        <v>145</v>
      </c>
      <c r="AD1721" t="s">
        <v>145</v>
      </c>
      <c r="AE1721" t="s">
        <v>145</v>
      </c>
      <c r="AF1721" t="s">
        <v>145</v>
      </c>
      <c r="AG1721" t="s">
        <v>145</v>
      </c>
      <c r="AH1721" t="s">
        <v>145</v>
      </c>
      <c r="AI1721" t="s">
        <v>145</v>
      </c>
      <c r="AJ1721" t="s">
        <v>145</v>
      </c>
      <c r="AK1721" t="s">
        <v>145</v>
      </c>
      <c r="AL1721" t="s">
        <v>145</v>
      </c>
      <c r="AM1721" t="s">
        <v>145</v>
      </c>
      <c r="AN1721" t="s">
        <v>145</v>
      </c>
      <c r="BB1721">
        <v>0</v>
      </c>
    </row>
    <row r="1722" spans="1:54" x14ac:dyDescent="0.25">
      <c r="A1722">
        <v>328053</v>
      </c>
      <c r="B1722" t="s">
        <v>150</v>
      </c>
      <c r="H1722" t="s">
        <v>148</v>
      </c>
      <c r="N1722" t="s">
        <v>148</v>
      </c>
      <c r="Z1722" t="s">
        <v>148</v>
      </c>
      <c r="AA1722" t="s">
        <v>148</v>
      </c>
      <c r="AD1722" t="s">
        <v>148</v>
      </c>
      <c r="AE1722" t="s">
        <v>148</v>
      </c>
      <c r="AF1722" t="s">
        <v>148</v>
      </c>
      <c r="AG1722" t="s">
        <v>145</v>
      </c>
      <c r="AH1722" t="s">
        <v>145</v>
      </c>
      <c r="AI1722" t="s">
        <v>147</v>
      </c>
      <c r="AJ1722" t="s">
        <v>147</v>
      </c>
      <c r="AK1722" t="s">
        <v>147</v>
      </c>
      <c r="AL1722" t="s">
        <v>147</v>
      </c>
      <c r="AM1722" t="s">
        <v>145</v>
      </c>
      <c r="AN1722" t="s">
        <v>145</v>
      </c>
      <c r="BB1722">
        <v>0</v>
      </c>
    </row>
    <row r="1723" spans="1:54" x14ac:dyDescent="0.25">
      <c r="A1723">
        <v>328115</v>
      </c>
      <c r="B1723" t="s">
        <v>150</v>
      </c>
      <c r="R1723" t="s">
        <v>148</v>
      </c>
      <c r="W1723" t="s">
        <v>148</v>
      </c>
      <c r="X1723" t="s">
        <v>148</v>
      </c>
      <c r="Z1723" t="s">
        <v>148</v>
      </c>
      <c r="AE1723" t="s">
        <v>148</v>
      </c>
      <c r="AG1723" t="s">
        <v>145</v>
      </c>
      <c r="AI1723" t="s">
        <v>145</v>
      </c>
      <c r="AJ1723" t="s">
        <v>145</v>
      </c>
      <c r="AK1723" t="s">
        <v>145</v>
      </c>
      <c r="AL1723" t="s">
        <v>145</v>
      </c>
      <c r="AN1723" t="s">
        <v>145</v>
      </c>
      <c r="BB1723">
        <v>0</v>
      </c>
    </row>
    <row r="1724" spans="1:54" x14ac:dyDescent="0.25">
      <c r="A1724">
        <v>328450</v>
      </c>
      <c r="B1724" t="s">
        <v>150</v>
      </c>
      <c r="W1724" t="s">
        <v>148</v>
      </c>
      <c r="AC1724" t="s">
        <v>148</v>
      </c>
      <c r="AD1724" t="s">
        <v>148</v>
      </c>
      <c r="AE1724" t="s">
        <v>148</v>
      </c>
      <c r="AF1724" t="s">
        <v>148</v>
      </c>
      <c r="AG1724" t="s">
        <v>145</v>
      </c>
      <c r="AH1724" t="s">
        <v>148</v>
      </c>
      <c r="AI1724" t="s">
        <v>147</v>
      </c>
      <c r="AJ1724" t="s">
        <v>147</v>
      </c>
      <c r="AK1724" t="s">
        <v>145</v>
      </c>
      <c r="AL1724" t="s">
        <v>145</v>
      </c>
      <c r="AM1724" t="s">
        <v>145</v>
      </c>
      <c r="AN1724" t="s">
        <v>145</v>
      </c>
      <c r="BB1724">
        <v>0</v>
      </c>
    </row>
    <row r="1725" spans="1:54" x14ac:dyDescent="0.25">
      <c r="A1725">
        <v>328934</v>
      </c>
      <c r="B1725" t="s">
        <v>150</v>
      </c>
      <c r="N1725" t="s">
        <v>145</v>
      </c>
      <c r="W1725" t="s">
        <v>148</v>
      </c>
      <c r="Z1725" t="s">
        <v>145</v>
      </c>
      <c r="AA1725" t="s">
        <v>147</v>
      </c>
      <c r="AC1725" t="s">
        <v>145</v>
      </c>
      <c r="AD1725" t="s">
        <v>145</v>
      </c>
      <c r="AE1725" t="s">
        <v>145</v>
      </c>
      <c r="AF1725" t="s">
        <v>145</v>
      </c>
      <c r="AG1725" t="s">
        <v>145</v>
      </c>
      <c r="AH1725" t="s">
        <v>145</v>
      </c>
      <c r="AI1725" t="s">
        <v>145</v>
      </c>
      <c r="AJ1725" t="s">
        <v>145</v>
      </c>
      <c r="AK1725" t="s">
        <v>145</v>
      </c>
      <c r="AL1725" t="s">
        <v>145</v>
      </c>
      <c r="AM1725" t="s">
        <v>145</v>
      </c>
      <c r="AN1725" t="s">
        <v>145</v>
      </c>
      <c r="BB1725">
        <v>0</v>
      </c>
    </row>
    <row r="1726" spans="1:54" x14ac:dyDescent="0.25">
      <c r="A1726">
        <v>329137</v>
      </c>
      <c r="B1726" t="s">
        <v>150</v>
      </c>
      <c r="Z1726" t="s">
        <v>148</v>
      </c>
      <c r="AA1726" t="s">
        <v>145</v>
      </c>
      <c r="AC1726" t="s">
        <v>147</v>
      </c>
      <c r="AE1726" t="s">
        <v>145</v>
      </c>
      <c r="AF1726" t="s">
        <v>145</v>
      </c>
      <c r="AG1726" t="s">
        <v>145</v>
      </c>
      <c r="AH1726" t="s">
        <v>145</v>
      </c>
      <c r="AI1726" t="s">
        <v>145</v>
      </c>
      <c r="AJ1726" t="s">
        <v>145</v>
      </c>
      <c r="AK1726" t="s">
        <v>145</v>
      </c>
      <c r="AL1726" t="s">
        <v>145</v>
      </c>
      <c r="AM1726" t="s">
        <v>145</v>
      </c>
      <c r="AN1726" t="s">
        <v>145</v>
      </c>
      <c r="BB1726">
        <v>0</v>
      </c>
    </row>
    <row r="1727" spans="1:54" x14ac:dyDescent="0.25">
      <c r="A1727">
        <v>329190</v>
      </c>
      <c r="B1727" t="s">
        <v>150</v>
      </c>
      <c r="I1727" t="s">
        <v>148</v>
      </c>
      <c r="Z1727" t="s">
        <v>145</v>
      </c>
      <c r="AC1727" t="s">
        <v>145</v>
      </c>
      <c r="AD1727" t="s">
        <v>145</v>
      </c>
      <c r="AE1727" t="s">
        <v>145</v>
      </c>
      <c r="AF1727" t="s">
        <v>145</v>
      </c>
      <c r="AG1727" t="s">
        <v>145</v>
      </c>
      <c r="AH1727" t="s">
        <v>145</v>
      </c>
      <c r="AI1727" t="s">
        <v>145</v>
      </c>
      <c r="AJ1727" t="s">
        <v>145</v>
      </c>
      <c r="AK1727" t="s">
        <v>145</v>
      </c>
      <c r="AL1727" t="s">
        <v>145</v>
      </c>
      <c r="AM1727" t="s">
        <v>145</v>
      </c>
      <c r="AN1727" t="s">
        <v>145</v>
      </c>
      <c r="BB1727">
        <v>0</v>
      </c>
    </row>
    <row r="1728" spans="1:54" x14ac:dyDescent="0.25">
      <c r="A1728">
        <v>329278</v>
      </c>
      <c r="B1728" t="s">
        <v>150</v>
      </c>
      <c r="H1728" t="s">
        <v>148</v>
      </c>
      <c r="N1728" t="s">
        <v>148</v>
      </c>
      <c r="W1728" t="s">
        <v>148</v>
      </c>
      <c r="Z1728" t="s">
        <v>148</v>
      </c>
      <c r="AC1728" t="s">
        <v>145</v>
      </c>
      <c r="AD1728" t="s">
        <v>145</v>
      </c>
      <c r="AE1728" t="s">
        <v>145</v>
      </c>
      <c r="AF1728" t="s">
        <v>145</v>
      </c>
      <c r="AG1728" t="s">
        <v>145</v>
      </c>
      <c r="AH1728" t="s">
        <v>145</v>
      </c>
      <c r="AI1728" t="s">
        <v>145</v>
      </c>
      <c r="AJ1728" t="s">
        <v>145</v>
      </c>
      <c r="AK1728" t="s">
        <v>145</v>
      </c>
      <c r="AL1728" t="s">
        <v>145</v>
      </c>
      <c r="AM1728" t="s">
        <v>145</v>
      </c>
      <c r="AN1728" t="s">
        <v>145</v>
      </c>
      <c r="BB1728">
        <v>0</v>
      </c>
    </row>
    <row r="1729" spans="1:54" x14ac:dyDescent="0.25">
      <c r="A1729">
        <v>329358</v>
      </c>
      <c r="B1729" t="s">
        <v>150</v>
      </c>
      <c r="N1729" t="s">
        <v>148</v>
      </c>
      <c r="W1729" t="s">
        <v>148</v>
      </c>
      <c r="Z1729" t="s">
        <v>148</v>
      </c>
      <c r="AA1729" t="s">
        <v>148</v>
      </c>
      <c r="AC1729" t="s">
        <v>147</v>
      </c>
      <c r="AD1729" t="s">
        <v>145</v>
      </c>
      <c r="AE1729" t="s">
        <v>147</v>
      </c>
      <c r="AF1729" t="s">
        <v>145</v>
      </c>
      <c r="AG1729" t="s">
        <v>145</v>
      </c>
      <c r="AH1729" t="s">
        <v>145</v>
      </c>
      <c r="AI1729" t="s">
        <v>145</v>
      </c>
      <c r="AJ1729" t="s">
        <v>145</v>
      </c>
      <c r="AK1729" t="s">
        <v>145</v>
      </c>
      <c r="AL1729" t="s">
        <v>145</v>
      </c>
      <c r="AM1729" t="s">
        <v>145</v>
      </c>
      <c r="AN1729" t="s">
        <v>145</v>
      </c>
      <c r="BB1729">
        <v>0</v>
      </c>
    </row>
    <row r="1730" spans="1:54" x14ac:dyDescent="0.25">
      <c r="A1730">
        <v>329801</v>
      </c>
      <c r="B1730" t="s">
        <v>150</v>
      </c>
      <c r="N1730" t="s">
        <v>148</v>
      </c>
      <c r="V1730" t="s">
        <v>148</v>
      </c>
      <c r="Z1730" t="s">
        <v>148</v>
      </c>
      <c r="AC1730" t="s">
        <v>148</v>
      </c>
      <c r="AE1730" t="s">
        <v>148</v>
      </c>
      <c r="AF1730" t="s">
        <v>145</v>
      </c>
      <c r="AG1730" t="s">
        <v>145</v>
      </c>
      <c r="AH1730" t="s">
        <v>145</v>
      </c>
      <c r="AI1730" t="s">
        <v>147</v>
      </c>
      <c r="AJ1730" t="s">
        <v>145</v>
      </c>
      <c r="AK1730" t="s">
        <v>145</v>
      </c>
      <c r="AL1730" t="s">
        <v>145</v>
      </c>
      <c r="AM1730" t="s">
        <v>145</v>
      </c>
      <c r="AN1730" t="s">
        <v>145</v>
      </c>
      <c r="BB1730">
        <v>0</v>
      </c>
    </row>
    <row r="1731" spans="1:54" x14ac:dyDescent="0.25">
      <c r="A1731">
        <v>330331</v>
      </c>
      <c r="B1731" t="s">
        <v>150</v>
      </c>
      <c r="Z1731" t="s">
        <v>148</v>
      </c>
      <c r="AG1731" t="s">
        <v>145</v>
      </c>
      <c r="AH1731" t="s">
        <v>145</v>
      </c>
      <c r="AJ1731" t="s">
        <v>148</v>
      </c>
      <c r="AL1731" t="s">
        <v>148</v>
      </c>
      <c r="AM1731" t="s">
        <v>148</v>
      </c>
      <c r="AN1731" t="s">
        <v>145</v>
      </c>
      <c r="BB1731">
        <v>0</v>
      </c>
    </row>
    <row r="1732" spans="1:54" x14ac:dyDescent="0.25">
      <c r="A1732">
        <v>330504</v>
      </c>
      <c r="B1732" t="s">
        <v>150</v>
      </c>
      <c r="W1732" t="s">
        <v>148</v>
      </c>
      <c r="Z1732" t="s">
        <v>148</v>
      </c>
      <c r="AC1732" t="s">
        <v>148</v>
      </c>
      <c r="AD1732" t="s">
        <v>145</v>
      </c>
      <c r="AE1732" t="s">
        <v>148</v>
      </c>
      <c r="AF1732" t="s">
        <v>145</v>
      </c>
      <c r="AG1732" t="s">
        <v>145</v>
      </c>
      <c r="AH1732" t="s">
        <v>147</v>
      </c>
      <c r="AI1732" t="s">
        <v>147</v>
      </c>
      <c r="AJ1732" t="s">
        <v>145</v>
      </c>
      <c r="AL1732" t="s">
        <v>145</v>
      </c>
      <c r="AM1732" t="s">
        <v>145</v>
      </c>
      <c r="AN1732" t="s">
        <v>145</v>
      </c>
      <c r="BB1732">
        <v>0</v>
      </c>
    </row>
    <row r="1733" spans="1:54" x14ac:dyDescent="0.25">
      <c r="A1733">
        <v>330614</v>
      </c>
      <c r="B1733" t="s">
        <v>150</v>
      </c>
      <c r="AG1733" t="s">
        <v>145</v>
      </c>
      <c r="AH1733" t="s">
        <v>145</v>
      </c>
      <c r="AI1733" t="s">
        <v>145</v>
      </c>
      <c r="AJ1733" t="s">
        <v>145</v>
      </c>
      <c r="AK1733" t="s">
        <v>145</v>
      </c>
      <c r="AL1733" t="s">
        <v>145</v>
      </c>
      <c r="AM1733" t="s">
        <v>145</v>
      </c>
      <c r="AN1733" t="s">
        <v>145</v>
      </c>
      <c r="BB1733">
        <v>0</v>
      </c>
    </row>
    <row r="1734" spans="1:54" x14ac:dyDescent="0.25">
      <c r="A1734">
        <v>330634</v>
      </c>
      <c r="B1734" t="s">
        <v>150</v>
      </c>
      <c r="Q1734" t="s">
        <v>148</v>
      </c>
      <c r="W1734" t="s">
        <v>145</v>
      </c>
      <c r="AC1734" t="s">
        <v>147</v>
      </c>
      <c r="AD1734" t="s">
        <v>147</v>
      </c>
      <c r="AE1734" t="s">
        <v>147</v>
      </c>
      <c r="AF1734" t="s">
        <v>145</v>
      </c>
      <c r="AG1734" t="s">
        <v>145</v>
      </c>
      <c r="AH1734" t="s">
        <v>147</v>
      </c>
      <c r="AI1734" t="s">
        <v>145</v>
      </c>
      <c r="AJ1734" t="s">
        <v>145</v>
      </c>
      <c r="AK1734" t="s">
        <v>145</v>
      </c>
      <c r="AL1734" t="s">
        <v>145</v>
      </c>
      <c r="AM1734" t="s">
        <v>145</v>
      </c>
      <c r="AN1734" t="s">
        <v>145</v>
      </c>
      <c r="BB1734">
        <v>0</v>
      </c>
    </row>
    <row r="1735" spans="1:54" x14ac:dyDescent="0.25">
      <c r="A1735">
        <v>330658</v>
      </c>
      <c r="B1735" t="s">
        <v>150</v>
      </c>
      <c r="Z1735" t="s">
        <v>148</v>
      </c>
      <c r="AC1735" t="s">
        <v>148</v>
      </c>
      <c r="AD1735" t="s">
        <v>147</v>
      </c>
      <c r="AE1735" t="s">
        <v>148</v>
      </c>
      <c r="AF1735" t="s">
        <v>147</v>
      </c>
      <c r="AG1735" t="s">
        <v>148</v>
      </c>
      <c r="AI1735" t="s">
        <v>147</v>
      </c>
      <c r="AJ1735" t="s">
        <v>147</v>
      </c>
      <c r="AK1735" t="s">
        <v>147</v>
      </c>
      <c r="AL1735" t="s">
        <v>147</v>
      </c>
      <c r="AN1735" t="s">
        <v>145</v>
      </c>
      <c r="BB1735">
        <v>0</v>
      </c>
    </row>
    <row r="1736" spans="1:54" x14ac:dyDescent="0.25">
      <c r="A1736">
        <v>330722</v>
      </c>
      <c r="B1736" t="s">
        <v>150</v>
      </c>
      <c r="R1736" t="s">
        <v>148</v>
      </c>
      <c r="W1736" t="s">
        <v>148</v>
      </c>
      <c r="X1736" t="s">
        <v>148</v>
      </c>
      <c r="Y1736" t="s">
        <v>147</v>
      </c>
      <c r="AC1736" t="s">
        <v>145</v>
      </c>
      <c r="AD1736" t="s">
        <v>145</v>
      </c>
      <c r="AE1736" t="s">
        <v>145</v>
      </c>
      <c r="AF1736" t="s">
        <v>145</v>
      </c>
      <c r="AG1736" t="s">
        <v>145</v>
      </c>
      <c r="AH1736" t="s">
        <v>145</v>
      </c>
      <c r="AI1736" t="s">
        <v>145</v>
      </c>
      <c r="AJ1736" t="s">
        <v>145</v>
      </c>
      <c r="AK1736" t="s">
        <v>145</v>
      </c>
      <c r="AL1736" t="s">
        <v>145</v>
      </c>
      <c r="AM1736" t="s">
        <v>145</v>
      </c>
      <c r="AN1736" t="s">
        <v>145</v>
      </c>
      <c r="BB1736">
        <v>0</v>
      </c>
    </row>
    <row r="1737" spans="1:54" x14ac:dyDescent="0.25">
      <c r="A1737">
        <v>331225</v>
      </c>
      <c r="B1737" t="s">
        <v>150</v>
      </c>
      <c r="Q1737" t="s">
        <v>148</v>
      </c>
      <c r="Z1737" t="s">
        <v>148</v>
      </c>
      <c r="AC1737" t="s">
        <v>148</v>
      </c>
      <c r="AD1737" t="s">
        <v>148</v>
      </c>
      <c r="AF1737" t="s">
        <v>147</v>
      </c>
      <c r="AG1737" t="s">
        <v>147</v>
      </c>
      <c r="AH1737" t="s">
        <v>145</v>
      </c>
      <c r="AI1737" t="s">
        <v>148</v>
      </c>
      <c r="AJ1737" t="s">
        <v>145</v>
      </c>
      <c r="AK1737" t="s">
        <v>148</v>
      </c>
      <c r="AN1737" t="s">
        <v>145</v>
      </c>
      <c r="BB1737">
        <v>0</v>
      </c>
    </row>
    <row r="1738" spans="1:54" x14ac:dyDescent="0.25">
      <c r="A1738">
        <v>331246</v>
      </c>
      <c r="B1738" t="s">
        <v>150</v>
      </c>
      <c r="L1738" t="s">
        <v>148</v>
      </c>
      <c r="R1738" t="s">
        <v>148</v>
      </c>
      <c r="V1738" t="s">
        <v>147</v>
      </c>
      <c r="AC1738" t="s">
        <v>145</v>
      </c>
      <c r="AD1738" t="s">
        <v>148</v>
      </c>
      <c r="AE1738" t="s">
        <v>145</v>
      </c>
      <c r="AF1738" t="s">
        <v>147</v>
      </c>
      <c r="AG1738" t="s">
        <v>145</v>
      </c>
      <c r="AH1738" t="s">
        <v>147</v>
      </c>
      <c r="AI1738" t="s">
        <v>147</v>
      </c>
      <c r="AJ1738" t="s">
        <v>145</v>
      </c>
      <c r="AK1738" t="s">
        <v>147</v>
      </c>
      <c r="AL1738" t="s">
        <v>145</v>
      </c>
      <c r="AM1738" t="s">
        <v>145</v>
      </c>
      <c r="AN1738" t="s">
        <v>145</v>
      </c>
      <c r="BB1738">
        <v>0</v>
      </c>
    </row>
    <row r="1739" spans="1:54" x14ac:dyDescent="0.25">
      <c r="A1739">
        <v>331261</v>
      </c>
      <c r="B1739" t="s">
        <v>150</v>
      </c>
      <c r="M1739" t="s">
        <v>148</v>
      </c>
      <c r="X1739" t="s">
        <v>148</v>
      </c>
      <c r="Y1739" t="s">
        <v>148</v>
      </c>
      <c r="Z1739" t="s">
        <v>148</v>
      </c>
      <c r="AC1739" t="s">
        <v>145</v>
      </c>
      <c r="AD1739" t="s">
        <v>145</v>
      </c>
      <c r="AE1739" t="s">
        <v>145</v>
      </c>
      <c r="AF1739" t="s">
        <v>145</v>
      </c>
      <c r="AG1739" t="s">
        <v>145</v>
      </c>
      <c r="AH1739" t="s">
        <v>145</v>
      </c>
      <c r="AI1739" t="s">
        <v>145</v>
      </c>
      <c r="AJ1739" t="s">
        <v>145</v>
      </c>
      <c r="AK1739" t="s">
        <v>145</v>
      </c>
      <c r="AL1739" t="s">
        <v>145</v>
      </c>
      <c r="AM1739" t="s">
        <v>145</v>
      </c>
      <c r="AN1739" t="s">
        <v>145</v>
      </c>
      <c r="BB1739">
        <v>0</v>
      </c>
    </row>
    <row r="1740" spans="1:54" x14ac:dyDescent="0.25">
      <c r="A1740">
        <v>331469</v>
      </c>
      <c r="B1740" t="s">
        <v>150</v>
      </c>
      <c r="W1740" t="s">
        <v>148</v>
      </c>
      <c r="Z1740" t="s">
        <v>147</v>
      </c>
      <c r="AC1740" t="s">
        <v>147</v>
      </c>
      <c r="AD1740" t="s">
        <v>147</v>
      </c>
      <c r="AF1740" t="s">
        <v>147</v>
      </c>
      <c r="AG1740" t="s">
        <v>145</v>
      </c>
      <c r="AI1740" t="s">
        <v>145</v>
      </c>
      <c r="AJ1740" t="s">
        <v>145</v>
      </c>
      <c r="AK1740" t="s">
        <v>145</v>
      </c>
      <c r="AL1740" t="s">
        <v>145</v>
      </c>
      <c r="AM1740" t="s">
        <v>145</v>
      </c>
      <c r="AN1740" t="s">
        <v>145</v>
      </c>
      <c r="BB1740">
        <v>0</v>
      </c>
    </row>
    <row r="1741" spans="1:54" x14ac:dyDescent="0.25">
      <c r="A1741">
        <v>331487</v>
      </c>
      <c r="B1741" t="s">
        <v>150</v>
      </c>
      <c r="N1741" t="s">
        <v>148</v>
      </c>
      <c r="W1741" t="s">
        <v>148</v>
      </c>
      <c r="AC1741" t="s">
        <v>147</v>
      </c>
      <c r="AD1741" t="s">
        <v>145</v>
      </c>
      <c r="AE1741" t="s">
        <v>147</v>
      </c>
      <c r="AF1741" t="s">
        <v>145</v>
      </c>
      <c r="AG1741" t="s">
        <v>145</v>
      </c>
      <c r="AH1741" t="s">
        <v>147</v>
      </c>
      <c r="AI1741" t="s">
        <v>145</v>
      </c>
      <c r="AJ1741" t="s">
        <v>145</v>
      </c>
      <c r="AK1741" t="s">
        <v>147</v>
      </c>
      <c r="AL1741" t="s">
        <v>145</v>
      </c>
      <c r="AM1741" t="s">
        <v>147</v>
      </c>
      <c r="AN1741" t="s">
        <v>145</v>
      </c>
      <c r="BB1741">
        <v>0</v>
      </c>
    </row>
    <row r="1742" spans="1:54" x14ac:dyDescent="0.25">
      <c r="A1742">
        <v>331562</v>
      </c>
      <c r="B1742" t="s">
        <v>150</v>
      </c>
      <c r="AC1742" t="s">
        <v>147</v>
      </c>
      <c r="AD1742" t="s">
        <v>147</v>
      </c>
      <c r="AE1742" t="s">
        <v>147</v>
      </c>
      <c r="AF1742" t="s">
        <v>148</v>
      </c>
      <c r="AG1742" t="s">
        <v>148</v>
      </c>
      <c r="AI1742" t="s">
        <v>145</v>
      </c>
      <c r="AJ1742" t="s">
        <v>147</v>
      </c>
      <c r="AK1742" t="s">
        <v>147</v>
      </c>
      <c r="AL1742" t="s">
        <v>145</v>
      </c>
      <c r="AM1742" t="s">
        <v>145</v>
      </c>
      <c r="AN1742" t="s">
        <v>145</v>
      </c>
      <c r="BB1742">
        <v>0</v>
      </c>
    </row>
    <row r="1743" spans="1:54" x14ac:dyDescent="0.25">
      <c r="A1743">
        <v>331662</v>
      </c>
      <c r="B1743" t="s">
        <v>150</v>
      </c>
      <c r="Q1743" t="s">
        <v>148</v>
      </c>
      <c r="T1743" t="s">
        <v>148</v>
      </c>
      <c r="W1743" t="s">
        <v>148</v>
      </c>
      <c r="AC1743" t="s">
        <v>145</v>
      </c>
      <c r="AD1743" t="s">
        <v>145</v>
      </c>
      <c r="AE1743" t="s">
        <v>145</v>
      </c>
      <c r="AF1743" t="s">
        <v>145</v>
      </c>
      <c r="AG1743" t="s">
        <v>145</v>
      </c>
      <c r="AH1743" t="s">
        <v>145</v>
      </c>
      <c r="AI1743" t="s">
        <v>145</v>
      </c>
      <c r="AJ1743" t="s">
        <v>145</v>
      </c>
      <c r="AK1743" t="s">
        <v>145</v>
      </c>
      <c r="AL1743" t="s">
        <v>145</v>
      </c>
      <c r="AM1743" t="s">
        <v>145</v>
      </c>
      <c r="AN1743" t="s">
        <v>145</v>
      </c>
      <c r="BB1743">
        <v>0</v>
      </c>
    </row>
    <row r="1744" spans="1:54" x14ac:dyDescent="0.25">
      <c r="A1744">
        <v>331699</v>
      </c>
      <c r="B1744" t="s">
        <v>150</v>
      </c>
      <c r="AC1744" t="s">
        <v>147</v>
      </c>
      <c r="AE1744" t="s">
        <v>147</v>
      </c>
      <c r="AH1744" t="s">
        <v>147</v>
      </c>
      <c r="AI1744" t="s">
        <v>145</v>
      </c>
      <c r="AJ1744" t="s">
        <v>145</v>
      </c>
      <c r="AK1744" t="s">
        <v>145</v>
      </c>
      <c r="AL1744" t="s">
        <v>145</v>
      </c>
      <c r="AM1744" t="s">
        <v>145</v>
      </c>
      <c r="AN1744" t="s">
        <v>145</v>
      </c>
      <c r="BB1744">
        <v>0</v>
      </c>
    </row>
    <row r="1745" spans="1:54" x14ac:dyDescent="0.25">
      <c r="A1745">
        <v>331719</v>
      </c>
      <c r="B1745" t="s">
        <v>150</v>
      </c>
      <c r="W1745" t="s">
        <v>148</v>
      </c>
      <c r="Z1745" t="s">
        <v>148</v>
      </c>
      <c r="AC1745" t="s">
        <v>148</v>
      </c>
      <c r="AD1745" t="s">
        <v>148</v>
      </c>
      <c r="AF1745" t="s">
        <v>148</v>
      </c>
      <c r="AG1745" t="s">
        <v>148</v>
      </c>
      <c r="AH1745" t="s">
        <v>148</v>
      </c>
      <c r="AI1745" t="s">
        <v>148</v>
      </c>
      <c r="AJ1745" t="s">
        <v>148</v>
      </c>
      <c r="AK1745" t="s">
        <v>147</v>
      </c>
      <c r="AM1745" t="s">
        <v>147</v>
      </c>
      <c r="AN1745" t="s">
        <v>145</v>
      </c>
      <c r="BB1745">
        <v>0</v>
      </c>
    </row>
    <row r="1746" spans="1:54" x14ac:dyDescent="0.25">
      <c r="A1746">
        <v>332022</v>
      </c>
      <c r="B1746" t="s">
        <v>150</v>
      </c>
      <c r="Z1746" t="s">
        <v>147</v>
      </c>
      <c r="AA1746" t="s">
        <v>148</v>
      </c>
      <c r="AD1746" t="s">
        <v>148</v>
      </c>
      <c r="AE1746" t="s">
        <v>148</v>
      </c>
      <c r="AF1746" t="s">
        <v>147</v>
      </c>
      <c r="AG1746" t="s">
        <v>145</v>
      </c>
      <c r="AI1746" t="s">
        <v>148</v>
      </c>
      <c r="AJ1746" t="s">
        <v>145</v>
      </c>
      <c r="AK1746" t="s">
        <v>147</v>
      </c>
      <c r="AL1746" t="s">
        <v>147</v>
      </c>
      <c r="AM1746" t="s">
        <v>147</v>
      </c>
      <c r="AN1746" t="s">
        <v>145</v>
      </c>
      <c r="BB1746">
        <v>0</v>
      </c>
    </row>
    <row r="1747" spans="1:54" x14ac:dyDescent="0.25">
      <c r="A1747">
        <v>332141</v>
      </c>
      <c r="B1747" t="s">
        <v>150</v>
      </c>
      <c r="N1747" t="s">
        <v>145</v>
      </c>
      <c r="X1747" t="s">
        <v>147</v>
      </c>
      <c r="AC1747" t="s">
        <v>147</v>
      </c>
      <c r="AG1747" t="s">
        <v>147</v>
      </c>
      <c r="AH1747" t="s">
        <v>145</v>
      </c>
      <c r="AI1747" t="s">
        <v>145</v>
      </c>
      <c r="AJ1747" t="s">
        <v>145</v>
      </c>
      <c r="AK1747" t="s">
        <v>147</v>
      </c>
      <c r="AL1747" t="s">
        <v>147</v>
      </c>
      <c r="AM1747" t="s">
        <v>145</v>
      </c>
      <c r="AN1747" t="s">
        <v>145</v>
      </c>
      <c r="BB1747">
        <v>0</v>
      </c>
    </row>
    <row r="1748" spans="1:54" x14ac:dyDescent="0.25">
      <c r="A1748">
        <v>332329</v>
      </c>
      <c r="B1748" t="s">
        <v>150</v>
      </c>
      <c r="V1748" t="s">
        <v>148</v>
      </c>
      <c r="AA1748" t="s">
        <v>148</v>
      </c>
      <c r="AC1748" t="s">
        <v>147</v>
      </c>
      <c r="AD1748" t="s">
        <v>147</v>
      </c>
      <c r="AE1748" t="s">
        <v>147</v>
      </c>
      <c r="AF1748" t="s">
        <v>145</v>
      </c>
      <c r="AG1748" t="s">
        <v>145</v>
      </c>
      <c r="AI1748" t="s">
        <v>145</v>
      </c>
      <c r="AJ1748" t="s">
        <v>145</v>
      </c>
      <c r="AK1748" t="s">
        <v>145</v>
      </c>
      <c r="AL1748" t="s">
        <v>145</v>
      </c>
      <c r="AM1748" t="s">
        <v>145</v>
      </c>
      <c r="AN1748" t="s">
        <v>145</v>
      </c>
      <c r="BB1748">
        <v>0</v>
      </c>
    </row>
    <row r="1749" spans="1:54" x14ac:dyDescent="0.25">
      <c r="A1749">
        <v>332506</v>
      </c>
      <c r="B1749" t="s">
        <v>150</v>
      </c>
      <c r="W1749" t="s">
        <v>148</v>
      </c>
      <c r="AC1749" t="s">
        <v>145</v>
      </c>
      <c r="AD1749" t="s">
        <v>145</v>
      </c>
      <c r="AG1749" t="s">
        <v>145</v>
      </c>
      <c r="AH1749" t="s">
        <v>145</v>
      </c>
      <c r="AI1749" t="s">
        <v>145</v>
      </c>
      <c r="AJ1749" t="s">
        <v>145</v>
      </c>
      <c r="AK1749" t="s">
        <v>145</v>
      </c>
      <c r="AL1749" t="s">
        <v>145</v>
      </c>
      <c r="AM1749" t="s">
        <v>145</v>
      </c>
      <c r="AN1749" t="s">
        <v>145</v>
      </c>
      <c r="BB1749">
        <v>0</v>
      </c>
    </row>
    <row r="1750" spans="1:54" x14ac:dyDescent="0.25">
      <c r="A1750">
        <v>332516</v>
      </c>
      <c r="B1750" t="s">
        <v>150</v>
      </c>
      <c r="H1750" t="s">
        <v>148</v>
      </c>
      <c r="Z1750" t="s">
        <v>148</v>
      </c>
      <c r="AC1750" t="s">
        <v>148</v>
      </c>
      <c r="AD1750" t="s">
        <v>148</v>
      </c>
      <c r="AE1750" t="s">
        <v>148</v>
      </c>
      <c r="AF1750" t="s">
        <v>148</v>
      </c>
      <c r="AG1750" t="s">
        <v>147</v>
      </c>
      <c r="AH1750" t="s">
        <v>147</v>
      </c>
      <c r="AI1750" t="s">
        <v>145</v>
      </c>
      <c r="AJ1750" t="s">
        <v>145</v>
      </c>
      <c r="AK1750" t="s">
        <v>145</v>
      </c>
      <c r="AL1750" t="s">
        <v>145</v>
      </c>
      <c r="AM1750" t="s">
        <v>145</v>
      </c>
      <c r="AN1750" t="s">
        <v>145</v>
      </c>
      <c r="BB1750">
        <v>0</v>
      </c>
    </row>
    <row r="1751" spans="1:54" x14ac:dyDescent="0.25">
      <c r="A1751">
        <v>333167</v>
      </c>
      <c r="B1751" t="s">
        <v>150</v>
      </c>
      <c r="W1751" t="s">
        <v>148</v>
      </c>
      <c r="Z1751" t="s">
        <v>147</v>
      </c>
      <c r="AC1751" t="s">
        <v>147</v>
      </c>
      <c r="AD1751" t="s">
        <v>147</v>
      </c>
      <c r="AE1751" t="s">
        <v>147</v>
      </c>
      <c r="AF1751" t="s">
        <v>147</v>
      </c>
      <c r="AG1751" t="s">
        <v>145</v>
      </c>
      <c r="AI1751" t="s">
        <v>145</v>
      </c>
      <c r="AJ1751" t="s">
        <v>145</v>
      </c>
      <c r="AK1751" t="s">
        <v>147</v>
      </c>
      <c r="AL1751" t="s">
        <v>145</v>
      </c>
      <c r="AM1751" t="s">
        <v>147</v>
      </c>
      <c r="AN1751" t="s">
        <v>145</v>
      </c>
      <c r="BB1751">
        <v>0</v>
      </c>
    </row>
    <row r="1752" spans="1:54" x14ac:dyDescent="0.25">
      <c r="A1752">
        <v>333173</v>
      </c>
      <c r="B1752" t="s">
        <v>150</v>
      </c>
      <c r="W1752" t="s">
        <v>148</v>
      </c>
      <c r="AJ1752" t="s">
        <v>145</v>
      </c>
      <c r="AK1752" t="s">
        <v>145</v>
      </c>
      <c r="AM1752" t="s">
        <v>147</v>
      </c>
      <c r="AN1752" t="s">
        <v>145</v>
      </c>
      <c r="BB1752">
        <v>0</v>
      </c>
    </row>
    <row r="1753" spans="1:54" x14ac:dyDescent="0.25">
      <c r="A1753">
        <v>333286</v>
      </c>
      <c r="B1753" t="s">
        <v>150</v>
      </c>
      <c r="I1753" t="s">
        <v>148</v>
      </c>
      <c r="N1753" t="s">
        <v>148</v>
      </c>
      <c r="V1753" t="s">
        <v>147</v>
      </c>
      <c r="AA1753" t="s">
        <v>147</v>
      </c>
      <c r="AC1753" t="s">
        <v>147</v>
      </c>
      <c r="AD1753" t="s">
        <v>147</v>
      </c>
      <c r="AE1753" t="s">
        <v>147</v>
      </c>
      <c r="AF1753" t="s">
        <v>145</v>
      </c>
      <c r="AG1753" t="s">
        <v>145</v>
      </c>
      <c r="AH1753" t="s">
        <v>145</v>
      </c>
      <c r="AI1753" t="s">
        <v>145</v>
      </c>
      <c r="AJ1753" t="s">
        <v>145</v>
      </c>
      <c r="AK1753" t="s">
        <v>145</v>
      </c>
      <c r="AL1753" t="s">
        <v>145</v>
      </c>
      <c r="AM1753" t="s">
        <v>145</v>
      </c>
      <c r="AN1753" t="s">
        <v>145</v>
      </c>
      <c r="BB1753">
        <v>0</v>
      </c>
    </row>
    <row r="1754" spans="1:54" x14ac:dyDescent="0.25">
      <c r="A1754">
        <v>333386</v>
      </c>
      <c r="B1754" t="s">
        <v>150</v>
      </c>
      <c r="R1754" t="s">
        <v>147</v>
      </c>
      <c r="W1754" t="s">
        <v>145</v>
      </c>
      <c r="AA1754" t="s">
        <v>147</v>
      </c>
      <c r="AC1754" t="s">
        <v>145</v>
      </c>
      <c r="AE1754" t="s">
        <v>145</v>
      </c>
      <c r="AG1754" t="s">
        <v>145</v>
      </c>
      <c r="AH1754" t="s">
        <v>145</v>
      </c>
      <c r="AI1754" t="s">
        <v>145</v>
      </c>
      <c r="AJ1754" t="s">
        <v>145</v>
      </c>
      <c r="AK1754" t="s">
        <v>145</v>
      </c>
      <c r="AL1754" t="s">
        <v>145</v>
      </c>
      <c r="AM1754" t="s">
        <v>145</v>
      </c>
      <c r="AN1754" t="s">
        <v>145</v>
      </c>
      <c r="BB1754">
        <v>0</v>
      </c>
    </row>
    <row r="1755" spans="1:54" x14ac:dyDescent="0.25">
      <c r="A1755">
        <v>333623</v>
      </c>
      <c r="B1755" t="s">
        <v>150</v>
      </c>
      <c r="I1755" t="s">
        <v>145</v>
      </c>
      <c r="W1755" t="s">
        <v>148</v>
      </c>
      <c r="AC1755" t="s">
        <v>145</v>
      </c>
      <c r="AD1755" t="s">
        <v>145</v>
      </c>
      <c r="AE1755" t="s">
        <v>145</v>
      </c>
      <c r="AF1755" t="s">
        <v>145</v>
      </c>
      <c r="AG1755" t="s">
        <v>145</v>
      </c>
      <c r="AH1755" t="s">
        <v>145</v>
      </c>
      <c r="AI1755" t="s">
        <v>145</v>
      </c>
      <c r="AJ1755" t="s">
        <v>145</v>
      </c>
      <c r="AK1755" t="s">
        <v>145</v>
      </c>
      <c r="AL1755" t="s">
        <v>145</v>
      </c>
      <c r="AM1755" t="s">
        <v>145</v>
      </c>
      <c r="AN1755" t="s">
        <v>145</v>
      </c>
      <c r="BB1755">
        <v>0</v>
      </c>
    </row>
    <row r="1756" spans="1:54" x14ac:dyDescent="0.25">
      <c r="A1756">
        <v>333836</v>
      </c>
      <c r="B1756" t="s">
        <v>150</v>
      </c>
      <c r="T1756" t="s">
        <v>147</v>
      </c>
      <c r="W1756" t="s">
        <v>145</v>
      </c>
      <c r="Z1756" t="s">
        <v>148</v>
      </c>
      <c r="AC1756" t="s">
        <v>148</v>
      </c>
      <c r="AD1756" t="s">
        <v>145</v>
      </c>
      <c r="AE1756" t="s">
        <v>147</v>
      </c>
      <c r="AF1756" t="s">
        <v>145</v>
      </c>
      <c r="AG1756" t="s">
        <v>147</v>
      </c>
      <c r="AH1756" t="s">
        <v>145</v>
      </c>
      <c r="AI1756" t="s">
        <v>145</v>
      </c>
      <c r="AJ1756" t="s">
        <v>145</v>
      </c>
      <c r="AK1756" t="s">
        <v>145</v>
      </c>
      <c r="AL1756" t="s">
        <v>145</v>
      </c>
      <c r="AM1756" t="s">
        <v>145</v>
      </c>
      <c r="AN1756" t="s">
        <v>145</v>
      </c>
      <c r="BB1756">
        <v>0</v>
      </c>
    </row>
    <row r="1757" spans="1:54" x14ac:dyDescent="0.25">
      <c r="A1757">
        <v>333984</v>
      </c>
      <c r="B1757" t="s">
        <v>150</v>
      </c>
      <c r="Q1757" t="s">
        <v>147</v>
      </c>
      <c r="W1757" t="s">
        <v>148</v>
      </c>
      <c r="Z1757" t="s">
        <v>148</v>
      </c>
      <c r="AC1757" t="s">
        <v>145</v>
      </c>
      <c r="AD1757" t="s">
        <v>145</v>
      </c>
      <c r="AE1757" t="s">
        <v>145</v>
      </c>
      <c r="AF1757" t="s">
        <v>145</v>
      </c>
      <c r="AG1757" t="s">
        <v>145</v>
      </c>
      <c r="AH1757" t="s">
        <v>145</v>
      </c>
      <c r="AI1757" t="s">
        <v>145</v>
      </c>
      <c r="AJ1757" t="s">
        <v>145</v>
      </c>
      <c r="AK1757" t="s">
        <v>145</v>
      </c>
      <c r="AL1757" t="s">
        <v>145</v>
      </c>
      <c r="AM1757" t="s">
        <v>145</v>
      </c>
      <c r="AN1757" t="s">
        <v>145</v>
      </c>
      <c r="BB1757">
        <v>0</v>
      </c>
    </row>
    <row r="1758" spans="1:54" x14ac:dyDescent="0.25">
      <c r="A1758">
        <v>334107</v>
      </c>
      <c r="B1758" t="s">
        <v>150</v>
      </c>
      <c r="AA1758" t="s">
        <v>148</v>
      </c>
      <c r="AC1758" t="s">
        <v>148</v>
      </c>
      <c r="AD1758" t="s">
        <v>145</v>
      </c>
      <c r="AE1758" t="s">
        <v>145</v>
      </c>
      <c r="AF1758" t="s">
        <v>147</v>
      </c>
      <c r="AG1758" t="s">
        <v>145</v>
      </c>
      <c r="AH1758" t="s">
        <v>148</v>
      </c>
      <c r="AI1758" t="s">
        <v>147</v>
      </c>
      <c r="AJ1758" t="s">
        <v>147</v>
      </c>
      <c r="AK1758" t="s">
        <v>145</v>
      </c>
      <c r="AL1758" t="s">
        <v>147</v>
      </c>
      <c r="AM1758" t="s">
        <v>145</v>
      </c>
      <c r="AN1758" t="s">
        <v>145</v>
      </c>
      <c r="BB1758">
        <v>0</v>
      </c>
    </row>
    <row r="1759" spans="1:54" x14ac:dyDescent="0.25">
      <c r="A1759">
        <v>334121</v>
      </c>
      <c r="B1759" t="s">
        <v>150</v>
      </c>
      <c r="W1759" t="s">
        <v>148</v>
      </c>
      <c r="AC1759" t="s">
        <v>147</v>
      </c>
      <c r="AI1759" t="s">
        <v>145</v>
      </c>
      <c r="AJ1759" t="s">
        <v>145</v>
      </c>
      <c r="AK1759" t="s">
        <v>145</v>
      </c>
      <c r="AL1759" t="s">
        <v>145</v>
      </c>
      <c r="AM1759" t="s">
        <v>145</v>
      </c>
      <c r="AN1759" t="s">
        <v>145</v>
      </c>
      <c r="BB1759">
        <v>0</v>
      </c>
    </row>
    <row r="1760" spans="1:54" x14ac:dyDescent="0.25">
      <c r="A1760">
        <v>334157</v>
      </c>
      <c r="B1760" t="s">
        <v>150</v>
      </c>
      <c r="Z1760" t="s">
        <v>147</v>
      </c>
      <c r="AC1760" t="s">
        <v>145</v>
      </c>
      <c r="AD1760" t="s">
        <v>145</v>
      </c>
      <c r="AE1760" t="s">
        <v>145</v>
      </c>
      <c r="AF1760" t="s">
        <v>145</v>
      </c>
      <c r="AG1760" t="s">
        <v>145</v>
      </c>
      <c r="AH1760" t="s">
        <v>145</v>
      </c>
      <c r="AI1760" t="s">
        <v>145</v>
      </c>
      <c r="AJ1760" t="s">
        <v>145</v>
      </c>
      <c r="AK1760" t="s">
        <v>145</v>
      </c>
      <c r="AL1760" t="s">
        <v>145</v>
      </c>
      <c r="AM1760" t="s">
        <v>145</v>
      </c>
      <c r="AN1760" t="s">
        <v>145</v>
      </c>
      <c r="BB1760">
        <v>0</v>
      </c>
    </row>
    <row r="1761" spans="1:54" x14ac:dyDescent="0.25">
      <c r="A1761">
        <v>334180</v>
      </c>
      <c r="B1761" t="s">
        <v>150</v>
      </c>
      <c r="W1761" t="s">
        <v>148</v>
      </c>
      <c r="AC1761" t="s">
        <v>148</v>
      </c>
      <c r="AG1761" t="s">
        <v>147</v>
      </c>
      <c r="AH1761" t="s">
        <v>147</v>
      </c>
      <c r="AM1761" t="s">
        <v>148</v>
      </c>
      <c r="AN1761" t="s">
        <v>145</v>
      </c>
      <c r="BB1761">
        <v>0</v>
      </c>
    </row>
    <row r="1762" spans="1:54" x14ac:dyDescent="0.25">
      <c r="A1762">
        <v>334228</v>
      </c>
      <c r="B1762" t="s">
        <v>150</v>
      </c>
      <c r="W1762" t="s">
        <v>148</v>
      </c>
      <c r="AC1762" t="s">
        <v>148</v>
      </c>
      <c r="AE1762" t="s">
        <v>147</v>
      </c>
      <c r="AF1762" t="s">
        <v>147</v>
      </c>
      <c r="AG1762" t="s">
        <v>145</v>
      </c>
      <c r="AH1762" t="s">
        <v>145</v>
      </c>
      <c r="AI1762" t="s">
        <v>145</v>
      </c>
      <c r="AJ1762" t="s">
        <v>145</v>
      </c>
      <c r="AK1762" t="s">
        <v>147</v>
      </c>
      <c r="AM1762" t="s">
        <v>145</v>
      </c>
      <c r="AN1762" t="s">
        <v>145</v>
      </c>
      <c r="BB1762">
        <v>0</v>
      </c>
    </row>
    <row r="1763" spans="1:54" x14ac:dyDescent="0.25">
      <c r="A1763">
        <v>334253</v>
      </c>
      <c r="B1763" t="s">
        <v>150</v>
      </c>
      <c r="K1763" t="s">
        <v>147</v>
      </c>
      <c r="N1763" t="s">
        <v>147</v>
      </c>
      <c r="X1763" t="s">
        <v>147</v>
      </c>
      <c r="Z1763" t="s">
        <v>147</v>
      </c>
      <c r="AC1763" t="s">
        <v>148</v>
      </c>
      <c r="AF1763" t="s">
        <v>148</v>
      </c>
      <c r="AG1763" t="s">
        <v>147</v>
      </c>
      <c r="AH1763" t="s">
        <v>147</v>
      </c>
      <c r="AK1763" t="s">
        <v>145</v>
      </c>
      <c r="AL1763" t="s">
        <v>148</v>
      </c>
      <c r="AN1763" t="s">
        <v>145</v>
      </c>
      <c r="BB1763">
        <v>0</v>
      </c>
    </row>
    <row r="1764" spans="1:54" x14ac:dyDescent="0.25">
      <c r="A1764">
        <v>334290</v>
      </c>
      <c r="B1764" t="s">
        <v>150</v>
      </c>
      <c r="Q1764" t="s">
        <v>148</v>
      </c>
      <c r="Y1764" t="s">
        <v>147</v>
      </c>
      <c r="Z1764" t="s">
        <v>148</v>
      </c>
      <c r="AC1764" t="s">
        <v>148</v>
      </c>
      <c r="AD1764" t="s">
        <v>145</v>
      </c>
      <c r="AE1764" t="s">
        <v>145</v>
      </c>
      <c r="AF1764" t="s">
        <v>145</v>
      </c>
      <c r="AG1764" t="s">
        <v>147</v>
      </c>
      <c r="AH1764" t="s">
        <v>148</v>
      </c>
      <c r="AI1764" t="s">
        <v>145</v>
      </c>
      <c r="AJ1764" t="s">
        <v>145</v>
      </c>
      <c r="AK1764" t="s">
        <v>145</v>
      </c>
      <c r="AL1764" t="s">
        <v>145</v>
      </c>
      <c r="AM1764" t="s">
        <v>145</v>
      </c>
      <c r="AN1764" t="s">
        <v>145</v>
      </c>
      <c r="BB1764">
        <v>0</v>
      </c>
    </row>
    <row r="1765" spans="1:54" x14ac:dyDescent="0.25">
      <c r="A1765">
        <v>334501</v>
      </c>
      <c r="B1765" t="s">
        <v>150</v>
      </c>
      <c r="C1765" t="s">
        <v>148</v>
      </c>
      <c r="W1765" t="s">
        <v>147</v>
      </c>
      <c r="Z1765" t="s">
        <v>148</v>
      </c>
      <c r="AA1765" t="s">
        <v>147</v>
      </c>
      <c r="AC1765" t="s">
        <v>148</v>
      </c>
      <c r="AD1765" t="s">
        <v>148</v>
      </c>
      <c r="AE1765" t="s">
        <v>148</v>
      </c>
      <c r="AF1765" t="s">
        <v>148</v>
      </c>
      <c r="AG1765" t="s">
        <v>148</v>
      </c>
      <c r="AJ1765" t="s">
        <v>145</v>
      </c>
      <c r="AL1765" t="s">
        <v>147</v>
      </c>
      <c r="AM1765" t="s">
        <v>147</v>
      </c>
      <c r="AN1765" t="s">
        <v>145</v>
      </c>
      <c r="BB1765">
        <v>0</v>
      </c>
    </row>
    <row r="1766" spans="1:54" x14ac:dyDescent="0.25">
      <c r="A1766">
        <v>334845</v>
      </c>
      <c r="B1766" t="s">
        <v>150</v>
      </c>
      <c r="W1766" t="s">
        <v>148</v>
      </c>
      <c r="Z1766" t="s">
        <v>147</v>
      </c>
      <c r="AC1766" t="s">
        <v>148</v>
      </c>
      <c r="AG1766" t="s">
        <v>147</v>
      </c>
      <c r="AH1766" t="s">
        <v>147</v>
      </c>
      <c r="AI1766" t="s">
        <v>148</v>
      </c>
      <c r="AJ1766" t="s">
        <v>145</v>
      </c>
      <c r="AL1766" t="s">
        <v>145</v>
      </c>
      <c r="AM1766" t="s">
        <v>147</v>
      </c>
      <c r="AN1766" t="s">
        <v>145</v>
      </c>
      <c r="BB1766">
        <v>0</v>
      </c>
    </row>
    <row r="1767" spans="1:54" x14ac:dyDescent="0.25">
      <c r="A1767">
        <v>334894</v>
      </c>
      <c r="B1767" t="s">
        <v>150</v>
      </c>
      <c r="Z1767" t="s">
        <v>145</v>
      </c>
      <c r="AE1767" t="s">
        <v>148</v>
      </c>
      <c r="AG1767" t="s">
        <v>148</v>
      </c>
      <c r="AJ1767" t="s">
        <v>145</v>
      </c>
      <c r="AK1767" t="s">
        <v>148</v>
      </c>
      <c r="AL1767" t="s">
        <v>147</v>
      </c>
      <c r="AM1767" t="s">
        <v>148</v>
      </c>
      <c r="AN1767" t="s">
        <v>145</v>
      </c>
      <c r="BB1767">
        <v>0</v>
      </c>
    </row>
    <row r="1768" spans="1:54" x14ac:dyDescent="0.25">
      <c r="A1768">
        <v>335120</v>
      </c>
      <c r="B1768" t="s">
        <v>150</v>
      </c>
      <c r="I1768" t="s">
        <v>148</v>
      </c>
      <c r="W1768" t="s">
        <v>148</v>
      </c>
      <c r="Z1768" t="s">
        <v>148</v>
      </c>
      <c r="AA1768" t="s">
        <v>148</v>
      </c>
      <c r="AC1768" t="s">
        <v>145</v>
      </c>
      <c r="AD1768" t="s">
        <v>145</v>
      </c>
      <c r="AE1768" t="s">
        <v>145</v>
      </c>
      <c r="AF1768" t="s">
        <v>145</v>
      </c>
      <c r="AG1768" t="s">
        <v>145</v>
      </c>
      <c r="AH1768" t="s">
        <v>145</v>
      </c>
      <c r="AI1768" t="s">
        <v>145</v>
      </c>
      <c r="AJ1768" t="s">
        <v>145</v>
      </c>
      <c r="AK1768" t="s">
        <v>145</v>
      </c>
      <c r="AL1768" t="s">
        <v>145</v>
      </c>
      <c r="AM1768" t="s">
        <v>145</v>
      </c>
      <c r="AN1768" t="s">
        <v>145</v>
      </c>
      <c r="BB1768">
        <v>0</v>
      </c>
    </row>
    <row r="1769" spans="1:54" x14ac:dyDescent="0.25">
      <c r="A1769">
        <v>335121</v>
      </c>
      <c r="B1769" t="s">
        <v>150</v>
      </c>
      <c r="AC1769" t="s">
        <v>145</v>
      </c>
      <c r="AD1769" t="s">
        <v>147</v>
      </c>
      <c r="AE1769" t="s">
        <v>147</v>
      </c>
      <c r="AF1769" t="s">
        <v>147</v>
      </c>
      <c r="AG1769" t="s">
        <v>145</v>
      </c>
      <c r="AH1769" t="s">
        <v>148</v>
      </c>
      <c r="AI1769" t="s">
        <v>145</v>
      </c>
      <c r="AJ1769" t="s">
        <v>145</v>
      </c>
      <c r="AK1769" t="s">
        <v>145</v>
      </c>
      <c r="AL1769" t="s">
        <v>145</v>
      </c>
      <c r="AM1769" t="s">
        <v>145</v>
      </c>
      <c r="AN1769" t="s">
        <v>145</v>
      </c>
      <c r="BB1769">
        <v>0</v>
      </c>
    </row>
    <row r="1770" spans="1:54" x14ac:dyDescent="0.25">
      <c r="A1770">
        <v>335177</v>
      </c>
      <c r="B1770" t="s">
        <v>150</v>
      </c>
      <c r="F1770" t="s">
        <v>148</v>
      </c>
      <c r="W1770" t="s">
        <v>147</v>
      </c>
      <c r="AA1770" t="s">
        <v>148</v>
      </c>
      <c r="AC1770" t="s">
        <v>145</v>
      </c>
      <c r="AD1770" t="s">
        <v>147</v>
      </c>
      <c r="AE1770" t="s">
        <v>145</v>
      </c>
      <c r="AF1770" t="s">
        <v>145</v>
      </c>
      <c r="AG1770" t="s">
        <v>145</v>
      </c>
      <c r="AH1770" t="s">
        <v>147</v>
      </c>
      <c r="AI1770" t="s">
        <v>145</v>
      </c>
      <c r="AJ1770" t="s">
        <v>145</v>
      </c>
      <c r="AK1770" t="s">
        <v>145</v>
      </c>
      <c r="AL1770" t="s">
        <v>145</v>
      </c>
      <c r="AM1770" t="s">
        <v>145</v>
      </c>
      <c r="AN1770" t="s">
        <v>145</v>
      </c>
      <c r="BB1770">
        <v>0</v>
      </c>
    </row>
    <row r="1771" spans="1:54" x14ac:dyDescent="0.25">
      <c r="A1771">
        <v>335255</v>
      </c>
      <c r="B1771" t="s">
        <v>150</v>
      </c>
      <c r="Q1771" t="s">
        <v>147</v>
      </c>
      <c r="W1771" t="s">
        <v>145</v>
      </c>
      <c r="Z1771" t="s">
        <v>145</v>
      </c>
      <c r="AC1771" t="s">
        <v>145</v>
      </c>
      <c r="AD1771" t="s">
        <v>147</v>
      </c>
      <c r="AE1771" t="s">
        <v>147</v>
      </c>
      <c r="AF1771" t="s">
        <v>147</v>
      </c>
      <c r="AG1771" t="s">
        <v>145</v>
      </c>
      <c r="AH1771" t="s">
        <v>145</v>
      </c>
      <c r="AI1771" t="s">
        <v>145</v>
      </c>
      <c r="AJ1771" t="s">
        <v>145</v>
      </c>
      <c r="AK1771" t="s">
        <v>145</v>
      </c>
      <c r="AL1771" t="s">
        <v>145</v>
      </c>
      <c r="AM1771" t="s">
        <v>145</v>
      </c>
      <c r="AN1771" t="s">
        <v>145</v>
      </c>
      <c r="BB1771">
        <v>0</v>
      </c>
    </row>
    <row r="1772" spans="1:54" x14ac:dyDescent="0.25">
      <c r="A1772">
        <v>335591</v>
      </c>
      <c r="B1772" t="s">
        <v>150</v>
      </c>
      <c r="Q1772" t="s">
        <v>147</v>
      </c>
      <c r="W1772" t="s">
        <v>147</v>
      </c>
      <c r="AC1772" t="s">
        <v>145</v>
      </c>
      <c r="AD1772" t="s">
        <v>145</v>
      </c>
      <c r="AE1772" t="s">
        <v>145</v>
      </c>
      <c r="AF1772" t="s">
        <v>145</v>
      </c>
      <c r="AG1772" t="s">
        <v>145</v>
      </c>
      <c r="AH1772" t="s">
        <v>145</v>
      </c>
      <c r="AI1772" t="s">
        <v>145</v>
      </c>
      <c r="AJ1772" t="s">
        <v>145</v>
      </c>
      <c r="AK1772" t="s">
        <v>145</v>
      </c>
      <c r="AL1772" t="s">
        <v>145</v>
      </c>
      <c r="AM1772" t="s">
        <v>145</v>
      </c>
      <c r="AN1772" t="s">
        <v>145</v>
      </c>
      <c r="BB1772">
        <v>0</v>
      </c>
    </row>
    <row r="1773" spans="1:54" x14ac:dyDescent="0.25">
      <c r="A1773">
        <v>335687</v>
      </c>
      <c r="B1773" t="s">
        <v>150</v>
      </c>
      <c r="U1773" t="s">
        <v>148</v>
      </c>
      <c r="Y1773" t="s">
        <v>148</v>
      </c>
      <c r="AG1773" t="s">
        <v>147</v>
      </c>
      <c r="AH1773" t="s">
        <v>147</v>
      </c>
      <c r="AI1773" t="s">
        <v>145</v>
      </c>
      <c r="AJ1773" t="s">
        <v>145</v>
      </c>
      <c r="AK1773" t="s">
        <v>145</v>
      </c>
      <c r="AL1773" t="s">
        <v>145</v>
      </c>
      <c r="AM1773" t="s">
        <v>145</v>
      </c>
      <c r="AN1773" t="s">
        <v>145</v>
      </c>
      <c r="BB1773">
        <v>0</v>
      </c>
    </row>
    <row r="1774" spans="1:54" x14ac:dyDescent="0.25">
      <c r="A1774">
        <v>335721</v>
      </c>
      <c r="B1774" t="s">
        <v>150</v>
      </c>
      <c r="I1774" t="s">
        <v>148</v>
      </c>
      <c r="AC1774" t="s">
        <v>147</v>
      </c>
      <c r="AD1774" t="s">
        <v>147</v>
      </c>
      <c r="AE1774" t="s">
        <v>147</v>
      </c>
      <c r="AF1774" t="s">
        <v>147</v>
      </c>
      <c r="AG1774" t="s">
        <v>147</v>
      </c>
      <c r="AH1774" t="s">
        <v>147</v>
      </c>
      <c r="AI1774" t="s">
        <v>145</v>
      </c>
      <c r="AJ1774" t="s">
        <v>145</v>
      </c>
      <c r="AK1774" t="s">
        <v>145</v>
      </c>
      <c r="AL1774" t="s">
        <v>145</v>
      </c>
      <c r="AM1774" t="s">
        <v>145</v>
      </c>
      <c r="AN1774" t="s">
        <v>145</v>
      </c>
      <c r="BB1774">
        <v>0</v>
      </c>
    </row>
    <row r="1775" spans="1:54" x14ac:dyDescent="0.25">
      <c r="A1775">
        <v>335743</v>
      </c>
      <c r="B1775" t="s">
        <v>150</v>
      </c>
      <c r="H1775" t="s">
        <v>148</v>
      </c>
      <c r="Q1775" t="s">
        <v>147</v>
      </c>
      <c r="R1775" t="s">
        <v>148</v>
      </c>
      <c r="Z1775" t="s">
        <v>148</v>
      </c>
      <c r="AC1775" t="s">
        <v>148</v>
      </c>
      <c r="AD1775" t="s">
        <v>145</v>
      </c>
      <c r="AF1775" t="s">
        <v>145</v>
      </c>
      <c r="AG1775" t="s">
        <v>147</v>
      </c>
      <c r="AH1775" t="s">
        <v>145</v>
      </c>
      <c r="AI1775" t="s">
        <v>147</v>
      </c>
      <c r="AJ1775" t="s">
        <v>145</v>
      </c>
      <c r="AK1775" t="s">
        <v>145</v>
      </c>
      <c r="AL1775" t="s">
        <v>147</v>
      </c>
      <c r="AN1775" t="s">
        <v>145</v>
      </c>
      <c r="BB1775">
        <v>0</v>
      </c>
    </row>
    <row r="1776" spans="1:54" x14ac:dyDescent="0.25">
      <c r="A1776">
        <v>335825</v>
      </c>
      <c r="B1776" t="s">
        <v>150</v>
      </c>
      <c r="X1776" t="s">
        <v>147</v>
      </c>
      <c r="AC1776" t="s">
        <v>145</v>
      </c>
      <c r="AD1776" t="s">
        <v>145</v>
      </c>
      <c r="AE1776" t="s">
        <v>145</v>
      </c>
      <c r="AF1776" t="s">
        <v>145</v>
      </c>
      <c r="AG1776" t="s">
        <v>145</v>
      </c>
      <c r="AH1776" t="s">
        <v>145</v>
      </c>
      <c r="AI1776" t="s">
        <v>145</v>
      </c>
      <c r="AJ1776" t="s">
        <v>145</v>
      </c>
      <c r="AK1776" t="s">
        <v>145</v>
      </c>
      <c r="AL1776" t="s">
        <v>145</v>
      </c>
      <c r="AM1776" t="s">
        <v>145</v>
      </c>
      <c r="AN1776" t="s">
        <v>145</v>
      </c>
      <c r="BB1776">
        <v>0</v>
      </c>
    </row>
    <row r="1777" spans="1:54" x14ac:dyDescent="0.25">
      <c r="A1777">
        <v>336040</v>
      </c>
      <c r="B1777" t="s">
        <v>150</v>
      </c>
      <c r="H1777" t="s">
        <v>147</v>
      </c>
      <c r="Z1777" t="s">
        <v>145</v>
      </c>
      <c r="AC1777" t="s">
        <v>147</v>
      </c>
      <c r="AD1777" t="s">
        <v>147</v>
      </c>
      <c r="AE1777" t="s">
        <v>147</v>
      </c>
      <c r="AF1777" t="s">
        <v>147</v>
      </c>
      <c r="AG1777" t="s">
        <v>147</v>
      </c>
      <c r="AH1777" t="s">
        <v>147</v>
      </c>
      <c r="AI1777" t="s">
        <v>145</v>
      </c>
      <c r="AJ1777" t="s">
        <v>145</v>
      </c>
      <c r="AK1777" t="s">
        <v>145</v>
      </c>
      <c r="AL1777" t="s">
        <v>145</v>
      </c>
      <c r="AM1777" t="s">
        <v>145</v>
      </c>
      <c r="AN1777" t="s">
        <v>145</v>
      </c>
      <c r="BB1777">
        <v>0</v>
      </c>
    </row>
    <row r="1778" spans="1:54" x14ac:dyDescent="0.25">
      <c r="A1778">
        <v>336158</v>
      </c>
      <c r="B1778" t="s">
        <v>150</v>
      </c>
      <c r="V1778" t="s">
        <v>147</v>
      </c>
      <c r="AA1778" t="s">
        <v>147</v>
      </c>
      <c r="AG1778" t="s">
        <v>145</v>
      </c>
      <c r="AH1778" t="s">
        <v>145</v>
      </c>
      <c r="AJ1778" t="s">
        <v>147</v>
      </c>
      <c r="AK1778" t="s">
        <v>147</v>
      </c>
      <c r="AM1778" t="s">
        <v>147</v>
      </c>
      <c r="AN1778" t="s">
        <v>145</v>
      </c>
      <c r="BB1778">
        <v>0</v>
      </c>
    </row>
    <row r="1779" spans="1:54" x14ac:dyDescent="0.25">
      <c r="A1779">
        <v>336229</v>
      </c>
      <c r="B1779" t="s">
        <v>150</v>
      </c>
      <c r="V1779" t="s">
        <v>148</v>
      </c>
      <c r="AD1779" t="s">
        <v>147</v>
      </c>
      <c r="AG1779" t="s">
        <v>147</v>
      </c>
      <c r="AI1779" t="s">
        <v>145</v>
      </c>
      <c r="AM1779" t="s">
        <v>145</v>
      </c>
      <c r="AN1779" t="s">
        <v>145</v>
      </c>
      <c r="BB1779">
        <v>0</v>
      </c>
    </row>
    <row r="1780" spans="1:54" x14ac:dyDescent="0.25">
      <c r="A1780">
        <v>336244</v>
      </c>
      <c r="B1780" t="s">
        <v>150</v>
      </c>
      <c r="H1780" t="s">
        <v>147</v>
      </c>
      <c r="X1780" t="s">
        <v>148</v>
      </c>
      <c r="Z1780" t="s">
        <v>148</v>
      </c>
      <c r="AC1780" t="s">
        <v>147</v>
      </c>
      <c r="AD1780" t="s">
        <v>147</v>
      </c>
      <c r="AE1780" t="s">
        <v>147</v>
      </c>
      <c r="AF1780" t="s">
        <v>147</v>
      </c>
      <c r="AG1780" t="s">
        <v>147</v>
      </c>
      <c r="AH1780" t="s">
        <v>145</v>
      </c>
      <c r="AI1780" t="s">
        <v>145</v>
      </c>
      <c r="AJ1780" t="s">
        <v>145</v>
      </c>
      <c r="AK1780" t="s">
        <v>145</v>
      </c>
      <c r="AL1780" t="s">
        <v>145</v>
      </c>
      <c r="AM1780" t="s">
        <v>145</v>
      </c>
      <c r="AN1780" t="s">
        <v>145</v>
      </c>
      <c r="BB1780">
        <v>0</v>
      </c>
    </row>
    <row r="1781" spans="1:54" x14ac:dyDescent="0.25">
      <c r="A1781">
        <v>336364</v>
      </c>
      <c r="B1781" t="s">
        <v>150</v>
      </c>
      <c r="S1781" t="s">
        <v>147</v>
      </c>
      <c r="T1781" t="s">
        <v>147</v>
      </c>
      <c r="Z1781" t="s">
        <v>147</v>
      </c>
      <c r="AA1781" t="s">
        <v>148</v>
      </c>
      <c r="AC1781" t="s">
        <v>145</v>
      </c>
      <c r="AD1781" t="s">
        <v>145</v>
      </c>
      <c r="AE1781" t="s">
        <v>145</v>
      </c>
      <c r="AF1781" t="s">
        <v>145</v>
      </c>
      <c r="AG1781" t="s">
        <v>145</v>
      </c>
      <c r="AH1781" t="s">
        <v>145</v>
      </c>
      <c r="AI1781" t="s">
        <v>145</v>
      </c>
      <c r="AJ1781" t="s">
        <v>145</v>
      </c>
      <c r="AK1781" t="s">
        <v>145</v>
      </c>
      <c r="AL1781" t="s">
        <v>145</v>
      </c>
      <c r="AM1781" t="s">
        <v>145</v>
      </c>
      <c r="AN1781" t="s">
        <v>145</v>
      </c>
      <c r="BB1781">
        <v>0</v>
      </c>
    </row>
    <row r="1782" spans="1:54" x14ac:dyDescent="0.25">
      <c r="A1782">
        <v>336586</v>
      </c>
      <c r="B1782" t="s">
        <v>150</v>
      </c>
      <c r="AC1782" t="s">
        <v>147</v>
      </c>
      <c r="AG1782" t="s">
        <v>147</v>
      </c>
      <c r="AI1782" t="s">
        <v>145</v>
      </c>
      <c r="AJ1782" t="s">
        <v>145</v>
      </c>
      <c r="AK1782" t="s">
        <v>145</v>
      </c>
      <c r="AL1782" t="s">
        <v>145</v>
      </c>
      <c r="AM1782" t="s">
        <v>145</v>
      </c>
      <c r="AN1782" t="s">
        <v>145</v>
      </c>
      <c r="BB1782">
        <v>0</v>
      </c>
    </row>
    <row r="1783" spans="1:54" x14ac:dyDescent="0.25">
      <c r="A1783">
        <v>336624</v>
      </c>
      <c r="B1783" t="s">
        <v>150</v>
      </c>
      <c r="D1783" t="s">
        <v>145</v>
      </c>
      <c r="I1783" t="s">
        <v>147</v>
      </c>
      <c r="Z1783" t="s">
        <v>145</v>
      </c>
      <c r="AA1783" t="s">
        <v>145</v>
      </c>
      <c r="AC1783" t="s">
        <v>145</v>
      </c>
      <c r="AD1783" t="s">
        <v>145</v>
      </c>
      <c r="AE1783" t="s">
        <v>145</v>
      </c>
      <c r="AF1783" t="s">
        <v>145</v>
      </c>
      <c r="AG1783" t="s">
        <v>145</v>
      </c>
      <c r="AH1783" t="s">
        <v>145</v>
      </c>
      <c r="AI1783" t="s">
        <v>145</v>
      </c>
      <c r="AJ1783" t="s">
        <v>145</v>
      </c>
      <c r="AK1783" t="s">
        <v>145</v>
      </c>
      <c r="AL1783" t="s">
        <v>145</v>
      </c>
      <c r="AM1783" t="s">
        <v>145</v>
      </c>
      <c r="AN1783" t="s">
        <v>145</v>
      </c>
      <c r="BB1783">
        <v>0</v>
      </c>
    </row>
    <row r="1784" spans="1:54" x14ac:dyDescent="0.25">
      <c r="A1784">
        <v>336676</v>
      </c>
      <c r="B1784" t="s">
        <v>150</v>
      </c>
      <c r="I1784" t="s">
        <v>148</v>
      </c>
      <c r="V1784" t="s">
        <v>147</v>
      </c>
      <c r="AC1784" t="s">
        <v>147</v>
      </c>
      <c r="AE1784" t="s">
        <v>147</v>
      </c>
      <c r="AI1784" t="s">
        <v>147</v>
      </c>
      <c r="AJ1784" t="s">
        <v>145</v>
      </c>
      <c r="AK1784" t="s">
        <v>147</v>
      </c>
      <c r="AM1784" t="s">
        <v>147</v>
      </c>
      <c r="AN1784" t="s">
        <v>145</v>
      </c>
      <c r="BB1784">
        <v>0</v>
      </c>
    </row>
    <row r="1785" spans="1:54" x14ac:dyDescent="0.25">
      <c r="A1785">
        <v>336844</v>
      </c>
      <c r="B1785" t="s">
        <v>150</v>
      </c>
      <c r="Q1785" t="s">
        <v>148</v>
      </c>
      <c r="R1785" t="s">
        <v>148</v>
      </c>
      <c r="S1785" t="s">
        <v>148</v>
      </c>
      <c r="Z1785" t="s">
        <v>148</v>
      </c>
      <c r="AC1785" t="s">
        <v>148</v>
      </c>
      <c r="AE1785" t="s">
        <v>148</v>
      </c>
      <c r="AF1785" t="s">
        <v>147</v>
      </c>
      <c r="AG1785" t="s">
        <v>147</v>
      </c>
      <c r="AH1785" t="s">
        <v>147</v>
      </c>
      <c r="AI1785" t="s">
        <v>147</v>
      </c>
      <c r="AJ1785" t="s">
        <v>145</v>
      </c>
      <c r="AK1785" t="s">
        <v>147</v>
      </c>
      <c r="AL1785" t="s">
        <v>145</v>
      </c>
      <c r="AM1785" t="s">
        <v>145</v>
      </c>
      <c r="AN1785" t="s">
        <v>145</v>
      </c>
      <c r="BB1785">
        <v>0</v>
      </c>
    </row>
    <row r="1786" spans="1:54" x14ac:dyDescent="0.25">
      <c r="A1786">
        <v>336859</v>
      </c>
      <c r="B1786" t="s">
        <v>150</v>
      </c>
      <c r="K1786" t="s">
        <v>145</v>
      </c>
      <c r="L1786" t="s">
        <v>145</v>
      </c>
      <c r="M1786" t="s">
        <v>145</v>
      </c>
      <c r="AI1786" t="s">
        <v>147</v>
      </c>
      <c r="AJ1786" t="s">
        <v>147</v>
      </c>
      <c r="AK1786" t="s">
        <v>147</v>
      </c>
      <c r="AM1786" t="s">
        <v>145</v>
      </c>
      <c r="AN1786" t="s">
        <v>145</v>
      </c>
      <c r="BB1786">
        <v>0</v>
      </c>
    </row>
    <row r="1787" spans="1:54" x14ac:dyDescent="0.25">
      <c r="A1787">
        <v>336932</v>
      </c>
      <c r="B1787" t="s">
        <v>150</v>
      </c>
      <c r="H1787" t="s">
        <v>148</v>
      </c>
      <c r="W1787" t="s">
        <v>148</v>
      </c>
      <c r="AD1787" t="s">
        <v>148</v>
      </c>
      <c r="AE1787" t="s">
        <v>148</v>
      </c>
      <c r="AG1787" t="s">
        <v>148</v>
      </c>
      <c r="AH1787" t="s">
        <v>148</v>
      </c>
      <c r="AI1787" t="s">
        <v>145</v>
      </c>
      <c r="AJ1787" t="s">
        <v>145</v>
      </c>
      <c r="AK1787" t="s">
        <v>145</v>
      </c>
      <c r="AM1787" t="s">
        <v>145</v>
      </c>
      <c r="AN1787" t="s">
        <v>145</v>
      </c>
      <c r="BB1787">
        <v>0</v>
      </c>
    </row>
    <row r="1788" spans="1:54" x14ac:dyDescent="0.25">
      <c r="A1788">
        <v>337099</v>
      </c>
      <c r="B1788" t="s">
        <v>150</v>
      </c>
      <c r="R1788" t="s">
        <v>148</v>
      </c>
      <c r="AC1788" t="s">
        <v>147</v>
      </c>
      <c r="AD1788" t="s">
        <v>147</v>
      </c>
      <c r="AH1788" t="s">
        <v>147</v>
      </c>
      <c r="AI1788" t="s">
        <v>147</v>
      </c>
      <c r="AJ1788" t="s">
        <v>145</v>
      </c>
      <c r="AK1788" t="s">
        <v>147</v>
      </c>
      <c r="AL1788" t="s">
        <v>147</v>
      </c>
      <c r="AM1788" t="s">
        <v>145</v>
      </c>
      <c r="AN1788" t="s">
        <v>145</v>
      </c>
      <c r="BB1788">
        <v>0</v>
      </c>
    </row>
    <row r="1789" spans="1:54" x14ac:dyDescent="0.25">
      <c r="A1789">
        <v>337120</v>
      </c>
      <c r="B1789" t="s">
        <v>150</v>
      </c>
      <c r="I1789" t="s">
        <v>148</v>
      </c>
      <c r="W1789" t="s">
        <v>148</v>
      </c>
      <c r="AA1789" t="s">
        <v>148</v>
      </c>
      <c r="AC1789" t="s">
        <v>147</v>
      </c>
      <c r="AD1789" t="s">
        <v>147</v>
      </c>
      <c r="AE1789" t="s">
        <v>148</v>
      </c>
      <c r="AF1789" t="s">
        <v>148</v>
      </c>
      <c r="AG1789" t="s">
        <v>147</v>
      </c>
      <c r="AH1789" t="s">
        <v>147</v>
      </c>
      <c r="AI1789" t="s">
        <v>147</v>
      </c>
      <c r="AJ1789" t="s">
        <v>147</v>
      </c>
      <c r="AK1789" t="s">
        <v>145</v>
      </c>
      <c r="AL1789" t="s">
        <v>147</v>
      </c>
      <c r="AM1789" t="s">
        <v>145</v>
      </c>
      <c r="AN1789" t="s">
        <v>145</v>
      </c>
      <c r="BB1789">
        <v>0</v>
      </c>
    </row>
    <row r="1790" spans="1:54" x14ac:dyDescent="0.25">
      <c r="A1790">
        <v>337190</v>
      </c>
      <c r="B1790" t="s">
        <v>150</v>
      </c>
      <c r="N1790" t="s">
        <v>147</v>
      </c>
      <c r="Z1790" t="s">
        <v>145</v>
      </c>
      <c r="AA1790" t="s">
        <v>148</v>
      </c>
      <c r="AC1790" t="s">
        <v>148</v>
      </c>
      <c r="AD1790" t="s">
        <v>145</v>
      </c>
      <c r="AE1790" t="s">
        <v>148</v>
      </c>
      <c r="AF1790" t="s">
        <v>145</v>
      </c>
      <c r="AG1790" t="s">
        <v>145</v>
      </c>
      <c r="AH1790" t="s">
        <v>147</v>
      </c>
      <c r="AI1790" t="s">
        <v>145</v>
      </c>
      <c r="AJ1790" t="s">
        <v>145</v>
      </c>
      <c r="AK1790" t="s">
        <v>145</v>
      </c>
      <c r="AL1790" t="s">
        <v>145</v>
      </c>
      <c r="AM1790" t="s">
        <v>145</v>
      </c>
      <c r="AN1790" t="s">
        <v>145</v>
      </c>
      <c r="BB1790">
        <v>0</v>
      </c>
    </row>
    <row r="1791" spans="1:54" x14ac:dyDescent="0.25">
      <c r="A1791">
        <v>337192</v>
      </c>
      <c r="B1791" t="s">
        <v>150</v>
      </c>
      <c r="R1791" t="s">
        <v>147</v>
      </c>
      <c r="AC1791" t="s">
        <v>147</v>
      </c>
      <c r="AD1791" t="s">
        <v>145</v>
      </c>
      <c r="AE1791" t="s">
        <v>147</v>
      </c>
      <c r="AF1791" t="s">
        <v>145</v>
      </c>
      <c r="AG1791" t="s">
        <v>145</v>
      </c>
      <c r="AH1791" t="s">
        <v>145</v>
      </c>
      <c r="AI1791" t="s">
        <v>145</v>
      </c>
      <c r="AJ1791" t="s">
        <v>145</v>
      </c>
      <c r="AK1791" t="s">
        <v>145</v>
      </c>
      <c r="AL1791" t="s">
        <v>145</v>
      </c>
      <c r="AM1791" t="s">
        <v>145</v>
      </c>
      <c r="AN1791" t="s">
        <v>145</v>
      </c>
      <c r="BB1791">
        <v>0</v>
      </c>
    </row>
    <row r="1792" spans="1:54" x14ac:dyDescent="0.25">
      <c r="A1792">
        <v>337531</v>
      </c>
      <c r="B1792" t="s">
        <v>150</v>
      </c>
      <c r="W1792" t="s">
        <v>147</v>
      </c>
      <c r="AC1792" t="s">
        <v>147</v>
      </c>
      <c r="AD1792" t="s">
        <v>145</v>
      </c>
      <c r="AG1792" t="s">
        <v>145</v>
      </c>
      <c r="AJ1792" t="s">
        <v>147</v>
      </c>
      <c r="AN1792" t="s">
        <v>145</v>
      </c>
      <c r="BB1792">
        <v>0</v>
      </c>
    </row>
    <row r="1793" spans="1:54" x14ac:dyDescent="0.25">
      <c r="A1793">
        <v>337653</v>
      </c>
      <c r="B1793" t="s">
        <v>150</v>
      </c>
      <c r="AC1793" t="s">
        <v>147</v>
      </c>
      <c r="AD1793" t="s">
        <v>145</v>
      </c>
      <c r="AE1793" t="s">
        <v>147</v>
      </c>
      <c r="AF1793" t="s">
        <v>147</v>
      </c>
      <c r="AG1793" t="s">
        <v>147</v>
      </c>
      <c r="AH1793" t="s">
        <v>145</v>
      </c>
      <c r="AI1793" t="s">
        <v>145</v>
      </c>
      <c r="AJ1793" t="s">
        <v>145</v>
      </c>
      <c r="AK1793" t="s">
        <v>145</v>
      </c>
      <c r="AL1793" t="s">
        <v>145</v>
      </c>
      <c r="AM1793" t="s">
        <v>145</v>
      </c>
      <c r="AN1793" t="s">
        <v>145</v>
      </c>
      <c r="BB1793">
        <v>0</v>
      </c>
    </row>
    <row r="1794" spans="1:54" x14ac:dyDescent="0.25">
      <c r="A1794">
        <v>337743</v>
      </c>
      <c r="B1794" t="s">
        <v>150</v>
      </c>
      <c r="N1794" t="s">
        <v>148</v>
      </c>
      <c r="AA1794" t="s">
        <v>148</v>
      </c>
      <c r="AC1794" t="s">
        <v>147</v>
      </c>
      <c r="AD1794" t="s">
        <v>145</v>
      </c>
      <c r="AE1794" t="s">
        <v>147</v>
      </c>
      <c r="AF1794" t="s">
        <v>145</v>
      </c>
      <c r="AG1794" t="s">
        <v>147</v>
      </c>
      <c r="AI1794" t="s">
        <v>145</v>
      </c>
      <c r="AJ1794" t="s">
        <v>145</v>
      </c>
      <c r="AK1794" t="s">
        <v>145</v>
      </c>
      <c r="AL1794" t="s">
        <v>145</v>
      </c>
      <c r="AM1794" t="s">
        <v>145</v>
      </c>
      <c r="AN1794" t="s">
        <v>145</v>
      </c>
      <c r="BB1794">
        <v>0</v>
      </c>
    </row>
    <row r="1795" spans="1:54" x14ac:dyDescent="0.25">
      <c r="A1795">
        <v>337976</v>
      </c>
      <c r="B1795" t="s">
        <v>150</v>
      </c>
      <c r="M1795" t="s">
        <v>147</v>
      </c>
      <c r="AC1795" t="s">
        <v>147</v>
      </c>
      <c r="AD1795" t="s">
        <v>147</v>
      </c>
      <c r="AE1795" t="s">
        <v>147</v>
      </c>
      <c r="AI1795" t="s">
        <v>145</v>
      </c>
      <c r="AJ1795" t="s">
        <v>145</v>
      </c>
      <c r="AK1795" t="s">
        <v>145</v>
      </c>
      <c r="AL1795" t="s">
        <v>145</v>
      </c>
      <c r="AM1795" t="s">
        <v>145</v>
      </c>
      <c r="AN1795" t="s">
        <v>145</v>
      </c>
      <c r="BB1795">
        <v>0</v>
      </c>
    </row>
    <row r="1796" spans="1:54" x14ac:dyDescent="0.25">
      <c r="A1796">
        <v>338167</v>
      </c>
      <c r="B1796" t="s">
        <v>150</v>
      </c>
      <c r="I1796" t="s">
        <v>148</v>
      </c>
      <c r="X1796" t="s">
        <v>148</v>
      </c>
      <c r="AC1796" t="s">
        <v>148</v>
      </c>
      <c r="AI1796" t="s">
        <v>147</v>
      </c>
      <c r="AJ1796" t="s">
        <v>147</v>
      </c>
      <c r="AK1796" t="s">
        <v>147</v>
      </c>
      <c r="AL1796" t="s">
        <v>147</v>
      </c>
      <c r="AM1796" t="s">
        <v>147</v>
      </c>
      <c r="AN1796" t="s">
        <v>145</v>
      </c>
      <c r="BB1796">
        <v>0</v>
      </c>
    </row>
    <row r="1797" spans="1:54" x14ac:dyDescent="0.25">
      <c r="A1797">
        <v>338267</v>
      </c>
      <c r="B1797" t="s">
        <v>150</v>
      </c>
      <c r="R1797" t="s">
        <v>147</v>
      </c>
      <c r="W1797" t="s">
        <v>147</v>
      </c>
      <c r="AC1797" t="s">
        <v>147</v>
      </c>
      <c r="AD1797" t="s">
        <v>147</v>
      </c>
      <c r="AE1797" t="s">
        <v>147</v>
      </c>
      <c r="AF1797" t="s">
        <v>147</v>
      </c>
      <c r="AG1797" t="s">
        <v>147</v>
      </c>
      <c r="AH1797" t="s">
        <v>147</v>
      </c>
      <c r="AI1797" t="s">
        <v>145</v>
      </c>
      <c r="AJ1797" t="s">
        <v>145</v>
      </c>
      <c r="AK1797" t="s">
        <v>145</v>
      </c>
      <c r="AL1797" t="s">
        <v>145</v>
      </c>
      <c r="AM1797" t="s">
        <v>145</v>
      </c>
      <c r="AN1797" t="s">
        <v>145</v>
      </c>
      <c r="BB1797">
        <v>0</v>
      </c>
    </row>
    <row r="1798" spans="1:54" x14ac:dyDescent="0.25">
      <c r="A1798">
        <v>338275</v>
      </c>
      <c r="B1798" t="s">
        <v>150</v>
      </c>
      <c r="W1798" t="s">
        <v>148</v>
      </c>
      <c r="Y1798" t="s">
        <v>148</v>
      </c>
      <c r="AC1798" t="s">
        <v>145</v>
      </c>
      <c r="AE1798" t="s">
        <v>147</v>
      </c>
      <c r="AF1798" t="s">
        <v>148</v>
      </c>
      <c r="AG1798" t="s">
        <v>145</v>
      </c>
      <c r="AH1798" t="s">
        <v>147</v>
      </c>
      <c r="AI1798" t="s">
        <v>147</v>
      </c>
      <c r="AJ1798" t="s">
        <v>145</v>
      </c>
      <c r="AK1798" t="s">
        <v>148</v>
      </c>
      <c r="AL1798" t="s">
        <v>147</v>
      </c>
      <c r="AM1798" t="s">
        <v>148</v>
      </c>
      <c r="AN1798" t="s">
        <v>145</v>
      </c>
      <c r="BB1798">
        <v>0</v>
      </c>
    </row>
    <row r="1799" spans="1:54" x14ac:dyDescent="0.25">
      <c r="A1799">
        <v>338293</v>
      </c>
      <c r="B1799" t="s">
        <v>150</v>
      </c>
      <c r="Q1799" t="s">
        <v>145</v>
      </c>
      <c r="W1799" t="s">
        <v>145</v>
      </c>
      <c r="Z1799" t="s">
        <v>148</v>
      </c>
      <c r="AE1799" t="s">
        <v>148</v>
      </c>
      <c r="AH1799" t="s">
        <v>145</v>
      </c>
      <c r="AK1799" t="s">
        <v>147</v>
      </c>
      <c r="AM1799" t="s">
        <v>148</v>
      </c>
      <c r="AN1799" t="s">
        <v>145</v>
      </c>
      <c r="BB1799">
        <v>0</v>
      </c>
    </row>
    <row r="1800" spans="1:54" x14ac:dyDescent="0.25">
      <c r="A1800">
        <v>338910</v>
      </c>
      <c r="B1800" t="s">
        <v>150</v>
      </c>
      <c r="V1800" t="s">
        <v>147</v>
      </c>
      <c r="AA1800" t="s">
        <v>145</v>
      </c>
      <c r="AC1800" t="s">
        <v>145</v>
      </c>
      <c r="AD1800" t="s">
        <v>145</v>
      </c>
      <c r="AE1800" t="s">
        <v>145</v>
      </c>
      <c r="AF1800" t="s">
        <v>145</v>
      </c>
      <c r="AG1800" t="s">
        <v>145</v>
      </c>
      <c r="AH1800" t="s">
        <v>145</v>
      </c>
      <c r="AI1800" t="s">
        <v>145</v>
      </c>
      <c r="AJ1800" t="s">
        <v>145</v>
      </c>
      <c r="AK1800" t="s">
        <v>145</v>
      </c>
      <c r="AL1800" t="s">
        <v>145</v>
      </c>
      <c r="AM1800" t="s">
        <v>145</v>
      </c>
      <c r="AN1800" t="s">
        <v>145</v>
      </c>
      <c r="BB1800">
        <v>0</v>
      </c>
    </row>
    <row r="1801" spans="1:54" x14ac:dyDescent="0.25">
      <c r="A1801">
        <v>321806</v>
      </c>
      <c r="B1801" t="s">
        <v>150</v>
      </c>
      <c r="W1801" t="s">
        <v>148</v>
      </c>
      <c r="Y1801" t="s">
        <v>148</v>
      </c>
      <c r="AI1801" t="s">
        <v>145</v>
      </c>
      <c r="AJ1801" t="s">
        <v>145</v>
      </c>
      <c r="AK1801" t="s">
        <v>145</v>
      </c>
      <c r="AL1801" t="s">
        <v>145</v>
      </c>
      <c r="AM1801" t="s">
        <v>145</v>
      </c>
      <c r="AN1801" t="s">
        <v>145</v>
      </c>
      <c r="BB1801">
        <v>0</v>
      </c>
    </row>
    <row r="1802" spans="1:54" x14ac:dyDescent="0.25">
      <c r="A1802">
        <v>325118</v>
      </c>
      <c r="B1802" t="s">
        <v>150</v>
      </c>
      <c r="H1802" t="s">
        <v>148</v>
      </c>
      <c r="I1802" t="s">
        <v>148</v>
      </c>
      <c r="N1802" t="s">
        <v>147</v>
      </c>
      <c r="V1802" t="s">
        <v>147</v>
      </c>
      <c r="AA1802" t="s">
        <v>148</v>
      </c>
      <c r="AC1802" t="s">
        <v>147</v>
      </c>
      <c r="AG1802" t="s">
        <v>145</v>
      </c>
      <c r="AH1802" t="s">
        <v>147</v>
      </c>
      <c r="AI1802" t="s">
        <v>145</v>
      </c>
      <c r="AJ1802" t="s">
        <v>145</v>
      </c>
      <c r="AK1802" t="s">
        <v>145</v>
      </c>
      <c r="AL1802" t="s">
        <v>145</v>
      </c>
      <c r="AM1802" t="s">
        <v>145</v>
      </c>
      <c r="AN1802" t="s">
        <v>145</v>
      </c>
      <c r="BB1802">
        <v>0</v>
      </c>
    </row>
    <row r="1803" spans="1:54" x14ac:dyDescent="0.25">
      <c r="A1803">
        <v>326231</v>
      </c>
      <c r="B1803" t="s">
        <v>150</v>
      </c>
      <c r="R1803" t="s">
        <v>148</v>
      </c>
      <c r="AE1803" t="s">
        <v>147</v>
      </c>
      <c r="AG1803" t="s">
        <v>147</v>
      </c>
      <c r="AI1803" t="s">
        <v>145</v>
      </c>
      <c r="AJ1803" t="s">
        <v>145</v>
      </c>
      <c r="AK1803" t="s">
        <v>145</v>
      </c>
      <c r="AL1803" t="s">
        <v>145</v>
      </c>
      <c r="AM1803" t="s">
        <v>145</v>
      </c>
      <c r="AN1803" t="s">
        <v>145</v>
      </c>
      <c r="BB1803">
        <v>0</v>
      </c>
    </row>
    <row r="1804" spans="1:54" x14ac:dyDescent="0.25">
      <c r="A1804">
        <v>328087</v>
      </c>
      <c r="B1804" t="s">
        <v>150</v>
      </c>
      <c r="H1804" t="s">
        <v>148</v>
      </c>
      <c r="N1804" t="s">
        <v>147</v>
      </c>
      <c r="R1804" t="s">
        <v>148</v>
      </c>
      <c r="AC1804" t="s">
        <v>147</v>
      </c>
      <c r="AE1804" t="s">
        <v>147</v>
      </c>
      <c r="AG1804" t="s">
        <v>147</v>
      </c>
      <c r="AI1804" t="s">
        <v>145</v>
      </c>
      <c r="AJ1804" t="s">
        <v>145</v>
      </c>
      <c r="AK1804" t="s">
        <v>145</v>
      </c>
      <c r="AL1804" t="s">
        <v>145</v>
      </c>
      <c r="AM1804" t="s">
        <v>145</v>
      </c>
      <c r="AN1804" t="s">
        <v>145</v>
      </c>
      <c r="BB1804">
        <v>0</v>
      </c>
    </row>
    <row r="1805" spans="1:54" x14ac:dyDescent="0.25">
      <c r="A1805">
        <v>328309</v>
      </c>
      <c r="B1805" t="s">
        <v>150</v>
      </c>
      <c r="AE1805" t="s">
        <v>147</v>
      </c>
      <c r="AF1805" t="s">
        <v>147</v>
      </c>
      <c r="AG1805" t="s">
        <v>147</v>
      </c>
      <c r="AH1805" t="s">
        <v>147</v>
      </c>
      <c r="AI1805" t="s">
        <v>145</v>
      </c>
      <c r="AJ1805" t="s">
        <v>145</v>
      </c>
      <c r="AK1805" t="s">
        <v>145</v>
      </c>
      <c r="AL1805" t="s">
        <v>145</v>
      </c>
      <c r="AM1805" t="s">
        <v>145</v>
      </c>
      <c r="AN1805" t="s">
        <v>145</v>
      </c>
      <c r="BB1805">
        <v>0</v>
      </c>
    </row>
    <row r="1806" spans="1:54" x14ac:dyDescent="0.25">
      <c r="A1806">
        <v>328931</v>
      </c>
      <c r="B1806" t="s">
        <v>150</v>
      </c>
      <c r="W1806" t="s">
        <v>147</v>
      </c>
      <c r="AE1806" t="s">
        <v>147</v>
      </c>
      <c r="AG1806" t="s">
        <v>145</v>
      </c>
      <c r="AH1806" t="s">
        <v>145</v>
      </c>
      <c r="AI1806" t="s">
        <v>145</v>
      </c>
      <c r="AJ1806" t="s">
        <v>145</v>
      </c>
      <c r="AK1806" t="s">
        <v>145</v>
      </c>
      <c r="AL1806" t="s">
        <v>145</v>
      </c>
      <c r="AM1806" t="s">
        <v>145</v>
      </c>
      <c r="AN1806" t="s">
        <v>145</v>
      </c>
      <c r="BB1806">
        <v>0</v>
      </c>
    </row>
    <row r="1807" spans="1:54" x14ac:dyDescent="0.25">
      <c r="A1807">
        <v>330120</v>
      </c>
      <c r="B1807" t="s">
        <v>150</v>
      </c>
      <c r="AE1807" t="s">
        <v>147</v>
      </c>
      <c r="AH1807" t="s">
        <v>147</v>
      </c>
      <c r="AI1807" t="s">
        <v>145</v>
      </c>
      <c r="AJ1807" t="s">
        <v>145</v>
      </c>
      <c r="AK1807" t="s">
        <v>145</v>
      </c>
      <c r="AL1807" t="s">
        <v>145</v>
      </c>
      <c r="AM1807" t="s">
        <v>145</v>
      </c>
      <c r="AN1807" t="s">
        <v>145</v>
      </c>
      <c r="BB1807">
        <v>0</v>
      </c>
    </row>
    <row r="1808" spans="1:54" x14ac:dyDescent="0.25">
      <c r="A1808">
        <v>331421</v>
      </c>
      <c r="B1808" t="s">
        <v>150</v>
      </c>
      <c r="I1808" t="s">
        <v>148</v>
      </c>
      <c r="N1808" t="s">
        <v>148</v>
      </c>
      <c r="V1808" t="s">
        <v>147</v>
      </c>
      <c r="AA1808" t="s">
        <v>145</v>
      </c>
      <c r="AC1808" t="s">
        <v>147</v>
      </c>
      <c r="AD1808" t="s">
        <v>147</v>
      </c>
      <c r="AG1808" t="s">
        <v>147</v>
      </c>
      <c r="AH1808" t="s">
        <v>147</v>
      </c>
      <c r="AI1808" t="s">
        <v>145</v>
      </c>
      <c r="AJ1808" t="s">
        <v>145</v>
      </c>
      <c r="AK1808" t="s">
        <v>145</v>
      </c>
      <c r="AL1808" t="s">
        <v>145</v>
      </c>
      <c r="AM1808" t="s">
        <v>145</v>
      </c>
      <c r="AN1808" t="s">
        <v>145</v>
      </c>
      <c r="BB1808">
        <v>0</v>
      </c>
    </row>
    <row r="1809" spans="1:54" x14ac:dyDescent="0.25">
      <c r="A1809">
        <v>331985</v>
      </c>
      <c r="B1809" t="s">
        <v>150</v>
      </c>
      <c r="N1809" t="s">
        <v>148</v>
      </c>
      <c r="AC1809" t="s">
        <v>147</v>
      </c>
      <c r="AE1809" t="s">
        <v>147</v>
      </c>
      <c r="AG1809" t="s">
        <v>147</v>
      </c>
      <c r="AH1809" t="s">
        <v>147</v>
      </c>
      <c r="AI1809" t="s">
        <v>145</v>
      </c>
      <c r="AJ1809" t="s">
        <v>145</v>
      </c>
      <c r="AK1809" t="s">
        <v>145</v>
      </c>
      <c r="AL1809" t="s">
        <v>145</v>
      </c>
      <c r="AM1809" t="s">
        <v>145</v>
      </c>
      <c r="AN1809" t="s">
        <v>145</v>
      </c>
      <c r="BB1809">
        <v>0</v>
      </c>
    </row>
    <row r="1810" spans="1:54" x14ac:dyDescent="0.25">
      <c r="A1810">
        <v>332186</v>
      </c>
      <c r="B1810" t="s">
        <v>150</v>
      </c>
      <c r="W1810" t="s">
        <v>148</v>
      </c>
      <c r="AC1810" t="s">
        <v>147</v>
      </c>
      <c r="AE1810" t="s">
        <v>147</v>
      </c>
      <c r="AF1810" t="s">
        <v>147</v>
      </c>
      <c r="AG1810" t="s">
        <v>147</v>
      </c>
      <c r="AH1810" t="s">
        <v>147</v>
      </c>
      <c r="AI1810" t="s">
        <v>145</v>
      </c>
      <c r="AJ1810" t="s">
        <v>145</v>
      </c>
      <c r="AK1810" t="s">
        <v>145</v>
      </c>
      <c r="AL1810" t="s">
        <v>145</v>
      </c>
      <c r="AM1810" t="s">
        <v>145</v>
      </c>
      <c r="AN1810" t="s">
        <v>145</v>
      </c>
      <c r="BB1810">
        <v>0</v>
      </c>
    </row>
    <row r="1811" spans="1:54" x14ac:dyDescent="0.25">
      <c r="A1811">
        <v>332668</v>
      </c>
      <c r="B1811" t="s">
        <v>150</v>
      </c>
      <c r="I1811" t="s">
        <v>148</v>
      </c>
      <c r="N1811" t="s">
        <v>145</v>
      </c>
      <c r="V1811" t="s">
        <v>148</v>
      </c>
      <c r="Z1811" t="s">
        <v>148</v>
      </c>
      <c r="AA1811" t="s">
        <v>148</v>
      </c>
      <c r="AC1811" t="s">
        <v>147</v>
      </c>
      <c r="AG1811" t="s">
        <v>147</v>
      </c>
      <c r="AI1811" t="s">
        <v>145</v>
      </c>
      <c r="AJ1811" t="s">
        <v>145</v>
      </c>
      <c r="AK1811" t="s">
        <v>145</v>
      </c>
      <c r="AL1811" t="s">
        <v>145</v>
      </c>
      <c r="AM1811" t="s">
        <v>145</v>
      </c>
      <c r="AN1811" t="s">
        <v>145</v>
      </c>
      <c r="BB1811">
        <v>0</v>
      </c>
    </row>
    <row r="1812" spans="1:54" x14ac:dyDescent="0.25">
      <c r="A1812">
        <v>332730</v>
      </c>
      <c r="B1812" t="s">
        <v>150</v>
      </c>
      <c r="AC1812" t="s">
        <v>147</v>
      </c>
      <c r="AI1812" t="s">
        <v>145</v>
      </c>
      <c r="AJ1812" t="s">
        <v>145</v>
      </c>
      <c r="AK1812" t="s">
        <v>145</v>
      </c>
      <c r="AL1812" t="s">
        <v>145</v>
      </c>
      <c r="AM1812" t="s">
        <v>145</v>
      </c>
      <c r="AN1812" t="s">
        <v>145</v>
      </c>
      <c r="BB1812">
        <v>0</v>
      </c>
    </row>
    <row r="1813" spans="1:54" x14ac:dyDescent="0.25">
      <c r="A1813">
        <v>333181</v>
      </c>
      <c r="B1813" t="s">
        <v>150</v>
      </c>
      <c r="N1813" t="s">
        <v>148</v>
      </c>
      <c r="V1813" t="s">
        <v>148</v>
      </c>
      <c r="AA1813" t="s">
        <v>148</v>
      </c>
      <c r="AC1813" t="s">
        <v>147</v>
      </c>
      <c r="AE1813" t="s">
        <v>147</v>
      </c>
      <c r="AG1813" t="s">
        <v>145</v>
      </c>
      <c r="AH1813" t="s">
        <v>147</v>
      </c>
      <c r="AI1813" t="s">
        <v>145</v>
      </c>
      <c r="AJ1813" t="s">
        <v>145</v>
      </c>
      <c r="AK1813" t="s">
        <v>145</v>
      </c>
      <c r="AL1813" t="s">
        <v>145</v>
      </c>
      <c r="AM1813" t="s">
        <v>145</v>
      </c>
      <c r="AN1813" t="s">
        <v>145</v>
      </c>
      <c r="BB1813">
        <v>0</v>
      </c>
    </row>
    <row r="1814" spans="1:54" x14ac:dyDescent="0.25">
      <c r="A1814">
        <v>333656</v>
      </c>
      <c r="B1814" t="s">
        <v>150</v>
      </c>
      <c r="AC1814" t="s">
        <v>147</v>
      </c>
      <c r="AI1814" t="s">
        <v>145</v>
      </c>
      <c r="AJ1814" t="s">
        <v>145</v>
      </c>
      <c r="AK1814" t="s">
        <v>145</v>
      </c>
      <c r="AL1814" t="s">
        <v>145</v>
      </c>
      <c r="AM1814" t="s">
        <v>145</v>
      </c>
      <c r="AN1814" t="s">
        <v>145</v>
      </c>
      <c r="BB1814">
        <v>0</v>
      </c>
    </row>
    <row r="1815" spans="1:54" x14ac:dyDescent="0.25">
      <c r="A1815">
        <v>333808</v>
      </c>
      <c r="B1815" t="s">
        <v>150</v>
      </c>
      <c r="W1815" t="s">
        <v>148</v>
      </c>
      <c r="AC1815" t="s">
        <v>147</v>
      </c>
      <c r="AF1815" t="s">
        <v>147</v>
      </c>
      <c r="AG1815" t="s">
        <v>147</v>
      </c>
      <c r="AI1815" t="s">
        <v>145</v>
      </c>
      <c r="AJ1815" t="s">
        <v>145</v>
      </c>
      <c r="AK1815" t="s">
        <v>145</v>
      </c>
      <c r="AL1815" t="s">
        <v>145</v>
      </c>
      <c r="AM1815" t="s">
        <v>145</v>
      </c>
      <c r="AN1815" t="s">
        <v>145</v>
      </c>
      <c r="BB1815">
        <v>0</v>
      </c>
    </row>
    <row r="1816" spans="1:54" x14ac:dyDescent="0.25">
      <c r="A1816">
        <v>334263</v>
      </c>
      <c r="B1816" t="s">
        <v>150</v>
      </c>
      <c r="AC1816" t="s">
        <v>145</v>
      </c>
      <c r="AE1816" t="s">
        <v>145</v>
      </c>
      <c r="AG1816" t="s">
        <v>145</v>
      </c>
      <c r="AH1816" t="s">
        <v>147</v>
      </c>
      <c r="AI1816" t="s">
        <v>145</v>
      </c>
      <c r="AJ1816" t="s">
        <v>145</v>
      </c>
      <c r="AK1816" t="s">
        <v>145</v>
      </c>
      <c r="AL1816" t="s">
        <v>145</v>
      </c>
      <c r="AM1816" t="s">
        <v>145</v>
      </c>
      <c r="AN1816" t="s">
        <v>145</v>
      </c>
      <c r="BB1816">
        <v>0</v>
      </c>
    </row>
    <row r="1817" spans="1:54" x14ac:dyDescent="0.25">
      <c r="A1817">
        <v>334403</v>
      </c>
      <c r="B1817" t="s">
        <v>150</v>
      </c>
      <c r="W1817" t="s">
        <v>145</v>
      </c>
      <c r="Y1817" t="s">
        <v>147</v>
      </c>
      <c r="AA1817" t="s">
        <v>147</v>
      </c>
      <c r="AC1817" t="s">
        <v>147</v>
      </c>
      <c r="AF1817" t="s">
        <v>147</v>
      </c>
      <c r="AG1817" t="s">
        <v>147</v>
      </c>
      <c r="AI1817" t="s">
        <v>145</v>
      </c>
      <c r="AJ1817" t="s">
        <v>145</v>
      </c>
      <c r="AK1817" t="s">
        <v>145</v>
      </c>
      <c r="AL1817" t="s">
        <v>145</v>
      </c>
      <c r="AM1817" t="s">
        <v>145</v>
      </c>
      <c r="AN1817" t="s">
        <v>145</v>
      </c>
      <c r="BB1817">
        <v>0</v>
      </c>
    </row>
    <row r="1818" spans="1:54" x14ac:dyDescent="0.25">
      <c r="A1818">
        <v>334477</v>
      </c>
      <c r="B1818" t="s">
        <v>150</v>
      </c>
      <c r="AA1818" t="s">
        <v>148</v>
      </c>
      <c r="AG1818" t="s">
        <v>147</v>
      </c>
      <c r="AI1818" t="s">
        <v>145</v>
      </c>
      <c r="AJ1818" t="s">
        <v>145</v>
      </c>
      <c r="AK1818" t="s">
        <v>145</v>
      </c>
      <c r="AL1818" t="s">
        <v>145</v>
      </c>
      <c r="AM1818" t="s">
        <v>145</v>
      </c>
      <c r="AN1818" t="s">
        <v>145</v>
      </c>
      <c r="BB1818">
        <v>0</v>
      </c>
    </row>
    <row r="1819" spans="1:54" x14ac:dyDescent="0.25">
      <c r="A1819">
        <v>334570</v>
      </c>
      <c r="B1819" t="s">
        <v>150</v>
      </c>
      <c r="H1819" t="s">
        <v>148</v>
      </c>
      <c r="M1819" t="s">
        <v>148</v>
      </c>
      <c r="Q1819" t="s">
        <v>148</v>
      </c>
      <c r="R1819" t="s">
        <v>148</v>
      </c>
      <c r="Z1819" t="s">
        <v>148</v>
      </c>
      <c r="AA1819" t="s">
        <v>148</v>
      </c>
      <c r="AC1819" t="s">
        <v>147</v>
      </c>
      <c r="AD1819" t="s">
        <v>147</v>
      </c>
      <c r="AE1819" t="s">
        <v>147</v>
      </c>
      <c r="AF1819" t="s">
        <v>147</v>
      </c>
      <c r="AG1819" t="s">
        <v>147</v>
      </c>
      <c r="AH1819" t="s">
        <v>147</v>
      </c>
      <c r="AI1819" t="s">
        <v>145</v>
      </c>
      <c r="AJ1819" t="s">
        <v>145</v>
      </c>
      <c r="AK1819" t="s">
        <v>145</v>
      </c>
      <c r="AL1819" t="s">
        <v>145</v>
      </c>
      <c r="AM1819" t="s">
        <v>145</v>
      </c>
      <c r="AN1819" t="s">
        <v>145</v>
      </c>
      <c r="BB1819">
        <v>0</v>
      </c>
    </row>
    <row r="1820" spans="1:54" x14ac:dyDescent="0.25">
      <c r="A1820">
        <v>334656</v>
      </c>
      <c r="B1820" t="s">
        <v>150</v>
      </c>
      <c r="R1820" t="s">
        <v>148</v>
      </c>
      <c r="W1820" t="s">
        <v>148</v>
      </c>
      <c r="X1820" t="s">
        <v>148</v>
      </c>
      <c r="Y1820" t="s">
        <v>148</v>
      </c>
      <c r="AC1820" t="s">
        <v>147</v>
      </c>
      <c r="AD1820" t="s">
        <v>145</v>
      </c>
      <c r="AE1820" t="s">
        <v>145</v>
      </c>
      <c r="AF1820" t="s">
        <v>145</v>
      </c>
      <c r="AG1820" t="s">
        <v>145</v>
      </c>
      <c r="AH1820" t="s">
        <v>145</v>
      </c>
      <c r="AI1820" t="s">
        <v>145</v>
      </c>
      <c r="AJ1820" t="s">
        <v>145</v>
      </c>
      <c r="AK1820" t="s">
        <v>145</v>
      </c>
      <c r="AL1820" t="s">
        <v>145</v>
      </c>
      <c r="AM1820" t="s">
        <v>145</v>
      </c>
      <c r="AN1820" t="s">
        <v>145</v>
      </c>
      <c r="BB1820">
        <v>0</v>
      </c>
    </row>
    <row r="1821" spans="1:54" x14ac:dyDescent="0.25">
      <c r="A1821">
        <v>335164</v>
      </c>
      <c r="B1821" t="s">
        <v>150</v>
      </c>
      <c r="F1821" t="s">
        <v>148</v>
      </c>
      <c r="H1821" t="s">
        <v>148</v>
      </c>
      <c r="N1821" t="s">
        <v>148</v>
      </c>
      <c r="W1821" t="s">
        <v>148</v>
      </c>
      <c r="Z1821" t="s">
        <v>148</v>
      </c>
      <c r="AC1821" t="s">
        <v>147</v>
      </c>
      <c r="AE1821" t="s">
        <v>147</v>
      </c>
      <c r="AH1821" t="s">
        <v>147</v>
      </c>
      <c r="AI1821" t="s">
        <v>145</v>
      </c>
      <c r="AJ1821" t="s">
        <v>145</v>
      </c>
      <c r="AK1821" t="s">
        <v>145</v>
      </c>
      <c r="AL1821" t="s">
        <v>145</v>
      </c>
      <c r="AM1821" t="s">
        <v>145</v>
      </c>
      <c r="AN1821" t="s">
        <v>145</v>
      </c>
      <c r="BB1821">
        <v>0</v>
      </c>
    </row>
    <row r="1822" spans="1:54" x14ac:dyDescent="0.25">
      <c r="A1822">
        <v>335389</v>
      </c>
      <c r="B1822" t="s">
        <v>150</v>
      </c>
      <c r="V1822" t="s">
        <v>148</v>
      </c>
      <c r="W1822" t="s">
        <v>148</v>
      </c>
      <c r="AA1822" t="s">
        <v>148</v>
      </c>
      <c r="AC1822" t="s">
        <v>147</v>
      </c>
      <c r="AD1822" t="s">
        <v>147</v>
      </c>
      <c r="AG1822" t="s">
        <v>147</v>
      </c>
      <c r="AH1822" t="s">
        <v>147</v>
      </c>
      <c r="AI1822" t="s">
        <v>145</v>
      </c>
      <c r="AJ1822" t="s">
        <v>145</v>
      </c>
      <c r="AK1822" t="s">
        <v>145</v>
      </c>
      <c r="AL1822" t="s">
        <v>145</v>
      </c>
      <c r="AM1822" t="s">
        <v>145</v>
      </c>
      <c r="AN1822" t="s">
        <v>145</v>
      </c>
      <c r="BB1822">
        <v>0</v>
      </c>
    </row>
    <row r="1823" spans="1:54" x14ac:dyDescent="0.25">
      <c r="A1823">
        <v>335456</v>
      </c>
      <c r="B1823" t="s">
        <v>150</v>
      </c>
      <c r="AE1823" t="s">
        <v>147</v>
      </c>
      <c r="AI1823" t="s">
        <v>145</v>
      </c>
      <c r="AJ1823" t="s">
        <v>145</v>
      </c>
      <c r="AK1823" t="s">
        <v>145</v>
      </c>
      <c r="AL1823" t="s">
        <v>145</v>
      </c>
      <c r="AM1823" t="s">
        <v>145</v>
      </c>
      <c r="AN1823" t="s">
        <v>145</v>
      </c>
      <c r="BB1823">
        <v>0</v>
      </c>
    </row>
    <row r="1824" spans="1:54" x14ac:dyDescent="0.25">
      <c r="A1824">
        <v>335517</v>
      </c>
      <c r="B1824" t="s">
        <v>150</v>
      </c>
      <c r="AE1824" t="s">
        <v>147</v>
      </c>
      <c r="AF1824" t="s">
        <v>147</v>
      </c>
      <c r="AH1824" t="s">
        <v>147</v>
      </c>
      <c r="AI1824" t="s">
        <v>145</v>
      </c>
      <c r="AJ1824" t="s">
        <v>145</v>
      </c>
      <c r="AK1824" t="s">
        <v>145</v>
      </c>
      <c r="AL1824" t="s">
        <v>145</v>
      </c>
      <c r="AM1824" t="s">
        <v>145</v>
      </c>
      <c r="AN1824" t="s">
        <v>145</v>
      </c>
      <c r="BB1824">
        <v>0</v>
      </c>
    </row>
    <row r="1825" spans="1:54" x14ac:dyDescent="0.25">
      <c r="A1825">
        <v>335789</v>
      </c>
      <c r="B1825" t="s">
        <v>150</v>
      </c>
      <c r="W1825" t="s">
        <v>147</v>
      </c>
      <c r="AC1825" t="s">
        <v>147</v>
      </c>
      <c r="AE1825" t="s">
        <v>147</v>
      </c>
      <c r="AF1825" t="s">
        <v>145</v>
      </c>
      <c r="AG1825" t="s">
        <v>145</v>
      </c>
      <c r="AH1825" t="s">
        <v>147</v>
      </c>
      <c r="AI1825" t="s">
        <v>145</v>
      </c>
      <c r="AJ1825" t="s">
        <v>145</v>
      </c>
      <c r="AK1825" t="s">
        <v>145</v>
      </c>
      <c r="AL1825" t="s">
        <v>145</v>
      </c>
      <c r="AM1825" t="s">
        <v>145</v>
      </c>
      <c r="AN1825" t="s">
        <v>145</v>
      </c>
      <c r="BB1825">
        <v>0</v>
      </c>
    </row>
    <row r="1826" spans="1:54" x14ac:dyDescent="0.25">
      <c r="A1826">
        <v>335867</v>
      </c>
      <c r="B1826" t="s">
        <v>150</v>
      </c>
      <c r="AI1826" t="s">
        <v>145</v>
      </c>
      <c r="AJ1826" t="s">
        <v>145</v>
      </c>
      <c r="AK1826" t="s">
        <v>145</v>
      </c>
      <c r="AL1826" t="s">
        <v>145</v>
      </c>
      <c r="AM1826" t="s">
        <v>145</v>
      </c>
      <c r="AN1826" t="s">
        <v>145</v>
      </c>
      <c r="BB1826">
        <v>0</v>
      </c>
    </row>
    <row r="1827" spans="1:54" x14ac:dyDescent="0.25">
      <c r="A1827">
        <v>335917</v>
      </c>
      <c r="B1827" t="s">
        <v>150</v>
      </c>
      <c r="N1827" t="s">
        <v>148</v>
      </c>
      <c r="V1827" t="s">
        <v>148</v>
      </c>
      <c r="AA1827" t="s">
        <v>148</v>
      </c>
      <c r="AC1827" t="s">
        <v>147</v>
      </c>
      <c r="AE1827" t="s">
        <v>147</v>
      </c>
      <c r="AF1827" t="s">
        <v>147</v>
      </c>
      <c r="AG1827" t="s">
        <v>147</v>
      </c>
      <c r="AI1827" t="s">
        <v>145</v>
      </c>
      <c r="AJ1827" t="s">
        <v>145</v>
      </c>
      <c r="AK1827" t="s">
        <v>145</v>
      </c>
      <c r="AL1827" t="s">
        <v>145</v>
      </c>
      <c r="AM1827" t="s">
        <v>145</v>
      </c>
      <c r="AN1827" t="s">
        <v>145</v>
      </c>
      <c r="BB1827">
        <v>0</v>
      </c>
    </row>
    <row r="1828" spans="1:54" x14ac:dyDescent="0.25">
      <c r="A1828">
        <v>335925</v>
      </c>
      <c r="B1828" t="s">
        <v>150</v>
      </c>
      <c r="F1828" t="s">
        <v>145</v>
      </c>
      <c r="R1828" t="s">
        <v>148</v>
      </c>
      <c r="Z1828" t="s">
        <v>148</v>
      </c>
      <c r="AA1828" t="s">
        <v>148</v>
      </c>
      <c r="AC1828" t="s">
        <v>147</v>
      </c>
      <c r="AE1828" t="s">
        <v>147</v>
      </c>
      <c r="AF1828" t="s">
        <v>147</v>
      </c>
      <c r="AG1828" t="s">
        <v>147</v>
      </c>
      <c r="AH1828" t="s">
        <v>147</v>
      </c>
      <c r="AI1828" t="s">
        <v>145</v>
      </c>
      <c r="AJ1828" t="s">
        <v>145</v>
      </c>
      <c r="AK1828" t="s">
        <v>145</v>
      </c>
      <c r="AL1828" t="s">
        <v>145</v>
      </c>
      <c r="AM1828" t="s">
        <v>145</v>
      </c>
      <c r="AN1828" t="s">
        <v>145</v>
      </c>
      <c r="BB1828">
        <v>0</v>
      </c>
    </row>
    <row r="1829" spans="1:54" x14ac:dyDescent="0.25">
      <c r="A1829">
        <v>335975</v>
      </c>
      <c r="B1829" t="s">
        <v>150</v>
      </c>
      <c r="AG1829" t="s">
        <v>147</v>
      </c>
      <c r="AI1829" t="s">
        <v>145</v>
      </c>
      <c r="AJ1829" t="s">
        <v>145</v>
      </c>
      <c r="AK1829" t="s">
        <v>145</v>
      </c>
      <c r="AL1829" t="s">
        <v>145</v>
      </c>
      <c r="AM1829" t="s">
        <v>145</v>
      </c>
      <c r="AN1829" t="s">
        <v>145</v>
      </c>
      <c r="BB1829">
        <v>0</v>
      </c>
    </row>
    <row r="1830" spans="1:54" x14ac:dyDescent="0.25">
      <c r="A1830">
        <v>335979</v>
      </c>
      <c r="B1830" t="s">
        <v>150</v>
      </c>
      <c r="W1830" t="s">
        <v>148</v>
      </c>
      <c r="AC1830" t="s">
        <v>147</v>
      </c>
      <c r="AE1830" t="s">
        <v>147</v>
      </c>
      <c r="AF1830" t="s">
        <v>147</v>
      </c>
      <c r="AH1830" t="s">
        <v>147</v>
      </c>
      <c r="AI1830" t="s">
        <v>145</v>
      </c>
      <c r="AJ1830" t="s">
        <v>145</v>
      </c>
      <c r="AK1830" t="s">
        <v>145</v>
      </c>
      <c r="AL1830" t="s">
        <v>145</v>
      </c>
      <c r="AM1830" t="s">
        <v>145</v>
      </c>
      <c r="AN1830" t="s">
        <v>145</v>
      </c>
      <c r="BB1830">
        <v>0</v>
      </c>
    </row>
    <row r="1831" spans="1:54" x14ac:dyDescent="0.25">
      <c r="A1831">
        <v>335997</v>
      </c>
      <c r="B1831" t="s">
        <v>150</v>
      </c>
      <c r="C1831" t="s">
        <v>148</v>
      </c>
      <c r="W1831" t="s">
        <v>148</v>
      </c>
      <c r="Y1831" t="s">
        <v>148</v>
      </c>
      <c r="AC1831" t="s">
        <v>147</v>
      </c>
      <c r="AD1831" t="s">
        <v>147</v>
      </c>
      <c r="AE1831" t="s">
        <v>147</v>
      </c>
      <c r="AG1831" t="s">
        <v>147</v>
      </c>
      <c r="AH1831" t="s">
        <v>147</v>
      </c>
      <c r="AI1831" t="s">
        <v>145</v>
      </c>
      <c r="AJ1831" t="s">
        <v>145</v>
      </c>
      <c r="AK1831" t="s">
        <v>145</v>
      </c>
      <c r="AL1831" t="s">
        <v>145</v>
      </c>
      <c r="AM1831" t="s">
        <v>145</v>
      </c>
      <c r="AN1831" t="s">
        <v>145</v>
      </c>
      <c r="BB1831">
        <v>0</v>
      </c>
    </row>
    <row r="1832" spans="1:54" x14ac:dyDescent="0.25">
      <c r="A1832">
        <v>336017</v>
      </c>
      <c r="B1832" t="s">
        <v>150</v>
      </c>
      <c r="H1832" t="s">
        <v>148</v>
      </c>
      <c r="I1832" t="s">
        <v>148</v>
      </c>
      <c r="N1832" t="s">
        <v>145</v>
      </c>
      <c r="V1832" t="s">
        <v>145</v>
      </c>
      <c r="W1832" t="s">
        <v>148</v>
      </c>
      <c r="AA1832" t="s">
        <v>145</v>
      </c>
      <c r="AC1832" t="s">
        <v>147</v>
      </c>
      <c r="AD1832" t="s">
        <v>147</v>
      </c>
      <c r="AE1832" t="s">
        <v>147</v>
      </c>
      <c r="AF1832" t="s">
        <v>145</v>
      </c>
      <c r="AG1832" t="s">
        <v>145</v>
      </c>
      <c r="AH1832" t="s">
        <v>145</v>
      </c>
      <c r="AI1832" t="s">
        <v>145</v>
      </c>
      <c r="AJ1832" t="s">
        <v>145</v>
      </c>
      <c r="AK1832" t="s">
        <v>145</v>
      </c>
      <c r="AL1832" t="s">
        <v>145</v>
      </c>
      <c r="AM1832" t="s">
        <v>145</v>
      </c>
      <c r="AN1832" t="s">
        <v>145</v>
      </c>
      <c r="BB1832">
        <v>0</v>
      </c>
    </row>
    <row r="1833" spans="1:54" x14ac:dyDescent="0.25">
      <c r="A1833">
        <v>336071</v>
      </c>
      <c r="B1833" t="s">
        <v>150</v>
      </c>
      <c r="N1833" t="s">
        <v>147</v>
      </c>
      <c r="V1833" t="s">
        <v>145</v>
      </c>
      <c r="AA1833" t="s">
        <v>145</v>
      </c>
      <c r="AC1833" t="s">
        <v>147</v>
      </c>
      <c r="AE1833" t="s">
        <v>147</v>
      </c>
      <c r="AF1833" t="s">
        <v>147</v>
      </c>
      <c r="AG1833" t="s">
        <v>147</v>
      </c>
      <c r="AH1833" t="s">
        <v>145</v>
      </c>
      <c r="AI1833" t="s">
        <v>145</v>
      </c>
      <c r="AJ1833" t="s">
        <v>145</v>
      </c>
      <c r="AK1833" t="s">
        <v>145</v>
      </c>
      <c r="AL1833" t="s">
        <v>145</v>
      </c>
      <c r="AM1833" t="s">
        <v>145</v>
      </c>
      <c r="AN1833" t="s">
        <v>145</v>
      </c>
      <c r="BB1833">
        <v>0</v>
      </c>
    </row>
    <row r="1834" spans="1:54" x14ac:dyDescent="0.25">
      <c r="A1834">
        <v>336204</v>
      </c>
      <c r="B1834" t="s">
        <v>150</v>
      </c>
      <c r="S1834" t="s">
        <v>148</v>
      </c>
      <c r="W1834" t="s">
        <v>147</v>
      </c>
      <c r="X1834" t="s">
        <v>148</v>
      </c>
      <c r="AA1834" t="s">
        <v>148</v>
      </c>
      <c r="AC1834" t="s">
        <v>147</v>
      </c>
      <c r="AD1834" t="s">
        <v>147</v>
      </c>
      <c r="AF1834" t="s">
        <v>147</v>
      </c>
      <c r="AG1834" t="s">
        <v>147</v>
      </c>
      <c r="AH1834" t="s">
        <v>147</v>
      </c>
      <c r="AI1834" t="s">
        <v>145</v>
      </c>
      <c r="AJ1834" t="s">
        <v>145</v>
      </c>
      <c r="AK1834" t="s">
        <v>145</v>
      </c>
      <c r="AL1834" t="s">
        <v>145</v>
      </c>
      <c r="AM1834" t="s">
        <v>145</v>
      </c>
      <c r="AN1834" t="s">
        <v>145</v>
      </c>
      <c r="BB1834">
        <v>0</v>
      </c>
    </row>
    <row r="1835" spans="1:54" x14ac:dyDescent="0.25">
      <c r="A1835">
        <v>336354</v>
      </c>
      <c r="B1835" t="s">
        <v>150</v>
      </c>
      <c r="N1835" t="s">
        <v>148</v>
      </c>
      <c r="V1835" t="s">
        <v>147</v>
      </c>
      <c r="W1835" t="s">
        <v>148</v>
      </c>
      <c r="AA1835" t="s">
        <v>147</v>
      </c>
      <c r="AC1835" t="s">
        <v>147</v>
      </c>
      <c r="AD1835" t="s">
        <v>147</v>
      </c>
      <c r="AG1835" t="s">
        <v>147</v>
      </c>
      <c r="AI1835" t="s">
        <v>145</v>
      </c>
      <c r="AJ1835" t="s">
        <v>145</v>
      </c>
      <c r="AK1835" t="s">
        <v>145</v>
      </c>
      <c r="AL1835" t="s">
        <v>145</v>
      </c>
      <c r="AM1835" t="s">
        <v>145</v>
      </c>
      <c r="AN1835" t="s">
        <v>145</v>
      </c>
      <c r="BB1835">
        <v>0</v>
      </c>
    </row>
    <row r="1836" spans="1:54" x14ac:dyDescent="0.25">
      <c r="A1836">
        <v>336400</v>
      </c>
      <c r="B1836" t="s">
        <v>150</v>
      </c>
      <c r="K1836" t="s">
        <v>148</v>
      </c>
      <c r="W1836" t="s">
        <v>148</v>
      </c>
      <c r="AC1836" t="s">
        <v>147</v>
      </c>
      <c r="AE1836" t="s">
        <v>147</v>
      </c>
      <c r="AH1836" t="s">
        <v>147</v>
      </c>
      <c r="AI1836" t="s">
        <v>145</v>
      </c>
      <c r="AJ1836" t="s">
        <v>145</v>
      </c>
      <c r="AK1836" t="s">
        <v>145</v>
      </c>
      <c r="AL1836" t="s">
        <v>145</v>
      </c>
      <c r="AM1836" t="s">
        <v>145</v>
      </c>
      <c r="AN1836" t="s">
        <v>145</v>
      </c>
      <c r="BB1836">
        <v>0</v>
      </c>
    </row>
    <row r="1837" spans="1:54" x14ac:dyDescent="0.25">
      <c r="A1837">
        <v>336431</v>
      </c>
      <c r="B1837" t="s">
        <v>150</v>
      </c>
      <c r="W1837" t="s">
        <v>148</v>
      </c>
      <c r="AG1837" t="s">
        <v>148</v>
      </c>
      <c r="AI1837" t="s">
        <v>145</v>
      </c>
      <c r="AJ1837" t="s">
        <v>145</v>
      </c>
      <c r="AK1837" t="s">
        <v>145</v>
      </c>
      <c r="AL1837" t="s">
        <v>145</v>
      </c>
      <c r="AM1837" t="s">
        <v>145</v>
      </c>
      <c r="AN1837" t="s">
        <v>145</v>
      </c>
      <c r="BB1837">
        <v>0</v>
      </c>
    </row>
    <row r="1838" spans="1:54" x14ac:dyDescent="0.25">
      <c r="A1838">
        <v>336546</v>
      </c>
      <c r="B1838" t="s">
        <v>150</v>
      </c>
      <c r="M1838" t="s">
        <v>148</v>
      </c>
      <c r="X1838" t="s">
        <v>145</v>
      </c>
      <c r="AC1838" t="s">
        <v>147</v>
      </c>
      <c r="AE1838" t="s">
        <v>147</v>
      </c>
      <c r="AF1838" t="s">
        <v>147</v>
      </c>
      <c r="AG1838" t="s">
        <v>147</v>
      </c>
      <c r="AH1838" t="s">
        <v>147</v>
      </c>
      <c r="AI1838" t="s">
        <v>145</v>
      </c>
      <c r="AJ1838" t="s">
        <v>145</v>
      </c>
      <c r="AK1838" t="s">
        <v>145</v>
      </c>
      <c r="AL1838" t="s">
        <v>145</v>
      </c>
      <c r="AM1838" t="s">
        <v>145</v>
      </c>
      <c r="AN1838" t="s">
        <v>145</v>
      </c>
      <c r="BB1838">
        <v>0</v>
      </c>
    </row>
    <row r="1839" spans="1:54" x14ac:dyDescent="0.25">
      <c r="A1839">
        <v>336559</v>
      </c>
      <c r="B1839" t="s">
        <v>150</v>
      </c>
      <c r="R1839" t="s">
        <v>147</v>
      </c>
      <c r="W1839" t="s">
        <v>147</v>
      </c>
      <c r="Z1839" t="s">
        <v>145</v>
      </c>
      <c r="AC1839" t="s">
        <v>145</v>
      </c>
      <c r="AE1839" t="s">
        <v>145</v>
      </c>
      <c r="AF1839" t="s">
        <v>145</v>
      </c>
      <c r="AG1839" t="s">
        <v>145</v>
      </c>
      <c r="AH1839" t="s">
        <v>145</v>
      </c>
      <c r="AI1839" t="s">
        <v>145</v>
      </c>
      <c r="AJ1839" t="s">
        <v>145</v>
      </c>
      <c r="AK1839" t="s">
        <v>145</v>
      </c>
      <c r="AL1839" t="s">
        <v>145</v>
      </c>
      <c r="AM1839" t="s">
        <v>145</v>
      </c>
      <c r="AN1839" t="s">
        <v>145</v>
      </c>
      <c r="BB1839">
        <v>0</v>
      </c>
    </row>
    <row r="1840" spans="1:54" x14ac:dyDescent="0.25">
      <c r="A1840">
        <v>336651</v>
      </c>
      <c r="B1840" t="s">
        <v>150</v>
      </c>
      <c r="W1840" t="s">
        <v>148</v>
      </c>
      <c r="AC1840" t="s">
        <v>147</v>
      </c>
      <c r="AD1840" t="s">
        <v>147</v>
      </c>
      <c r="AG1840" t="s">
        <v>147</v>
      </c>
      <c r="AH1840" t="s">
        <v>147</v>
      </c>
      <c r="AI1840" t="s">
        <v>145</v>
      </c>
      <c r="AJ1840" t="s">
        <v>145</v>
      </c>
      <c r="AK1840" t="s">
        <v>145</v>
      </c>
      <c r="AL1840" t="s">
        <v>145</v>
      </c>
      <c r="AM1840" t="s">
        <v>145</v>
      </c>
      <c r="AN1840" t="s">
        <v>145</v>
      </c>
      <c r="BB1840">
        <v>0</v>
      </c>
    </row>
    <row r="1841" spans="1:54" x14ac:dyDescent="0.25">
      <c r="A1841">
        <v>336687</v>
      </c>
      <c r="B1841" t="s">
        <v>150</v>
      </c>
      <c r="N1841" t="s">
        <v>148</v>
      </c>
      <c r="W1841" t="s">
        <v>147</v>
      </c>
      <c r="Z1841" t="s">
        <v>148</v>
      </c>
      <c r="AA1841" t="s">
        <v>148</v>
      </c>
      <c r="AC1841" t="s">
        <v>147</v>
      </c>
      <c r="AD1841" t="s">
        <v>147</v>
      </c>
      <c r="AE1841" t="s">
        <v>145</v>
      </c>
      <c r="AF1841" t="s">
        <v>145</v>
      </c>
      <c r="AG1841" t="s">
        <v>147</v>
      </c>
      <c r="AH1841" t="s">
        <v>147</v>
      </c>
      <c r="AI1841" t="s">
        <v>145</v>
      </c>
      <c r="AJ1841" t="s">
        <v>145</v>
      </c>
      <c r="AK1841" t="s">
        <v>145</v>
      </c>
      <c r="AL1841" t="s">
        <v>145</v>
      </c>
      <c r="AM1841" t="s">
        <v>145</v>
      </c>
      <c r="AN1841" t="s">
        <v>145</v>
      </c>
      <c r="BB1841">
        <v>0</v>
      </c>
    </row>
    <row r="1842" spans="1:54" x14ac:dyDescent="0.25">
      <c r="A1842">
        <v>336811</v>
      </c>
      <c r="B1842" t="s">
        <v>150</v>
      </c>
      <c r="R1842" t="s">
        <v>148</v>
      </c>
      <c r="W1842" t="s">
        <v>148</v>
      </c>
      <c r="AC1842" t="s">
        <v>147</v>
      </c>
      <c r="AE1842" t="s">
        <v>147</v>
      </c>
      <c r="AF1842" t="s">
        <v>147</v>
      </c>
      <c r="AG1842" t="s">
        <v>147</v>
      </c>
      <c r="AH1842" t="s">
        <v>145</v>
      </c>
      <c r="AI1842" t="s">
        <v>145</v>
      </c>
      <c r="AJ1842" t="s">
        <v>145</v>
      </c>
      <c r="AK1842" t="s">
        <v>145</v>
      </c>
      <c r="AL1842" t="s">
        <v>145</v>
      </c>
      <c r="AM1842" t="s">
        <v>145</v>
      </c>
      <c r="AN1842" t="s">
        <v>145</v>
      </c>
      <c r="BB1842">
        <v>0</v>
      </c>
    </row>
    <row r="1843" spans="1:54" x14ac:dyDescent="0.25">
      <c r="A1843">
        <v>336827</v>
      </c>
      <c r="B1843" t="s">
        <v>150</v>
      </c>
      <c r="M1843" t="s">
        <v>148</v>
      </c>
      <c r="AC1843" t="s">
        <v>145</v>
      </c>
      <c r="AD1843" t="s">
        <v>145</v>
      </c>
      <c r="AG1843" t="s">
        <v>147</v>
      </c>
      <c r="AH1843" t="s">
        <v>145</v>
      </c>
      <c r="AI1843" t="s">
        <v>145</v>
      </c>
      <c r="AJ1843" t="s">
        <v>145</v>
      </c>
      <c r="AK1843" t="s">
        <v>145</v>
      </c>
      <c r="AL1843" t="s">
        <v>145</v>
      </c>
      <c r="AM1843" t="s">
        <v>145</v>
      </c>
      <c r="AN1843" t="s">
        <v>145</v>
      </c>
      <c r="BB1843">
        <v>0</v>
      </c>
    </row>
    <row r="1844" spans="1:54" x14ac:dyDescent="0.25">
      <c r="A1844">
        <v>336840</v>
      </c>
      <c r="B1844" t="s">
        <v>150</v>
      </c>
      <c r="N1844" t="s">
        <v>148</v>
      </c>
      <c r="V1844" t="s">
        <v>148</v>
      </c>
      <c r="W1844" t="s">
        <v>148</v>
      </c>
      <c r="X1844" t="s">
        <v>148</v>
      </c>
      <c r="AA1844" t="s">
        <v>147</v>
      </c>
      <c r="AC1844" t="s">
        <v>145</v>
      </c>
      <c r="AD1844" t="s">
        <v>145</v>
      </c>
      <c r="AE1844" t="s">
        <v>145</v>
      </c>
      <c r="AF1844" t="s">
        <v>145</v>
      </c>
      <c r="AG1844" t="s">
        <v>145</v>
      </c>
      <c r="AH1844" t="s">
        <v>145</v>
      </c>
      <c r="AI1844" t="s">
        <v>145</v>
      </c>
      <c r="AJ1844" t="s">
        <v>145</v>
      </c>
      <c r="AK1844" t="s">
        <v>145</v>
      </c>
      <c r="AL1844" t="s">
        <v>145</v>
      </c>
      <c r="AM1844" t="s">
        <v>145</v>
      </c>
      <c r="AN1844" t="s">
        <v>145</v>
      </c>
      <c r="BB1844">
        <v>0</v>
      </c>
    </row>
    <row r="1845" spans="1:54" x14ac:dyDescent="0.25">
      <c r="A1845">
        <v>336891</v>
      </c>
      <c r="B1845" t="s">
        <v>150</v>
      </c>
      <c r="AG1845" t="s">
        <v>147</v>
      </c>
      <c r="AH1845" t="s">
        <v>147</v>
      </c>
      <c r="AI1845" t="s">
        <v>145</v>
      </c>
      <c r="AJ1845" t="s">
        <v>145</v>
      </c>
      <c r="AK1845" t="s">
        <v>145</v>
      </c>
      <c r="AL1845" t="s">
        <v>145</v>
      </c>
      <c r="AM1845" t="s">
        <v>145</v>
      </c>
      <c r="AN1845" t="s">
        <v>145</v>
      </c>
      <c r="BB1845">
        <v>0</v>
      </c>
    </row>
    <row r="1846" spans="1:54" x14ac:dyDescent="0.25">
      <c r="A1846">
        <v>336907</v>
      </c>
      <c r="B1846" t="s">
        <v>150</v>
      </c>
      <c r="G1846" t="s">
        <v>148</v>
      </c>
      <c r="Y1846" t="s">
        <v>148</v>
      </c>
      <c r="AC1846" t="s">
        <v>147</v>
      </c>
      <c r="AG1846" t="s">
        <v>147</v>
      </c>
      <c r="AI1846" t="s">
        <v>145</v>
      </c>
      <c r="AJ1846" t="s">
        <v>145</v>
      </c>
      <c r="AK1846" t="s">
        <v>145</v>
      </c>
      <c r="AL1846" t="s">
        <v>145</v>
      </c>
      <c r="AM1846" t="s">
        <v>145</v>
      </c>
      <c r="AN1846" t="s">
        <v>145</v>
      </c>
      <c r="BB1846">
        <v>0</v>
      </c>
    </row>
    <row r="1847" spans="1:54" x14ac:dyDescent="0.25">
      <c r="A1847">
        <v>336911</v>
      </c>
      <c r="B1847" t="s">
        <v>150</v>
      </c>
      <c r="Q1847" t="s">
        <v>148</v>
      </c>
      <c r="W1847" t="s">
        <v>148</v>
      </c>
      <c r="AC1847" t="s">
        <v>147</v>
      </c>
      <c r="AE1847" t="s">
        <v>147</v>
      </c>
      <c r="AF1847" t="s">
        <v>147</v>
      </c>
      <c r="AG1847" t="s">
        <v>147</v>
      </c>
      <c r="AH1847" t="s">
        <v>147</v>
      </c>
      <c r="AI1847" t="s">
        <v>145</v>
      </c>
      <c r="AJ1847" t="s">
        <v>145</v>
      </c>
      <c r="AK1847" t="s">
        <v>145</v>
      </c>
      <c r="AL1847" t="s">
        <v>145</v>
      </c>
      <c r="AM1847" t="s">
        <v>145</v>
      </c>
      <c r="AN1847" t="s">
        <v>145</v>
      </c>
      <c r="BB1847">
        <v>0</v>
      </c>
    </row>
    <row r="1848" spans="1:54" x14ac:dyDescent="0.25">
      <c r="A1848">
        <v>336946</v>
      </c>
      <c r="B1848" t="s">
        <v>150</v>
      </c>
      <c r="W1848" t="s">
        <v>148</v>
      </c>
      <c r="AA1848" t="s">
        <v>148</v>
      </c>
      <c r="AC1848" t="s">
        <v>147</v>
      </c>
      <c r="AG1848" t="s">
        <v>147</v>
      </c>
      <c r="AI1848" t="s">
        <v>145</v>
      </c>
      <c r="AJ1848" t="s">
        <v>145</v>
      </c>
      <c r="AK1848" t="s">
        <v>145</v>
      </c>
      <c r="AL1848" t="s">
        <v>145</v>
      </c>
      <c r="AM1848" t="s">
        <v>145</v>
      </c>
      <c r="AN1848" t="s">
        <v>145</v>
      </c>
      <c r="BB1848">
        <v>0</v>
      </c>
    </row>
    <row r="1849" spans="1:54" x14ac:dyDescent="0.25">
      <c r="A1849">
        <v>337240</v>
      </c>
      <c r="B1849" t="s">
        <v>150</v>
      </c>
      <c r="H1849" t="s">
        <v>147</v>
      </c>
      <c r="N1849" t="s">
        <v>147</v>
      </c>
      <c r="AA1849" t="s">
        <v>145</v>
      </c>
      <c r="AG1849" t="s">
        <v>147</v>
      </c>
      <c r="AH1849" t="s">
        <v>147</v>
      </c>
      <c r="AI1849" t="s">
        <v>145</v>
      </c>
      <c r="AJ1849" t="s">
        <v>145</v>
      </c>
      <c r="AK1849" t="s">
        <v>145</v>
      </c>
      <c r="AL1849" t="s">
        <v>145</v>
      </c>
      <c r="AM1849" t="s">
        <v>145</v>
      </c>
      <c r="AN1849" t="s">
        <v>145</v>
      </c>
      <c r="BB1849">
        <v>0</v>
      </c>
    </row>
    <row r="1850" spans="1:54" x14ac:dyDescent="0.25">
      <c r="A1850">
        <v>337349</v>
      </c>
      <c r="B1850" t="s">
        <v>150</v>
      </c>
      <c r="N1850" t="s">
        <v>148</v>
      </c>
      <c r="W1850" t="s">
        <v>147</v>
      </c>
      <c r="Z1850" t="s">
        <v>145</v>
      </c>
      <c r="AA1850" t="s">
        <v>145</v>
      </c>
      <c r="AC1850" t="s">
        <v>147</v>
      </c>
      <c r="AE1850" t="s">
        <v>147</v>
      </c>
      <c r="AG1850" t="s">
        <v>145</v>
      </c>
      <c r="AI1850" t="s">
        <v>145</v>
      </c>
      <c r="AJ1850" t="s">
        <v>145</v>
      </c>
      <c r="AK1850" t="s">
        <v>145</v>
      </c>
      <c r="AL1850" t="s">
        <v>145</v>
      </c>
      <c r="AM1850" t="s">
        <v>145</v>
      </c>
      <c r="AN1850" t="s">
        <v>145</v>
      </c>
      <c r="BB1850">
        <v>0</v>
      </c>
    </row>
    <row r="1851" spans="1:54" x14ac:dyDescent="0.25">
      <c r="A1851">
        <v>337361</v>
      </c>
      <c r="B1851" t="s">
        <v>150</v>
      </c>
      <c r="K1851" t="s">
        <v>147</v>
      </c>
      <c r="R1851" t="s">
        <v>145</v>
      </c>
      <c r="W1851" t="s">
        <v>147</v>
      </c>
      <c r="AC1851" t="s">
        <v>145</v>
      </c>
      <c r="AD1851" t="s">
        <v>145</v>
      </c>
      <c r="AE1851" t="s">
        <v>145</v>
      </c>
      <c r="AF1851" t="s">
        <v>145</v>
      </c>
      <c r="AG1851" t="s">
        <v>145</v>
      </c>
      <c r="AH1851" t="s">
        <v>145</v>
      </c>
      <c r="AI1851" t="s">
        <v>145</v>
      </c>
      <c r="AJ1851" t="s">
        <v>145</v>
      </c>
      <c r="AK1851" t="s">
        <v>145</v>
      </c>
      <c r="AL1851" t="s">
        <v>145</v>
      </c>
      <c r="AM1851" t="s">
        <v>145</v>
      </c>
      <c r="AN1851" t="s">
        <v>145</v>
      </c>
      <c r="BB1851">
        <v>0</v>
      </c>
    </row>
    <row r="1852" spans="1:54" x14ac:dyDescent="0.25">
      <c r="A1852">
        <v>337387</v>
      </c>
      <c r="B1852" t="s">
        <v>150</v>
      </c>
      <c r="R1852" t="s">
        <v>148</v>
      </c>
      <c r="AC1852" t="s">
        <v>147</v>
      </c>
      <c r="AE1852" t="s">
        <v>147</v>
      </c>
      <c r="AG1852" t="s">
        <v>147</v>
      </c>
      <c r="AI1852" t="s">
        <v>145</v>
      </c>
      <c r="AJ1852" t="s">
        <v>145</v>
      </c>
      <c r="AK1852" t="s">
        <v>145</v>
      </c>
      <c r="AL1852" t="s">
        <v>145</v>
      </c>
      <c r="AM1852" t="s">
        <v>145</v>
      </c>
      <c r="AN1852" t="s">
        <v>145</v>
      </c>
      <c r="BB1852">
        <v>0</v>
      </c>
    </row>
    <row r="1853" spans="1:54" x14ac:dyDescent="0.25">
      <c r="A1853">
        <v>337426</v>
      </c>
      <c r="B1853" t="s">
        <v>150</v>
      </c>
      <c r="R1853" t="s">
        <v>145</v>
      </c>
      <c r="W1853" t="s">
        <v>147</v>
      </c>
      <c r="Y1853" t="s">
        <v>147</v>
      </c>
      <c r="Z1853" t="s">
        <v>145</v>
      </c>
      <c r="AC1853" t="s">
        <v>147</v>
      </c>
      <c r="AD1853" t="s">
        <v>147</v>
      </c>
      <c r="AE1853" t="s">
        <v>145</v>
      </c>
      <c r="AF1853" t="s">
        <v>147</v>
      </c>
      <c r="AG1853" t="s">
        <v>145</v>
      </c>
      <c r="AH1853" t="s">
        <v>145</v>
      </c>
      <c r="AI1853" t="s">
        <v>145</v>
      </c>
      <c r="AJ1853" t="s">
        <v>145</v>
      </c>
      <c r="AK1853" t="s">
        <v>145</v>
      </c>
      <c r="AL1853" t="s">
        <v>145</v>
      </c>
      <c r="AM1853" t="s">
        <v>145</v>
      </c>
      <c r="AN1853" t="s">
        <v>145</v>
      </c>
      <c r="BB1853">
        <v>0</v>
      </c>
    </row>
    <row r="1854" spans="1:54" x14ac:dyDescent="0.25">
      <c r="A1854">
        <v>337464</v>
      </c>
      <c r="B1854" t="s">
        <v>150</v>
      </c>
      <c r="I1854" t="s">
        <v>145</v>
      </c>
      <c r="AA1854" t="s">
        <v>145</v>
      </c>
      <c r="AD1854" t="s">
        <v>145</v>
      </c>
      <c r="AE1854" t="s">
        <v>147</v>
      </c>
      <c r="AG1854" t="s">
        <v>145</v>
      </c>
      <c r="AH1854" t="s">
        <v>145</v>
      </c>
      <c r="AI1854" t="s">
        <v>145</v>
      </c>
      <c r="AJ1854" t="s">
        <v>145</v>
      </c>
      <c r="AK1854" t="s">
        <v>145</v>
      </c>
      <c r="AL1854" t="s">
        <v>145</v>
      </c>
      <c r="AM1854" t="s">
        <v>145</v>
      </c>
      <c r="AN1854" t="s">
        <v>145</v>
      </c>
      <c r="BB1854">
        <v>0</v>
      </c>
    </row>
    <row r="1855" spans="1:54" x14ac:dyDescent="0.25">
      <c r="A1855">
        <v>337468</v>
      </c>
      <c r="B1855" t="s">
        <v>150</v>
      </c>
      <c r="N1855" t="s">
        <v>148</v>
      </c>
      <c r="AA1855" t="s">
        <v>148</v>
      </c>
      <c r="AC1855" t="s">
        <v>147</v>
      </c>
      <c r="AD1855" t="s">
        <v>147</v>
      </c>
      <c r="AE1855" t="s">
        <v>147</v>
      </c>
      <c r="AG1855" t="s">
        <v>147</v>
      </c>
      <c r="AI1855" t="s">
        <v>145</v>
      </c>
      <c r="AJ1855" t="s">
        <v>145</v>
      </c>
      <c r="AK1855" t="s">
        <v>145</v>
      </c>
      <c r="AL1855" t="s">
        <v>145</v>
      </c>
      <c r="AM1855" t="s">
        <v>145</v>
      </c>
      <c r="AN1855" t="s">
        <v>145</v>
      </c>
      <c r="BB1855">
        <v>0</v>
      </c>
    </row>
    <row r="1856" spans="1:54" x14ac:dyDescent="0.25">
      <c r="A1856">
        <v>337472</v>
      </c>
      <c r="B1856" t="s">
        <v>150</v>
      </c>
      <c r="AC1856" t="s">
        <v>145</v>
      </c>
      <c r="AD1856" t="s">
        <v>145</v>
      </c>
      <c r="AE1856" t="s">
        <v>145</v>
      </c>
      <c r="AF1856" t="s">
        <v>145</v>
      </c>
      <c r="AG1856" t="s">
        <v>145</v>
      </c>
      <c r="AH1856" t="s">
        <v>145</v>
      </c>
      <c r="AI1856" t="s">
        <v>145</v>
      </c>
      <c r="AJ1856" t="s">
        <v>145</v>
      </c>
      <c r="AK1856" t="s">
        <v>145</v>
      </c>
      <c r="AL1856" t="s">
        <v>145</v>
      </c>
      <c r="AM1856" t="s">
        <v>145</v>
      </c>
      <c r="AN1856" t="s">
        <v>145</v>
      </c>
      <c r="BB1856">
        <v>0</v>
      </c>
    </row>
    <row r="1857" spans="1:54" x14ac:dyDescent="0.25">
      <c r="A1857">
        <v>337483</v>
      </c>
      <c r="B1857" t="s">
        <v>150</v>
      </c>
      <c r="AC1857" t="s">
        <v>147</v>
      </c>
      <c r="AG1857" t="s">
        <v>147</v>
      </c>
      <c r="AI1857" t="s">
        <v>145</v>
      </c>
      <c r="AJ1857" t="s">
        <v>145</v>
      </c>
      <c r="AK1857" t="s">
        <v>145</v>
      </c>
      <c r="AL1857" t="s">
        <v>145</v>
      </c>
      <c r="AM1857" t="s">
        <v>145</v>
      </c>
      <c r="AN1857" t="s">
        <v>145</v>
      </c>
      <c r="BB1857">
        <v>0</v>
      </c>
    </row>
    <row r="1858" spans="1:54" x14ac:dyDescent="0.25">
      <c r="A1858">
        <v>337489</v>
      </c>
      <c r="B1858" t="s">
        <v>150</v>
      </c>
      <c r="AH1858" t="s">
        <v>147</v>
      </c>
      <c r="AI1858" t="s">
        <v>145</v>
      </c>
      <c r="AJ1858" t="s">
        <v>145</v>
      </c>
      <c r="AK1858" t="s">
        <v>145</v>
      </c>
      <c r="AL1858" t="s">
        <v>145</v>
      </c>
      <c r="AM1858" t="s">
        <v>145</v>
      </c>
      <c r="AN1858" t="s">
        <v>145</v>
      </c>
      <c r="BB1858">
        <v>0</v>
      </c>
    </row>
    <row r="1859" spans="1:54" x14ac:dyDescent="0.25">
      <c r="A1859">
        <v>337543</v>
      </c>
      <c r="B1859" t="s">
        <v>150</v>
      </c>
      <c r="W1859" t="s">
        <v>147</v>
      </c>
      <c r="AC1859" t="s">
        <v>145</v>
      </c>
      <c r="AD1859" t="s">
        <v>145</v>
      </c>
      <c r="AE1859" t="s">
        <v>145</v>
      </c>
      <c r="AF1859" t="s">
        <v>145</v>
      </c>
      <c r="AG1859" t="s">
        <v>145</v>
      </c>
      <c r="AH1859" t="s">
        <v>145</v>
      </c>
      <c r="AI1859" t="s">
        <v>145</v>
      </c>
      <c r="AJ1859" t="s">
        <v>145</v>
      </c>
      <c r="AK1859" t="s">
        <v>145</v>
      </c>
      <c r="AL1859" t="s">
        <v>145</v>
      </c>
      <c r="AM1859" t="s">
        <v>145</v>
      </c>
      <c r="AN1859" t="s">
        <v>145</v>
      </c>
      <c r="BB1859">
        <v>0</v>
      </c>
    </row>
    <row r="1860" spans="1:54" x14ac:dyDescent="0.25">
      <c r="A1860">
        <v>337568</v>
      </c>
      <c r="B1860" t="s">
        <v>150</v>
      </c>
      <c r="AA1860" t="s">
        <v>148</v>
      </c>
      <c r="AC1860" t="s">
        <v>147</v>
      </c>
      <c r="AE1860" t="s">
        <v>147</v>
      </c>
      <c r="AG1860" t="s">
        <v>147</v>
      </c>
      <c r="AI1860" t="s">
        <v>145</v>
      </c>
      <c r="AJ1860" t="s">
        <v>145</v>
      </c>
      <c r="AK1860" t="s">
        <v>145</v>
      </c>
      <c r="AL1860" t="s">
        <v>145</v>
      </c>
      <c r="AM1860" t="s">
        <v>145</v>
      </c>
      <c r="AN1860" t="s">
        <v>145</v>
      </c>
      <c r="BB1860">
        <v>0</v>
      </c>
    </row>
    <row r="1861" spans="1:54" x14ac:dyDescent="0.25">
      <c r="A1861">
        <v>337569</v>
      </c>
      <c r="B1861" t="s">
        <v>150</v>
      </c>
      <c r="N1861" t="s">
        <v>148</v>
      </c>
      <c r="W1861" t="s">
        <v>148</v>
      </c>
      <c r="AC1861" t="s">
        <v>147</v>
      </c>
      <c r="AD1861" t="s">
        <v>147</v>
      </c>
      <c r="AE1861" t="s">
        <v>147</v>
      </c>
      <c r="AG1861" t="s">
        <v>147</v>
      </c>
      <c r="AH1861" t="s">
        <v>147</v>
      </c>
      <c r="AI1861" t="s">
        <v>145</v>
      </c>
      <c r="AJ1861" t="s">
        <v>145</v>
      </c>
      <c r="AK1861" t="s">
        <v>145</v>
      </c>
      <c r="AL1861" t="s">
        <v>145</v>
      </c>
      <c r="AM1861" t="s">
        <v>145</v>
      </c>
      <c r="AN1861" t="s">
        <v>145</v>
      </c>
      <c r="BB1861">
        <v>0</v>
      </c>
    </row>
    <row r="1862" spans="1:54" x14ac:dyDescent="0.25">
      <c r="A1862">
        <v>337571</v>
      </c>
      <c r="B1862" t="s">
        <v>150</v>
      </c>
      <c r="AC1862" t="s">
        <v>145</v>
      </c>
      <c r="AD1862" t="s">
        <v>145</v>
      </c>
      <c r="AE1862" t="s">
        <v>145</v>
      </c>
      <c r="AF1862" t="s">
        <v>145</v>
      </c>
      <c r="AG1862" t="s">
        <v>145</v>
      </c>
      <c r="AH1862" t="s">
        <v>145</v>
      </c>
      <c r="AI1862" t="s">
        <v>145</v>
      </c>
      <c r="AJ1862" t="s">
        <v>145</v>
      </c>
      <c r="AK1862" t="s">
        <v>145</v>
      </c>
      <c r="AL1862" t="s">
        <v>145</v>
      </c>
      <c r="AM1862" t="s">
        <v>145</v>
      </c>
      <c r="AN1862" t="s">
        <v>145</v>
      </c>
      <c r="BB1862">
        <v>0</v>
      </c>
    </row>
    <row r="1863" spans="1:54" x14ac:dyDescent="0.25">
      <c r="A1863">
        <v>337579</v>
      </c>
      <c r="B1863" t="s">
        <v>150</v>
      </c>
      <c r="H1863" t="s">
        <v>148</v>
      </c>
      <c r="AG1863" t="s">
        <v>147</v>
      </c>
      <c r="AI1863" t="s">
        <v>145</v>
      </c>
      <c r="AJ1863" t="s">
        <v>145</v>
      </c>
      <c r="AK1863" t="s">
        <v>145</v>
      </c>
      <c r="AL1863" t="s">
        <v>145</v>
      </c>
      <c r="AM1863" t="s">
        <v>145</v>
      </c>
      <c r="AN1863" t="s">
        <v>145</v>
      </c>
      <c r="BB1863">
        <v>0</v>
      </c>
    </row>
    <row r="1864" spans="1:54" x14ac:dyDescent="0.25">
      <c r="A1864">
        <v>337822</v>
      </c>
      <c r="B1864" t="s">
        <v>150</v>
      </c>
      <c r="AE1864" t="s">
        <v>147</v>
      </c>
      <c r="AF1864" t="s">
        <v>147</v>
      </c>
      <c r="AG1864" t="s">
        <v>145</v>
      </c>
      <c r="AI1864" t="s">
        <v>145</v>
      </c>
      <c r="AJ1864" t="s">
        <v>145</v>
      </c>
      <c r="AK1864" t="s">
        <v>145</v>
      </c>
      <c r="AL1864" t="s">
        <v>145</v>
      </c>
      <c r="AM1864" t="s">
        <v>145</v>
      </c>
      <c r="AN1864" t="s">
        <v>145</v>
      </c>
      <c r="BB1864">
        <v>0</v>
      </c>
    </row>
    <row r="1865" spans="1:54" x14ac:dyDescent="0.25">
      <c r="A1865">
        <v>337841</v>
      </c>
      <c r="B1865" t="s">
        <v>150</v>
      </c>
      <c r="AC1865" t="s">
        <v>145</v>
      </c>
      <c r="AE1865" t="s">
        <v>147</v>
      </c>
      <c r="AG1865" t="s">
        <v>145</v>
      </c>
      <c r="AI1865" t="s">
        <v>145</v>
      </c>
      <c r="AJ1865" t="s">
        <v>145</v>
      </c>
      <c r="AK1865" t="s">
        <v>145</v>
      </c>
      <c r="AL1865" t="s">
        <v>145</v>
      </c>
      <c r="AM1865" t="s">
        <v>145</v>
      </c>
      <c r="AN1865" t="s">
        <v>145</v>
      </c>
      <c r="BB1865">
        <v>0</v>
      </c>
    </row>
    <row r="1866" spans="1:54" x14ac:dyDescent="0.25">
      <c r="A1866">
        <v>337937</v>
      </c>
      <c r="B1866" t="s">
        <v>150</v>
      </c>
      <c r="I1866" t="s">
        <v>148</v>
      </c>
      <c r="W1866" t="s">
        <v>148</v>
      </c>
      <c r="AA1866" t="s">
        <v>148</v>
      </c>
      <c r="AE1866" t="s">
        <v>147</v>
      </c>
      <c r="AG1866" t="s">
        <v>147</v>
      </c>
      <c r="AH1866" t="s">
        <v>147</v>
      </c>
      <c r="AI1866" t="s">
        <v>145</v>
      </c>
      <c r="AJ1866" t="s">
        <v>145</v>
      </c>
      <c r="AK1866" t="s">
        <v>145</v>
      </c>
      <c r="AL1866" t="s">
        <v>145</v>
      </c>
      <c r="AM1866" t="s">
        <v>145</v>
      </c>
      <c r="AN1866" t="s">
        <v>145</v>
      </c>
      <c r="BB1866">
        <v>0</v>
      </c>
    </row>
    <row r="1867" spans="1:54" x14ac:dyDescent="0.25">
      <c r="A1867">
        <v>337951</v>
      </c>
      <c r="B1867" t="s">
        <v>150</v>
      </c>
      <c r="AE1867" t="s">
        <v>147</v>
      </c>
      <c r="AI1867" t="s">
        <v>145</v>
      </c>
      <c r="AJ1867" t="s">
        <v>145</v>
      </c>
      <c r="AK1867" t="s">
        <v>145</v>
      </c>
      <c r="AL1867" t="s">
        <v>145</v>
      </c>
      <c r="AM1867" t="s">
        <v>145</v>
      </c>
      <c r="AN1867" t="s">
        <v>145</v>
      </c>
      <c r="BB1867">
        <v>0</v>
      </c>
    </row>
    <row r="1868" spans="1:54" x14ac:dyDescent="0.25">
      <c r="A1868">
        <v>338018</v>
      </c>
      <c r="B1868" t="s">
        <v>150</v>
      </c>
      <c r="W1868" t="s">
        <v>145</v>
      </c>
      <c r="AA1868" t="s">
        <v>145</v>
      </c>
      <c r="AC1868" t="s">
        <v>147</v>
      </c>
      <c r="AG1868" t="s">
        <v>147</v>
      </c>
      <c r="AH1868" t="s">
        <v>147</v>
      </c>
      <c r="AI1868" t="s">
        <v>145</v>
      </c>
      <c r="AJ1868" t="s">
        <v>145</v>
      </c>
      <c r="AK1868" t="s">
        <v>145</v>
      </c>
      <c r="AL1868" t="s">
        <v>145</v>
      </c>
      <c r="AM1868" t="s">
        <v>145</v>
      </c>
      <c r="AN1868" t="s">
        <v>145</v>
      </c>
      <c r="BB1868">
        <v>0</v>
      </c>
    </row>
    <row r="1869" spans="1:54" x14ac:dyDescent="0.25">
      <c r="A1869">
        <v>338078</v>
      </c>
      <c r="B1869" t="s">
        <v>150</v>
      </c>
      <c r="K1869" t="s">
        <v>148</v>
      </c>
      <c r="R1869" t="s">
        <v>148</v>
      </c>
      <c r="X1869" t="s">
        <v>148</v>
      </c>
      <c r="AE1869" t="s">
        <v>147</v>
      </c>
      <c r="AG1869" t="s">
        <v>147</v>
      </c>
      <c r="AI1869" t="s">
        <v>145</v>
      </c>
      <c r="AJ1869" t="s">
        <v>145</v>
      </c>
      <c r="AK1869" t="s">
        <v>145</v>
      </c>
      <c r="AL1869" t="s">
        <v>145</v>
      </c>
      <c r="AM1869" t="s">
        <v>145</v>
      </c>
      <c r="AN1869" t="s">
        <v>145</v>
      </c>
      <c r="BB1869">
        <v>0</v>
      </c>
    </row>
    <row r="1870" spans="1:54" x14ac:dyDescent="0.25">
      <c r="A1870">
        <v>338108</v>
      </c>
      <c r="B1870" t="s">
        <v>150</v>
      </c>
      <c r="I1870" t="s">
        <v>147</v>
      </c>
      <c r="N1870" t="s">
        <v>147</v>
      </c>
      <c r="V1870" t="s">
        <v>145</v>
      </c>
      <c r="Y1870" t="s">
        <v>147</v>
      </c>
      <c r="AA1870" t="s">
        <v>145</v>
      </c>
      <c r="AC1870" t="s">
        <v>147</v>
      </c>
      <c r="AE1870" t="s">
        <v>147</v>
      </c>
      <c r="AG1870" t="s">
        <v>147</v>
      </c>
      <c r="AH1870" t="s">
        <v>147</v>
      </c>
      <c r="AI1870" t="s">
        <v>145</v>
      </c>
      <c r="AJ1870" t="s">
        <v>145</v>
      </c>
      <c r="AK1870" t="s">
        <v>145</v>
      </c>
      <c r="AL1870" t="s">
        <v>145</v>
      </c>
      <c r="AM1870" t="s">
        <v>145</v>
      </c>
      <c r="AN1870" t="s">
        <v>145</v>
      </c>
      <c r="BB1870">
        <v>0</v>
      </c>
    </row>
    <row r="1871" spans="1:54" x14ac:dyDescent="0.25">
      <c r="A1871">
        <v>338148</v>
      </c>
      <c r="B1871" t="s">
        <v>150</v>
      </c>
      <c r="AC1871" t="s">
        <v>147</v>
      </c>
      <c r="AE1871" t="s">
        <v>147</v>
      </c>
      <c r="AG1871" t="s">
        <v>147</v>
      </c>
      <c r="AI1871" t="s">
        <v>145</v>
      </c>
      <c r="AJ1871" t="s">
        <v>145</v>
      </c>
      <c r="AK1871" t="s">
        <v>145</v>
      </c>
      <c r="AL1871" t="s">
        <v>145</v>
      </c>
      <c r="AM1871" t="s">
        <v>145</v>
      </c>
      <c r="AN1871" t="s">
        <v>145</v>
      </c>
      <c r="BB1871">
        <v>0</v>
      </c>
    </row>
    <row r="1872" spans="1:54" x14ac:dyDescent="0.25">
      <c r="A1872">
        <v>338154</v>
      </c>
      <c r="B1872" t="s">
        <v>150</v>
      </c>
      <c r="I1872" t="s">
        <v>148</v>
      </c>
      <c r="AA1872" t="s">
        <v>147</v>
      </c>
      <c r="AC1872" t="s">
        <v>147</v>
      </c>
      <c r="AG1872" t="s">
        <v>145</v>
      </c>
      <c r="AI1872" t="s">
        <v>145</v>
      </c>
      <c r="AJ1872" t="s">
        <v>145</v>
      </c>
      <c r="AK1872" t="s">
        <v>145</v>
      </c>
      <c r="AL1872" t="s">
        <v>145</v>
      </c>
      <c r="AM1872" t="s">
        <v>145</v>
      </c>
      <c r="AN1872" t="s">
        <v>145</v>
      </c>
      <c r="BB1872">
        <v>0</v>
      </c>
    </row>
    <row r="1873" spans="1:54" x14ac:dyDescent="0.25">
      <c r="A1873">
        <v>338164</v>
      </c>
      <c r="B1873" t="s">
        <v>150</v>
      </c>
      <c r="I1873" t="s">
        <v>148</v>
      </c>
      <c r="N1873" t="s">
        <v>148</v>
      </c>
      <c r="AA1873" t="s">
        <v>148</v>
      </c>
      <c r="AE1873" t="s">
        <v>147</v>
      </c>
      <c r="AG1873" t="s">
        <v>147</v>
      </c>
      <c r="AH1873" t="s">
        <v>147</v>
      </c>
      <c r="AI1873" t="s">
        <v>145</v>
      </c>
      <c r="AJ1873" t="s">
        <v>145</v>
      </c>
      <c r="AK1873" t="s">
        <v>145</v>
      </c>
      <c r="AL1873" t="s">
        <v>145</v>
      </c>
      <c r="AM1873" t="s">
        <v>145</v>
      </c>
      <c r="AN1873" t="s">
        <v>145</v>
      </c>
      <c r="BB1873">
        <v>0</v>
      </c>
    </row>
    <row r="1874" spans="1:54" x14ac:dyDescent="0.25">
      <c r="A1874">
        <v>338203</v>
      </c>
      <c r="B1874" t="s">
        <v>150</v>
      </c>
      <c r="AC1874" t="s">
        <v>147</v>
      </c>
      <c r="AE1874" t="s">
        <v>147</v>
      </c>
      <c r="AG1874" t="s">
        <v>147</v>
      </c>
      <c r="AI1874" t="s">
        <v>145</v>
      </c>
      <c r="AJ1874" t="s">
        <v>145</v>
      </c>
      <c r="AK1874" t="s">
        <v>145</v>
      </c>
      <c r="AL1874" t="s">
        <v>145</v>
      </c>
      <c r="AM1874" t="s">
        <v>145</v>
      </c>
      <c r="AN1874" t="s">
        <v>145</v>
      </c>
      <c r="BB1874">
        <v>0</v>
      </c>
    </row>
    <row r="1875" spans="1:54" x14ac:dyDescent="0.25">
      <c r="A1875">
        <v>338274</v>
      </c>
      <c r="B1875" t="s">
        <v>150</v>
      </c>
      <c r="W1875" t="s">
        <v>147</v>
      </c>
      <c r="AC1875" t="s">
        <v>145</v>
      </c>
      <c r="AD1875" t="s">
        <v>145</v>
      </c>
      <c r="AG1875" t="s">
        <v>145</v>
      </c>
      <c r="AI1875" t="s">
        <v>145</v>
      </c>
      <c r="AJ1875" t="s">
        <v>145</v>
      </c>
      <c r="AK1875" t="s">
        <v>145</v>
      </c>
      <c r="AL1875" t="s">
        <v>145</v>
      </c>
      <c r="AM1875" t="s">
        <v>145</v>
      </c>
      <c r="AN1875" t="s">
        <v>145</v>
      </c>
      <c r="BB1875">
        <v>0</v>
      </c>
    </row>
    <row r="1876" spans="1:54" x14ac:dyDescent="0.25">
      <c r="A1876">
        <v>338321</v>
      </c>
      <c r="B1876" t="s">
        <v>150</v>
      </c>
      <c r="W1876" t="s">
        <v>148</v>
      </c>
      <c r="AC1876" t="s">
        <v>147</v>
      </c>
      <c r="AE1876" t="s">
        <v>147</v>
      </c>
      <c r="AF1876" t="s">
        <v>147</v>
      </c>
      <c r="AG1876" t="s">
        <v>145</v>
      </c>
      <c r="AH1876" t="s">
        <v>145</v>
      </c>
      <c r="AI1876" t="s">
        <v>145</v>
      </c>
      <c r="AJ1876" t="s">
        <v>145</v>
      </c>
      <c r="AK1876" t="s">
        <v>145</v>
      </c>
      <c r="AL1876" t="s">
        <v>145</v>
      </c>
      <c r="AM1876" t="s">
        <v>145</v>
      </c>
      <c r="AN1876" t="s">
        <v>145</v>
      </c>
      <c r="BB1876">
        <v>0</v>
      </c>
    </row>
    <row r="1877" spans="1:54" x14ac:dyDescent="0.25">
      <c r="A1877">
        <v>338503</v>
      </c>
      <c r="B1877" t="s">
        <v>150</v>
      </c>
      <c r="AA1877" t="s">
        <v>147</v>
      </c>
      <c r="AC1877" t="s">
        <v>147</v>
      </c>
      <c r="AG1877" t="s">
        <v>147</v>
      </c>
      <c r="AH1877" t="s">
        <v>147</v>
      </c>
      <c r="AI1877" t="s">
        <v>145</v>
      </c>
      <c r="AJ1877" t="s">
        <v>145</v>
      </c>
      <c r="AK1877" t="s">
        <v>145</v>
      </c>
      <c r="AL1877" t="s">
        <v>145</v>
      </c>
      <c r="AM1877" t="s">
        <v>145</v>
      </c>
      <c r="AN1877" t="s">
        <v>145</v>
      </c>
      <c r="BB1877">
        <v>0</v>
      </c>
    </row>
    <row r="1878" spans="1:54" x14ac:dyDescent="0.25">
      <c r="A1878">
        <v>338515</v>
      </c>
      <c r="B1878" t="s">
        <v>150</v>
      </c>
      <c r="I1878" t="s">
        <v>148</v>
      </c>
      <c r="N1878" t="s">
        <v>148</v>
      </c>
      <c r="AC1878" t="s">
        <v>147</v>
      </c>
      <c r="AI1878" t="s">
        <v>145</v>
      </c>
      <c r="AJ1878" t="s">
        <v>145</v>
      </c>
      <c r="AK1878" t="s">
        <v>145</v>
      </c>
      <c r="AL1878" t="s">
        <v>145</v>
      </c>
      <c r="AM1878" t="s">
        <v>145</v>
      </c>
      <c r="AN1878" t="s">
        <v>145</v>
      </c>
      <c r="BB1878">
        <v>0</v>
      </c>
    </row>
    <row r="1879" spans="1:54" x14ac:dyDescent="0.25">
      <c r="A1879">
        <v>338523</v>
      </c>
      <c r="B1879" t="s">
        <v>150</v>
      </c>
      <c r="AI1879" t="s">
        <v>145</v>
      </c>
      <c r="AJ1879" t="s">
        <v>145</v>
      </c>
      <c r="AK1879" t="s">
        <v>145</v>
      </c>
      <c r="AL1879" t="s">
        <v>145</v>
      </c>
      <c r="AM1879" t="s">
        <v>145</v>
      </c>
      <c r="AN1879" t="s">
        <v>145</v>
      </c>
      <c r="BB1879">
        <v>0</v>
      </c>
    </row>
    <row r="1880" spans="1:54" x14ac:dyDescent="0.25">
      <c r="A1880">
        <v>338527</v>
      </c>
      <c r="B1880" t="s">
        <v>150</v>
      </c>
      <c r="W1880" t="s">
        <v>145</v>
      </c>
      <c r="AC1880" t="s">
        <v>147</v>
      </c>
      <c r="AE1880" t="s">
        <v>145</v>
      </c>
      <c r="AG1880" t="s">
        <v>145</v>
      </c>
      <c r="AI1880" t="s">
        <v>145</v>
      </c>
      <c r="AJ1880" t="s">
        <v>145</v>
      </c>
      <c r="AK1880" t="s">
        <v>145</v>
      </c>
      <c r="AL1880" t="s">
        <v>145</v>
      </c>
      <c r="AM1880" t="s">
        <v>145</v>
      </c>
      <c r="AN1880" t="s">
        <v>145</v>
      </c>
      <c r="BB1880">
        <v>0</v>
      </c>
    </row>
    <row r="1881" spans="1:54" x14ac:dyDescent="0.25">
      <c r="A1881">
        <v>338538</v>
      </c>
      <c r="B1881" t="s">
        <v>150</v>
      </c>
      <c r="AA1881" t="s">
        <v>147</v>
      </c>
      <c r="AI1881" t="s">
        <v>145</v>
      </c>
      <c r="AJ1881" t="s">
        <v>145</v>
      </c>
      <c r="AK1881" t="s">
        <v>145</v>
      </c>
      <c r="AL1881" t="s">
        <v>145</v>
      </c>
      <c r="AM1881" t="s">
        <v>145</v>
      </c>
      <c r="AN1881" t="s">
        <v>145</v>
      </c>
      <c r="BB1881">
        <v>0</v>
      </c>
    </row>
    <row r="1882" spans="1:54" x14ac:dyDescent="0.25">
      <c r="A1882">
        <v>338540</v>
      </c>
      <c r="B1882" t="s">
        <v>150</v>
      </c>
      <c r="AI1882" t="s">
        <v>145</v>
      </c>
      <c r="AJ1882" t="s">
        <v>145</v>
      </c>
      <c r="AK1882" t="s">
        <v>145</v>
      </c>
      <c r="AL1882" t="s">
        <v>145</v>
      </c>
      <c r="AM1882" t="s">
        <v>145</v>
      </c>
      <c r="AN1882" t="s">
        <v>145</v>
      </c>
      <c r="BB1882">
        <v>0</v>
      </c>
    </row>
    <row r="1883" spans="1:54" x14ac:dyDescent="0.25">
      <c r="A1883">
        <v>338542</v>
      </c>
      <c r="B1883" t="s">
        <v>150</v>
      </c>
      <c r="AI1883" t="s">
        <v>145</v>
      </c>
      <c r="AJ1883" t="s">
        <v>145</v>
      </c>
      <c r="AK1883" t="s">
        <v>145</v>
      </c>
      <c r="AL1883" t="s">
        <v>145</v>
      </c>
      <c r="AM1883" t="s">
        <v>145</v>
      </c>
      <c r="AN1883" t="s">
        <v>145</v>
      </c>
      <c r="BB1883">
        <v>0</v>
      </c>
    </row>
    <row r="1884" spans="1:54" x14ac:dyDescent="0.25">
      <c r="A1884">
        <v>338545</v>
      </c>
      <c r="B1884" t="s">
        <v>150</v>
      </c>
      <c r="AI1884" t="s">
        <v>145</v>
      </c>
      <c r="AJ1884" t="s">
        <v>145</v>
      </c>
      <c r="AK1884" t="s">
        <v>145</v>
      </c>
      <c r="AL1884" t="s">
        <v>145</v>
      </c>
      <c r="AM1884" t="s">
        <v>145</v>
      </c>
      <c r="AN1884" t="s">
        <v>145</v>
      </c>
      <c r="BB1884">
        <v>0</v>
      </c>
    </row>
    <row r="1885" spans="1:54" x14ac:dyDescent="0.25">
      <c r="A1885">
        <v>338549</v>
      </c>
      <c r="B1885" t="s">
        <v>150</v>
      </c>
      <c r="AG1885" t="s">
        <v>147</v>
      </c>
      <c r="AI1885" t="s">
        <v>145</v>
      </c>
      <c r="AJ1885" t="s">
        <v>145</v>
      </c>
      <c r="AK1885" t="s">
        <v>145</v>
      </c>
      <c r="AL1885" t="s">
        <v>145</v>
      </c>
      <c r="AM1885" t="s">
        <v>145</v>
      </c>
      <c r="AN1885" t="s">
        <v>145</v>
      </c>
      <c r="BB1885">
        <v>0</v>
      </c>
    </row>
    <row r="1886" spans="1:54" x14ac:dyDescent="0.25">
      <c r="A1886">
        <v>338556</v>
      </c>
      <c r="B1886" t="s">
        <v>150</v>
      </c>
      <c r="AI1886" t="s">
        <v>145</v>
      </c>
      <c r="AJ1886" t="s">
        <v>145</v>
      </c>
      <c r="AK1886" t="s">
        <v>145</v>
      </c>
      <c r="AL1886" t="s">
        <v>145</v>
      </c>
      <c r="AM1886" t="s">
        <v>145</v>
      </c>
      <c r="AN1886" t="s">
        <v>145</v>
      </c>
      <c r="BB1886">
        <v>0</v>
      </c>
    </row>
    <row r="1887" spans="1:54" x14ac:dyDescent="0.25">
      <c r="A1887">
        <v>338559</v>
      </c>
      <c r="B1887" t="s">
        <v>150</v>
      </c>
      <c r="AG1887" t="s">
        <v>147</v>
      </c>
      <c r="AI1887" t="s">
        <v>145</v>
      </c>
      <c r="AJ1887" t="s">
        <v>145</v>
      </c>
      <c r="AK1887" t="s">
        <v>145</v>
      </c>
      <c r="AL1887" t="s">
        <v>145</v>
      </c>
      <c r="AM1887" t="s">
        <v>145</v>
      </c>
      <c r="AN1887" t="s">
        <v>145</v>
      </c>
      <c r="BB1887">
        <v>0</v>
      </c>
    </row>
    <row r="1888" spans="1:54" x14ac:dyDescent="0.25">
      <c r="A1888">
        <v>338561</v>
      </c>
      <c r="B1888" t="s">
        <v>150</v>
      </c>
      <c r="K1888" t="s">
        <v>145</v>
      </c>
      <c r="L1888" t="s">
        <v>145</v>
      </c>
      <c r="N1888" t="s">
        <v>145</v>
      </c>
      <c r="AG1888" t="s">
        <v>145</v>
      </c>
      <c r="AH1888" t="s">
        <v>145</v>
      </c>
      <c r="AI1888" t="s">
        <v>145</v>
      </c>
      <c r="AJ1888" t="s">
        <v>145</v>
      </c>
      <c r="AK1888" t="s">
        <v>145</v>
      </c>
      <c r="AL1888" t="s">
        <v>145</v>
      </c>
      <c r="AM1888" t="s">
        <v>145</v>
      </c>
      <c r="AN1888" t="s">
        <v>145</v>
      </c>
      <c r="BB1888">
        <v>0</v>
      </c>
    </row>
    <row r="1889" spans="1:54" x14ac:dyDescent="0.25">
      <c r="A1889">
        <v>338567</v>
      </c>
      <c r="B1889" t="s">
        <v>150</v>
      </c>
      <c r="AC1889" t="s">
        <v>147</v>
      </c>
      <c r="AI1889" t="s">
        <v>145</v>
      </c>
      <c r="AJ1889" t="s">
        <v>145</v>
      </c>
      <c r="AK1889" t="s">
        <v>145</v>
      </c>
      <c r="AL1889" t="s">
        <v>145</v>
      </c>
      <c r="AM1889" t="s">
        <v>145</v>
      </c>
      <c r="AN1889" t="s">
        <v>145</v>
      </c>
      <c r="BB1889">
        <v>0</v>
      </c>
    </row>
    <row r="1890" spans="1:54" x14ac:dyDescent="0.25">
      <c r="A1890">
        <v>338568</v>
      </c>
      <c r="B1890" t="s">
        <v>150</v>
      </c>
      <c r="AG1890" t="s">
        <v>147</v>
      </c>
      <c r="AI1890" t="s">
        <v>145</v>
      </c>
      <c r="AJ1890" t="s">
        <v>145</v>
      </c>
      <c r="AK1890" t="s">
        <v>145</v>
      </c>
      <c r="AL1890" t="s">
        <v>145</v>
      </c>
      <c r="AM1890" t="s">
        <v>145</v>
      </c>
      <c r="AN1890" t="s">
        <v>145</v>
      </c>
      <c r="BB1890">
        <v>0</v>
      </c>
    </row>
    <row r="1891" spans="1:54" x14ac:dyDescent="0.25">
      <c r="A1891">
        <v>338570</v>
      </c>
      <c r="B1891" t="s">
        <v>150</v>
      </c>
      <c r="AG1891" t="s">
        <v>147</v>
      </c>
      <c r="AI1891" t="s">
        <v>145</v>
      </c>
      <c r="AJ1891" t="s">
        <v>145</v>
      </c>
      <c r="AK1891" t="s">
        <v>145</v>
      </c>
      <c r="AL1891" t="s">
        <v>145</v>
      </c>
      <c r="AM1891" t="s">
        <v>145</v>
      </c>
      <c r="AN1891" t="s">
        <v>145</v>
      </c>
      <c r="BB1891">
        <v>0</v>
      </c>
    </row>
    <row r="1892" spans="1:54" x14ac:dyDescent="0.25">
      <c r="A1892">
        <v>338579</v>
      </c>
      <c r="B1892" t="s">
        <v>150</v>
      </c>
      <c r="AC1892" t="s">
        <v>147</v>
      </c>
      <c r="AG1892" t="s">
        <v>145</v>
      </c>
      <c r="AI1892" t="s">
        <v>145</v>
      </c>
      <c r="AJ1892" t="s">
        <v>145</v>
      </c>
      <c r="AK1892" t="s">
        <v>145</v>
      </c>
      <c r="AL1892" t="s">
        <v>145</v>
      </c>
      <c r="AM1892" t="s">
        <v>145</v>
      </c>
      <c r="AN1892" t="s">
        <v>145</v>
      </c>
      <c r="BB1892">
        <v>0</v>
      </c>
    </row>
    <row r="1893" spans="1:54" x14ac:dyDescent="0.25">
      <c r="A1893">
        <v>338584</v>
      </c>
      <c r="B1893" t="s">
        <v>150</v>
      </c>
      <c r="AG1893" t="s">
        <v>145</v>
      </c>
      <c r="AI1893" t="s">
        <v>145</v>
      </c>
      <c r="AJ1893" t="s">
        <v>145</v>
      </c>
      <c r="AK1893" t="s">
        <v>145</v>
      </c>
      <c r="AL1893" t="s">
        <v>145</v>
      </c>
      <c r="AM1893" t="s">
        <v>145</v>
      </c>
      <c r="AN1893" t="s">
        <v>145</v>
      </c>
      <c r="BB1893">
        <v>0</v>
      </c>
    </row>
    <row r="1894" spans="1:54" x14ac:dyDescent="0.25">
      <c r="A1894">
        <v>338590</v>
      </c>
      <c r="B1894" t="s">
        <v>150</v>
      </c>
      <c r="AI1894" t="s">
        <v>145</v>
      </c>
      <c r="AJ1894" t="s">
        <v>145</v>
      </c>
      <c r="AK1894" t="s">
        <v>145</v>
      </c>
      <c r="AL1894" t="s">
        <v>145</v>
      </c>
      <c r="AM1894" t="s">
        <v>145</v>
      </c>
      <c r="AN1894" t="s">
        <v>145</v>
      </c>
      <c r="BB1894">
        <v>0</v>
      </c>
    </row>
    <row r="1895" spans="1:54" x14ac:dyDescent="0.25">
      <c r="A1895">
        <v>338595</v>
      </c>
      <c r="B1895" t="s">
        <v>150</v>
      </c>
      <c r="AI1895" t="s">
        <v>145</v>
      </c>
      <c r="AJ1895" t="s">
        <v>145</v>
      </c>
      <c r="AK1895" t="s">
        <v>145</v>
      </c>
      <c r="AL1895" t="s">
        <v>145</v>
      </c>
      <c r="AM1895" t="s">
        <v>145</v>
      </c>
      <c r="AN1895" t="s">
        <v>145</v>
      </c>
      <c r="BB1895">
        <v>0</v>
      </c>
    </row>
    <row r="1896" spans="1:54" x14ac:dyDescent="0.25">
      <c r="A1896">
        <v>338608</v>
      </c>
      <c r="B1896" t="s">
        <v>150</v>
      </c>
      <c r="AC1896" t="s">
        <v>147</v>
      </c>
      <c r="AF1896" t="s">
        <v>147</v>
      </c>
      <c r="AG1896" t="s">
        <v>145</v>
      </c>
      <c r="AH1896" t="s">
        <v>147</v>
      </c>
      <c r="AI1896" t="s">
        <v>145</v>
      </c>
      <c r="AJ1896" t="s">
        <v>145</v>
      </c>
      <c r="AK1896" t="s">
        <v>145</v>
      </c>
      <c r="AL1896" t="s">
        <v>145</v>
      </c>
      <c r="AM1896" t="s">
        <v>145</v>
      </c>
      <c r="AN1896" t="s">
        <v>145</v>
      </c>
      <c r="BB1896">
        <v>0</v>
      </c>
    </row>
    <row r="1897" spans="1:54" x14ac:dyDescent="0.25">
      <c r="A1897">
        <v>338617</v>
      </c>
      <c r="B1897" t="s">
        <v>150</v>
      </c>
      <c r="AI1897" t="s">
        <v>145</v>
      </c>
      <c r="AJ1897" t="s">
        <v>145</v>
      </c>
      <c r="AK1897" t="s">
        <v>145</v>
      </c>
      <c r="AL1897" t="s">
        <v>145</v>
      </c>
      <c r="AM1897" t="s">
        <v>145</v>
      </c>
      <c r="AN1897" t="s">
        <v>145</v>
      </c>
      <c r="BB1897">
        <v>0</v>
      </c>
    </row>
    <row r="1898" spans="1:54" x14ac:dyDescent="0.25">
      <c r="A1898">
        <v>338622</v>
      </c>
      <c r="B1898" t="s">
        <v>150</v>
      </c>
      <c r="AF1898" t="s">
        <v>145</v>
      </c>
      <c r="AG1898" t="s">
        <v>145</v>
      </c>
      <c r="AI1898" t="s">
        <v>145</v>
      </c>
      <c r="AJ1898" t="s">
        <v>145</v>
      </c>
      <c r="AK1898" t="s">
        <v>145</v>
      </c>
      <c r="AL1898" t="s">
        <v>145</v>
      </c>
      <c r="AM1898" t="s">
        <v>145</v>
      </c>
      <c r="AN1898" t="s">
        <v>145</v>
      </c>
      <c r="BB1898">
        <v>0</v>
      </c>
    </row>
    <row r="1899" spans="1:54" x14ac:dyDescent="0.25">
      <c r="A1899">
        <v>338623</v>
      </c>
      <c r="B1899" t="s">
        <v>150</v>
      </c>
      <c r="Z1899" t="s">
        <v>145</v>
      </c>
      <c r="AC1899" t="s">
        <v>147</v>
      </c>
      <c r="AG1899" t="s">
        <v>147</v>
      </c>
      <c r="AH1899" t="s">
        <v>147</v>
      </c>
      <c r="AI1899" t="s">
        <v>145</v>
      </c>
      <c r="AJ1899" t="s">
        <v>145</v>
      </c>
      <c r="AK1899" t="s">
        <v>145</v>
      </c>
      <c r="AL1899" t="s">
        <v>145</v>
      </c>
      <c r="AM1899" t="s">
        <v>145</v>
      </c>
      <c r="AN1899" t="s">
        <v>145</v>
      </c>
      <c r="BB1899">
        <v>0</v>
      </c>
    </row>
    <row r="1900" spans="1:54" x14ac:dyDescent="0.25">
      <c r="A1900">
        <v>338624</v>
      </c>
      <c r="B1900" t="s">
        <v>150</v>
      </c>
      <c r="N1900" t="s">
        <v>147</v>
      </c>
      <c r="AA1900" t="s">
        <v>145</v>
      </c>
      <c r="AC1900" t="s">
        <v>147</v>
      </c>
      <c r="AF1900" t="s">
        <v>147</v>
      </c>
      <c r="AG1900" t="s">
        <v>147</v>
      </c>
      <c r="AI1900" t="s">
        <v>145</v>
      </c>
      <c r="AJ1900" t="s">
        <v>145</v>
      </c>
      <c r="AK1900" t="s">
        <v>145</v>
      </c>
      <c r="AL1900" t="s">
        <v>145</v>
      </c>
      <c r="AM1900" t="s">
        <v>145</v>
      </c>
      <c r="AN1900" t="s">
        <v>145</v>
      </c>
      <c r="BB1900">
        <v>0</v>
      </c>
    </row>
    <row r="1901" spans="1:54" x14ac:dyDescent="0.25">
      <c r="A1901">
        <v>338628</v>
      </c>
      <c r="B1901" t="s">
        <v>150</v>
      </c>
      <c r="AC1901" t="s">
        <v>145</v>
      </c>
      <c r="AD1901" t="s">
        <v>145</v>
      </c>
      <c r="AE1901" t="s">
        <v>145</v>
      </c>
      <c r="AF1901" t="s">
        <v>145</v>
      </c>
      <c r="AG1901" t="s">
        <v>145</v>
      </c>
      <c r="AH1901" t="s">
        <v>145</v>
      </c>
      <c r="AI1901" t="s">
        <v>145</v>
      </c>
      <c r="AJ1901" t="s">
        <v>145</v>
      </c>
      <c r="AK1901" t="s">
        <v>145</v>
      </c>
      <c r="AL1901" t="s">
        <v>145</v>
      </c>
      <c r="AM1901" t="s">
        <v>145</v>
      </c>
      <c r="AN1901" t="s">
        <v>145</v>
      </c>
      <c r="BB1901">
        <v>0</v>
      </c>
    </row>
    <row r="1902" spans="1:54" x14ac:dyDescent="0.25">
      <c r="A1902">
        <v>338642</v>
      </c>
      <c r="B1902" t="s">
        <v>150</v>
      </c>
      <c r="AC1902" t="s">
        <v>147</v>
      </c>
      <c r="AI1902" t="s">
        <v>145</v>
      </c>
      <c r="AJ1902" t="s">
        <v>145</v>
      </c>
      <c r="AK1902" t="s">
        <v>145</v>
      </c>
      <c r="AL1902" t="s">
        <v>145</v>
      </c>
      <c r="AM1902" t="s">
        <v>145</v>
      </c>
      <c r="AN1902" t="s">
        <v>145</v>
      </c>
      <c r="BB1902">
        <v>0</v>
      </c>
    </row>
    <row r="1903" spans="1:54" x14ac:dyDescent="0.25">
      <c r="A1903">
        <v>338646</v>
      </c>
      <c r="B1903" t="s">
        <v>150</v>
      </c>
      <c r="AI1903" t="s">
        <v>145</v>
      </c>
      <c r="AJ1903" t="s">
        <v>145</v>
      </c>
      <c r="AK1903" t="s">
        <v>145</v>
      </c>
      <c r="AL1903" t="s">
        <v>145</v>
      </c>
      <c r="AM1903" t="s">
        <v>145</v>
      </c>
      <c r="AN1903" t="s">
        <v>145</v>
      </c>
      <c r="BB1903">
        <v>0</v>
      </c>
    </row>
    <row r="1904" spans="1:54" x14ac:dyDescent="0.25">
      <c r="A1904">
        <v>338647</v>
      </c>
      <c r="B1904" t="s">
        <v>150</v>
      </c>
      <c r="X1904" t="s">
        <v>147</v>
      </c>
      <c r="AE1904" t="s">
        <v>145</v>
      </c>
      <c r="AG1904" t="s">
        <v>145</v>
      </c>
      <c r="AH1904" t="s">
        <v>145</v>
      </c>
      <c r="AI1904" t="s">
        <v>145</v>
      </c>
      <c r="AJ1904" t="s">
        <v>145</v>
      </c>
      <c r="AK1904" t="s">
        <v>145</v>
      </c>
      <c r="AL1904" t="s">
        <v>145</v>
      </c>
      <c r="AM1904" t="s">
        <v>145</v>
      </c>
      <c r="AN1904" t="s">
        <v>145</v>
      </c>
      <c r="BB1904">
        <v>0</v>
      </c>
    </row>
    <row r="1905" spans="1:54" x14ac:dyDescent="0.25">
      <c r="A1905">
        <v>338651</v>
      </c>
      <c r="B1905" t="s">
        <v>150</v>
      </c>
      <c r="AC1905" t="s">
        <v>147</v>
      </c>
      <c r="AE1905" t="s">
        <v>147</v>
      </c>
      <c r="AG1905" t="s">
        <v>147</v>
      </c>
      <c r="AH1905" t="s">
        <v>147</v>
      </c>
      <c r="AI1905" t="s">
        <v>145</v>
      </c>
      <c r="AJ1905" t="s">
        <v>145</v>
      </c>
      <c r="AK1905" t="s">
        <v>145</v>
      </c>
      <c r="AL1905" t="s">
        <v>145</v>
      </c>
      <c r="AM1905" t="s">
        <v>145</v>
      </c>
      <c r="AN1905" t="s">
        <v>145</v>
      </c>
      <c r="BB1905">
        <v>0</v>
      </c>
    </row>
    <row r="1906" spans="1:54" x14ac:dyDescent="0.25">
      <c r="A1906">
        <v>338663</v>
      </c>
      <c r="B1906" t="s">
        <v>150</v>
      </c>
      <c r="AI1906" t="s">
        <v>145</v>
      </c>
      <c r="AJ1906" t="s">
        <v>145</v>
      </c>
      <c r="AK1906" t="s">
        <v>145</v>
      </c>
      <c r="AL1906" t="s">
        <v>145</v>
      </c>
      <c r="AM1906" t="s">
        <v>145</v>
      </c>
      <c r="AN1906" t="s">
        <v>145</v>
      </c>
      <c r="BB1906">
        <v>0</v>
      </c>
    </row>
    <row r="1907" spans="1:54" x14ac:dyDescent="0.25">
      <c r="A1907">
        <v>338669</v>
      </c>
      <c r="B1907" t="s">
        <v>150</v>
      </c>
      <c r="AG1907" t="s">
        <v>145</v>
      </c>
      <c r="AI1907" t="s">
        <v>145</v>
      </c>
      <c r="AJ1907" t="s">
        <v>145</v>
      </c>
      <c r="AK1907" t="s">
        <v>145</v>
      </c>
      <c r="AL1907" t="s">
        <v>145</v>
      </c>
      <c r="AM1907" t="s">
        <v>145</v>
      </c>
      <c r="AN1907" t="s">
        <v>145</v>
      </c>
      <c r="BB1907">
        <v>0</v>
      </c>
    </row>
    <row r="1908" spans="1:54" x14ac:dyDescent="0.25">
      <c r="A1908">
        <v>338672</v>
      </c>
      <c r="B1908" t="s">
        <v>150</v>
      </c>
      <c r="AG1908" t="s">
        <v>145</v>
      </c>
      <c r="AI1908" t="s">
        <v>145</v>
      </c>
      <c r="AJ1908" t="s">
        <v>145</v>
      </c>
      <c r="AK1908" t="s">
        <v>145</v>
      </c>
      <c r="AL1908" t="s">
        <v>145</v>
      </c>
      <c r="AM1908" t="s">
        <v>145</v>
      </c>
      <c r="AN1908" t="s">
        <v>145</v>
      </c>
      <c r="BB1908">
        <v>0</v>
      </c>
    </row>
    <row r="1909" spans="1:54" x14ac:dyDescent="0.25">
      <c r="A1909">
        <v>338675</v>
      </c>
      <c r="B1909" t="s">
        <v>150</v>
      </c>
      <c r="AG1909" t="s">
        <v>147</v>
      </c>
      <c r="AI1909" t="s">
        <v>145</v>
      </c>
      <c r="AJ1909" t="s">
        <v>145</v>
      </c>
      <c r="AK1909" t="s">
        <v>145</v>
      </c>
      <c r="AL1909" t="s">
        <v>145</v>
      </c>
      <c r="AM1909" t="s">
        <v>145</v>
      </c>
      <c r="AN1909" t="s">
        <v>145</v>
      </c>
      <c r="BB1909">
        <v>0</v>
      </c>
    </row>
    <row r="1910" spans="1:54" x14ac:dyDescent="0.25">
      <c r="A1910">
        <v>338680</v>
      </c>
      <c r="B1910" t="s">
        <v>150</v>
      </c>
      <c r="AI1910" t="s">
        <v>145</v>
      </c>
      <c r="AJ1910" t="s">
        <v>145</v>
      </c>
      <c r="AK1910" t="s">
        <v>145</v>
      </c>
      <c r="AL1910" t="s">
        <v>145</v>
      </c>
      <c r="AM1910" t="s">
        <v>145</v>
      </c>
      <c r="AN1910" t="s">
        <v>145</v>
      </c>
      <c r="BB1910">
        <v>0</v>
      </c>
    </row>
    <row r="1911" spans="1:54" x14ac:dyDescent="0.25">
      <c r="A1911">
        <v>338683</v>
      </c>
      <c r="B1911" t="s">
        <v>150</v>
      </c>
      <c r="AG1911" t="s">
        <v>145</v>
      </c>
      <c r="AH1911" t="s">
        <v>145</v>
      </c>
      <c r="AI1911" t="s">
        <v>145</v>
      </c>
      <c r="AJ1911" t="s">
        <v>145</v>
      </c>
      <c r="AK1911" t="s">
        <v>145</v>
      </c>
      <c r="AL1911" t="s">
        <v>145</v>
      </c>
      <c r="AM1911" t="s">
        <v>145</v>
      </c>
      <c r="AN1911" t="s">
        <v>145</v>
      </c>
      <c r="BB1911">
        <v>0</v>
      </c>
    </row>
    <row r="1912" spans="1:54" x14ac:dyDescent="0.25">
      <c r="A1912">
        <v>338686</v>
      </c>
      <c r="B1912" t="s">
        <v>150</v>
      </c>
      <c r="AI1912" t="s">
        <v>145</v>
      </c>
      <c r="AJ1912" t="s">
        <v>145</v>
      </c>
      <c r="AK1912" t="s">
        <v>145</v>
      </c>
      <c r="AL1912" t="s">
        <v>145</v>
      </c>
      <c r="AM1912" t="s">
        <v>145</v>
      </c>
      <c r="AN1912" t="s">
        <v>145</v>
      </c>
      <c r="BB1912">
        <v>0</v>
      </c>
    </row>
    <row r="1913" spans="1:54" x14ac:dyDescent="0.25">
      <c r="A1913">
        <v>338693</v>
      </c>
      <c r="B1913" t="s">
        <v>150</v>
      </c>
      <c r="AH1913" t="s">
        <v>147</v>
      </c>
      <c r="AI1913" t="s">
        <v>145</v>
      </c>
      <c r="AJ1913" t="s">
        <v>145</v>
      </c>
      <c r="AK1913" t="s">
        <v>145</v>
      </c>
      <c r="AL1913" t="s">
        <v>145</v>
      </c>
      <c r="AM1913" t="s">
        <v>145</v>
      </c>
      <c r="AN1913" t="s">
        <v>145</v>
      </c>
      <c r="BB1913">
        <v>0</v>
      </c>
    </row>
    <row r="1914" spans="1:54" x14ac:dyDescent="0.25">
      <c r="A1914">
        <v>338703</v>
      </c>
      <c r="B1914" t="s">
        <v>150</v>
      </c>
      <c r="AI1914" t="s">
        <v>145</v>
      </c>
      <c r="AJ1914" t="s">
        <v>145</v>
      </c>
      <c r="AK1914" t="s">
        <v>145</v>
      </c>
      <c r="AL1914" t="s">
        <v>145</v>
      </c>
      <c r="AM1914" t="s">
        <v>145</v>
      </c>
      <c r="AN1914" t="s">
        <v>145</v>
      </c>
      <c r="BB1914">
        <v>0</v>
      </c>
    </row>
    <row r="1915" spans="1:54" x14ac:dyDescent="0.25">
      <c r="A1915">
        <v>338709</v>
      </c>
      <c r="B1915" t="s">
        <v>150</v>
      </c>
      <c r="AI1915" t="s">
        <v>145</v>
      </c>
      <c r="AJ1915" t="s">
        <v>145</v>
      </c>
      <c r="AK1915" t="s">
        <v>145</v>
      </c>
      <c r="AL1915" t="s">
        <v>145</v>
      </c>
      <c r="AM1915" t="s">
        <v>145</v>
      </c>
      <c r="AN1915" t="s">
        <v>145</v>
      </c>
      <c r="BB1915">
        <v>0</v>
      </c>
    </row>
    <row r="1916" spans="1:54" x14ac:dyDescent="0.25">
      <c r="A1916">
        <v>338719</v>
      </c>
      <c r="B1916" t="s">
        <v>150</v>
      </c>
      <c r="L1916" t="s">
        <v>147</v>
      </c>
      <c r="AC1916" t="s">
        <v>147</v>
      </c>
      <c r="AE1916" t="s">
        <v>147</v>
      </c>
      <c r="AF1916" t="s">
        <v>145</v>
      </c>
      <c r="AG1916" t="s">
        <v>145</v>
      </c>
      <c r="AI1916" t="s">
        <v>145</v>
      </c>
      <c r="AJ1916" t="s">
        <v>145</v>
      </c>
      <c r="AK1916" t="s">
        <v>145</v>
      </c>
      <c r="AL1916" t="s">
        <v>145</v>
      </c>
      <c r="AM1916" t="s">
        <v>145</v>
      </c>
      <c r="AN1916" t="s">
        <v>145</v>
      </c>
      <c r="BB1916">
        <v>0</v>
      </c>
    </row>
    <row r="1917" spans="1:54" x14ac:dyDescent="0.25">
      <c r="A1917">
        <v>338726</v>
      </c>
      <c r="B1917" t="s">
        <v>150</v>
      </c>
      <c r="AI1917" t="s">
        <v>145</v>
      </c>
      <c r="AJ1917" t="s">
        <v>145</v>
      </c>
      <c r="AK1917" t="s">
        <v>145</v>
      </c>
      <c r="AL1917" t="s">
        <v>145</v>
      </c>
      <c r="AM1917" t="s">
        <v>145</v>
      </c>
      <c r="AN1917" t="s">
        <v>145</v>
      </c>
      <c r="BB1917">
        <v>0</v>
      </c>
    </row>
    <row r="1918" spans="1:54" x14ac:dyDescent="0.25">
      <c r="A1918">
        <v>338727</v>
      </c>
      <c r="B1918" t="s">
        <v>150</v>
      </c>
      <c r="AA1918" t="s">
        <v>147</v>
      </c>
      <c r="AE1918" t="s">
        <v>147</v>
      </c>
      <c r="AI1918" t="s">
        <v>145</v>
      </c>
      <c r="AJ1918" t="s">
        <v>145</v>
      </c>
      <c r="AK1918" t="s">
        <v>145</v>
      </c>
      <c r="AL1918" t="s">
        <v>145</v>
      </c>
      <c r="AM1918" t="s">
        <v>145</v>
      </c>
      <c r="AN1918" t="s">
        <v>145</v>
      </c>
      <c r="BB1918">
        <v>0</v>
      </c>
    </row>
    <row r="1919" spans="1:54" x14ac:dyDescent="0.25">
      <c r="A1919">
        <v>338736</v>
      </c>
      <c r="B1919" t="s">
        <v>150</v>
      </c>
      <c r="AI1919" t="s">
        <v>145</v>
      </c>
      <c r="AJ1919" t="s">
        <v>145</v>
      </c>
      <c r="AK1919" t="s">
        <v>145</v>
      </c>
      <c r="AL1919" t="s">
        <v>145</v>
      </c>
      <c r="AM1919" t="s">
        <v>145</v>
      </c>
      <c r="AN1919" t="s">
        <v>145</v>
      </c>
      <c r="BB1919">
        <v>0</v>
      </c>
    </row>
    <row r="1920" spans="1:54" x14ac:dyDescent="0.25">
      <c r="A1920">
        <v>338741</v>
      </c>
      <c r="B1920" t="s">
        <v>150</v>
      </c>
      <c r="AI1920" t="s">
        <v>145</v>
      </c>
      <c r="AJ1920" t="s">
        <v>145</v>
      </c>
      <c r="AK1920" t="s">
        <v>145</v>
      </c>
      <c r="AL1920" t="s">
        <v>145</v>
      </c>
      <c r="AM1920" t="s">
        <v>145</v>
      </c>
      <c r="AN1920" t="s">
        <v>145</v>
      </c>
      <c r="BB1920">
        <v>0</v>
      </c>
    </row>
    <row r="1921" spans="1:54" x14ac:dyDescent="0.25">
      <c r="A1921">
        <v>338754</v>
      </c>
      <c r="B1921" t="s">
        <v>150</v>
      </c>
      <c r="AI1921" t="s">
        <v>145</v>
      </c>
      <c r="AJ1921" t="s">
        <v>145</v>
      </c>
      <c r="AK1921" t="s">
        <v>145</v>
      </c>
      <c r="AL1921" t="s">
        <v>145</v>
      </c>
      <c r="AM1921" t="s">
        <v>145</v>
      </c>
      <c r="AN1921" t="s">
        <v>145</v>
      </c>
      <c r="BB1921">
        <v>0</v>
      </c>
    </row>
    <row r="1922" spans="1:54" x14ac:dyDescent="0.25">
      <c r="A1922">
        <v>338781</v>
      </c>
      <c r="B1922" t="s">
        <v>150</v>
      </c>
      <c r="AI1922" t="s">
        <v>145</v>
      </c>
      <c r="AJ1922" t="s">
        <v>145</v>
      </c>
      <c r="AK1922" t="s">
        <v>145</v>
      </c>
      <c r="AL1922" t="s">
        <v>145</v>
      </c>
      <c r="AM1922" t="s">
        <v>145</v>
      </c>
      <c r="AN1922" t="s">
        <v>145</v>
      </c>
      <c r="BB1922">
        <v>0</v>
      </c>
    </row>
    <row r="1923" spans="1:54" x14ac:dyDescent="0.25">
      <c r="A1923">
        <v>338782</v>
      </c>
      <c r="B1923" t="s">
        <v>150</v>
      </c>
      <c r="AI1923" t="s">
        <v>145</v>
      </c>
      <c r="AJ1923" t="s">
        <v>145</v>
      </c>
      <c r="AK1923" t="s">
        <v>145</v>
      </c>
      <c r="AL1923" t="s">
        <v>145</v>
      </c>
      <c r="AM1923" t="s">
        <v>145</v>
      </c>
      <c r="AN1923" t="s">
        <v>145</v>
      </c>
      <c r="BB1923">
        <v>0</v>
      </c>
    </row>
    <row r="1924" spans="1:54" x14ac:dyDescent="0.25">
      <c r="A1924">
        <v>338784</v>
      </c>
      <c r="B1924" t="s">
        <v>150</v>
      </c>
      <c r="N1924" t="s">
        <v>148</v>
      </c>
      <c r="V1924" t="s">
        <v>148</v>
      </c>
      <c r="AA1924" t="s">
        <v>145</v>
      </c>
      <c r="AG1924" t="s">
        <v>147</v>
      </c>
      <c r="AI1924" t="s">
        <v>145</v>
      </c>
      <c r="AJ1924" t="s">
        <v>145</v>
      </c>
      <c r="AK1924" t="s">
        <v>145</v>
      </c>
      <c r="AL1924" t="s">
        <v>145</v>
      </c>
      <c r="AM1924" t="s">
        <v>145</v>
      </c>
      <c r="AN1924" t="s">
        <v>145</v>
      </c>
      <c r="BB1924">
        <v>0</v>
      </c>
    </row>
    <row r="1925" spans="1:54" x14ac:dyDescent="0.25">
      <c r="A1925">
        <v>338785</v>
      </c>
      <c r="B1925" t="s">
        <v>150</v>
      </c>
      <c r="W1925" t="s">
        <v>145</v>
      </c>
      <c r="AC1925" t="s">
        <v>145</v>
      </c>
      <c r="AG1925" t="s">
        <v>147</v>
      </c>
      <c r="AI1925" t="s">
        <v>145</v>
      </c>
      <c r="AJ1925" t="s">
        <v>145</v>
      </c>
      <c r="AK1925" t="s">
        <v>145</v>
      </c>
      <c r="AL1925" t="s">
        <v>145</v>
      </c>
      <c r="AM1925" t="s">
        <v>145</v>
      </c>
      <c r="AN1925" t="s">
        <v>145</v>
      </c>
      <c r="BB1925">
        <v>0</v>
      </c>
    </row>
    <row r="1926" spans="1:54" x14ac:dyDescent="0.25">
      <c r="A1926">
        <v>338790</v>
      </c>
      <c r="B1926" t="s">
        <v>150</v>
      </c>
      <c r="AC1926" t="s">
        <v>147</v>
      </c>
      <c r="AG1926" t="s">
        <v>147</v>
      </c>
      <c r="AI1926" t="s">
        <v>145</v>
      </c>
      <c r="AJ1926" t="s">
        <v>145</v>
      </c>
      <c r="AK1926" t="s">
        <v>145</v>
      </c>
      <c r="AL1926" t="s">
        <v>145</v>
      </c>
      <c r="AM1926" t="s">
        <v>145</v>
      </c>
      <c r="AN1926" t="s">
        <v>145</v>
      </c>
      <c r="BB1926">
        <v>0</v>
      </c>
    </row>
    <row r="1927" spans="1:54" x14ac:dyDescent="0.25">
      <c r="A1927">
        <v>338791</v>
      </c>
      <c r="B1927" t="s">
        <v>150</v>
      </c>
      <c r="AG1927" t="s">
        <v>147</v>
      </c>
      <c r="AI1927" t="s">
        <v>145</v>
      </c>
      <c r="AJ1927" t="s">
        <v>145</v>
      </c>
      <c r="AK1927" t="s">
        <v>145</v>
      </c>
      <c r="AL1927" t="s">
        <v>145</v>
      </c>
      <c r="AM1927" t="s">
        <v>145</v>
      </c>
      <c r="AN1927" t="s">
        <v>145</v>
      </c>
      <c r="BB1927">
        <v>0</v>
      </c>
    </row>
    <row r="1928" spans="1:54" x14ac:dyDescent="0.25">
      <c r="A1928">
        <v>338793</v>
      </c>
      <c r="B1928" t="s">
        <v>150</v>
      </c>
      <c r="AI1928" t="s">
        <v>145</v>
      </c>
      <c r="AJ1928" t="s">
        <v>145</v>
      </c>
      <c r="AK1928" t="s">
        <v>145</v>
      </c>
      <c r="AL1928" t="s">
        <v>145</v>
      </c>
      <c r="AM1928" t="s">
        <v>145</v>
      </c>
      <c r="AN1928" t="s">
        <v>145</v>
      </c>
      <c r="BB1928">
        <v>0</v>
      </c>
    </row>
    <row r="1929" spans="1:54" x14ac:dyDescent="0.25">
      <c r="A1929">
        <v>338795</v>
      </c>
      <c r="B1929" t="s">
        <v>150</v>
      </c>
      <c r="R1929" t="s">
        <v>148</v>
      </c>
      <c r="Y1929" t="s">
        <v>147</v>
      </c>
      <c r="Z1929" t="s">
        <v>147</v>
      </c>
      <c r="AE1929" t="s">
        <v>145</v>
      </c>
      <c r="AF1929" t="s">
        <v>145</v>
      </c>
      <c r="AG1929" t="s">
        <v>147</v>
      </c>
      <c r="AH1929" t="s">
        <v>145</v>
      </c>
      <c r="AI1929" t="s">
        <v>145</v>
      </c>
      <c r="AJ1929" t="s">
        <v>145</v>
      </c>
      <c r="AK1929" t="s">
        <v>145</v>
      </c>
      <c r="AL1929" t="s">
        <v>145</v>
      </c>
      <c r="AM1929" t="s">
        <v>145</v>
      </c>
      <c r="AN1929" t="s">
        <v>145</v>
      </c>
      <c r="BB1929">
        <v>0</v>
      </c>
    </row>
    <row r="1930" spans="1:54" x14ac:dyDescent="0.25">
      <c r="A1930">
        <v>338799</v>
      </c>
      <c r="B1930" t="s">
        <v>150</v>
      </c>
      <c r="AC1930" t="s">
        <v>147</v>
      </c>
      <c r="AI1930" t="s">
        <v>145</v>
      </c>
      <c r="AJ1930" t="s">
        <v>145</v>
      </c>
      <c r="AK1930" t="s">
        <v>145</v>
      </c>
      <c r="AL1930" t="s">
        <v>145</v>
      </c>
      <c r="AM1930" t="s">
        <v>145</v>
      </c>
      <c r="AN1930" t="s">
        <v>145</v>
      </c>
      <c r="BB1930">
        <v>0</v>
      </c>
    </row>
    <row r="1931" spans="1:54" x14ac:dyDescent="0.25">
      <c r="A1931">
        <v>338800</v>
      </c>
      <c r="B1931" t="s">
        <v>150</v>
      </c>
      <c r="AI1931" t="s">
        <v>145</v>
      </c>
      <c r="AJ1931" t="s">
        <v>145</v>
      </c>
      <c r="AK1931" t="s">
        <v>145</v>
      </c>
      <c r="AL1931" t="s">
        <v>145</v>
      </c>
      <c r="AM1931" t="s">
        <v>145</v>
      </c>
      <c r="AN1931" t="s">
        <v>145</v>
      </c>
      <c r="BB1931">
        <v>0</v>
      </c>
    </row>
    <row r="1932" spans="1:54" x14ac:dyDescent="0.25">
      <c r="A1932">
        <v>338803</v>
      </c>
      <c r="B1932" t="s">
        <v>150</v>
      </c>
      <c r="AI1932" t="s">
        <v>145</v>
      </c>
      <c r="AJ1932" t="s">
        <v>145</v>
      </c>
      <c r="AK1932" t="s">
        <v>145</v>
      </c>
      <c r="AL1932" t="s">
        <v>145</v>
      </c>
      <c r="AM1932" t="s">
        <v>145</v>
      </c>
      <c r="AN1932" t="s">
        <v>145</v>
      </c>
      <c r="BB1932">
        <v>0</v>
      </c>
    </row>
    <row r="1933" spans="1:54" x14ac:dyDescent="0.25">
      <c r="A1933">
        <v>338804</v>
      </c>
      <c r="B1933" t="s">
        <v>150</v>
      </c>
      <c r="AI1933" t="s">
        <v>145</v>
      </c>
      <c r="AJ1933" t="s">
        <v>145</v>
      </c>
      <c r="AK1933" t="s">
        <v>145</v>
      </c>
      <c r="AL1933" t="s">
        <v>145</v>
      </c>
      <c r="AM1933" t="s">
        <v>145</v>
      </c>
      <c r="AN1933" t="s">
        <v>145</v>
      </c>
      <c r="BB1933">
        <v>0</v>
      </c>
    </row>
    <row r="1934" spans="1:54" x14ac:dyDescent="0.25">
      <c r="A1934">
        <v>338815</v>
      </c>
      <c r="B1934" t="s">
        <v>150</v>
      </c>
      <c r="AI1934" t="s">
        <v>145</v>
      </c>
      <c r="AJ1934" t="s">
        <v>145</v>
      </c>
      <c r="AK1934" t="s">
        <v>145</v>
      </c>
      <c r="AL1934" t="s">
        <v>145</v>
      </c>
      <c r="AM1934" t="s">
        <v>145</v>
      </c>
      <c r="AN1934" t="s">
        <v>145</v>
      </c>
      <c r="BB1934">
        <v>0</v>
      </c>
    </row>
    <row r="1935" spans="1:54" x14ac:dyDescent="0.25">
      <c r="A1935">
        <v>338819</v>
      </c>
      <c r="B1935" t="s">
        <v>150</v>
      </c>
      <c r="AC1935" t="s">
        <v>147</v>
      </c>
      <c r="AI1935" t="s">
        <v>145</v>
      </c>
      <c r="AJ1935" t="s">
        <v>145</v>
      </c>
      <c r="AK1935" t="s">
        <v>145</v>
      </c>
      <c r="AL1935" t="s">
        <v>145</v>
      </c>
      <c r="AM1935" t="s">
        <v>145</v>
      </c>
      <c r="AN1935" t="s">
        <v>145</v>
      </c>
      <c r="BB1935">
        <v>0</v>
      </c>
    </row>
    <row r="1936" spans="1:54" x14ac:dyDescent="0.25">
      <c r="A1936">
        <v>338823</v>
      </c>
      <c r="B1936" t="s">
        <v>150</v>
      </c>
      <c r="AG1936" t="s">
        <v>147</v>
      </c>
      <c r="AI1936" t="s">
        <v>145</v>
      </c>
      <c r="AJ1936" t="s">
        <v>145</v>
      </c>
      <c r="AK1936" t="s">
        <v>145</v>
      </c>
      <c r="AL1936" t="s">
        <v>145</v>
      </c>
      <c r="AM1936" t="s">
        <v>145</v>
      </c>
      <c r="AN1936" t="s">
        <v>145</v>
      </c>
      <c r="BB1936">
        <v>0</v>
      </c>
    </row>
    <row r="1937" spans="1:54" x14ac:dyDescent="0.25">
      <c r="A1937">
        <v>338824</v>
      </c>
      <c r="B1937" t="s">
        <v>150</v>
      </c>
      <c r="AI1937" t="s">
        <v>145</v>
      </c>
      <c r="AJ1937" t="s">
        <v>145</v>
      </c>
      <c r="AK1937" t="s">
        <v>145</v>
      </c>
      <c r="AL1937" t="s">
        <v>145</v>
      </c>
      <c r="AM1937" t="s">
        <v>145</v>
      </c>
      <c r="AN1937" t="s">
        <v>145</v>
      </c>
      <c r="BB1937">
        <v>0</v>
      </c>
    </row>
    <row r="1938" spans="1:54" x14ac:dyDescent="0.25">
      <c r="A1938">
        <v>338825</v>
      </c>
      <c r="B1938" t="s">
        <v>150</v>
      </c>
      <c r="AG1938" t="s">
        <v>147</v>
      </c>
      <c r="AI1938" t="s">
        <v>145</v>
      </c>
      <c r="AJ1938" t="s">
        <v>145</v>
      </c>
      <c r="AK1938" t="s">
        <v>145</v>
      </c>
      <c r="AL1938" t="s">
        <v>145</v>
      </c>
      <c r="AM1938" t="s">
        <v>145</v>
      </c>
      <c r="AN1938" t="s">
        <v>145</v>
      </c>
      <c r="BB1938">
        <v>0</v>
      </c>
    </row>
    <row r="1939" spans="1:54" x14ac:dyDescent="0.25">
      <c r="A1939">
        <v>338826</v>
      </c>
      <c r="B1939" t="s">
        <v>150</v>
      </c>
      <c r="AC1939" t="s">
        <v>147</v>
      </c>
      <c r="AI1939" t="s">
        <v>145</v>
      </c>
      <c r="AJ1939" t="s">
        <v>145</v>
      </c>
      <c r="AK1939" t="s">
        <v>145</v>
      </c>
      <c r="AL1939" t="s">
        <v>145</v>
      </c>
      <c r="AM1939" t="s">
        <v>145</v>
      </c>
      <c r="AN1939" t="s">
        <v>145</v>
      </c>
      <c r="BB1939">
        <v>0</v>
      </c>
    </row>
    <row r="1940" spans="1:54" x14ac:dyDescent="0.25">
      <c r="A1940">
        <v>338835</v>
      </c>
      <c r="B1940" t="s">
        <v>150</v>
      </c>
      <c r="G1940" t="s">
        <v>147</v>
      </c>
      <c r="AC1940" t="s">
        <v>147</v>
      </c>
      <c r="AE1940" t="s">
        <v>147</v>
      </c>
      <c r="AG1940" t="s">
        <v>147</v>
      </c>
      <c r="AI1940" t="s">
        <v>145</v>
      </c>
      <c r="AJ1940" t="s">
        <v>145</v>
      </c>
      <c r="AK1940" t="s">
        <v>145</v>
      </c>
      <c r="AL1940" t="s">
        <v>145</v>
      </c>
      <c r="AM1940" t="s">
        <v>145</v>
      </c>
      <c r="AN1940" t="s">
        <v>145</v>
      </c>
      <c r="BB1940">
        <v>0</v>
      </c>
    </row>
    <row r="1941" spans="1:54" x14ac:dyDescent="0.25">
      <c r="A1941">
        <v>338838</v>
      </c>
      <c r="B1941" t="s">
        <v>150</v>
      </c>
      <c r="AC1941" t="s">
        <v>147</v>
      </c>
      <c r="AE1941" t="s">
        <v>147</v>
      </c>
      <c r="AG1941" t="s">
        <v>147</v>
      </c>
      <c r="AH1941" t="s">
        <v>145</v>
      </c>
      <c r="AI1941" t="s">
        <v>145</v>
      </c>
      <c r="AJ1941" t="s">
        <v>145</v>
      </c>
      <c r="AK1941" t="s">
        <v>145</v>
      </c>
      <c r="AL1941" t="s">
        <v>145</v>
      </c>
      <c r="AM1941" t="s">
        <v>145</v>
      </c>
      <c r="AN1941" t="s">
        <v>145</v>
      </c>
      <c r="BB1941">
        <v>0</v>
      </c>
    </row>
    <row r="1942" spans="1:54" x14ac:dyDescent="0.25">
      <c r="A1942">
        <v>338839</v>
      </c>
      <c r="B1942" t="s">
        <v>150</v>
      </c>
      <c r="AI1942" t="s">
        <v>145</v>
      </c>
      <c r="AJ1942" t="s">
        <v>145</v>
      </c>
      <c r="AK1942" t="s">
        <v>145</v>
      </c>
      <c r="AL1942" t="s">
        <v>145</v>
      </c>
      <c r="AM1942" t="s">
        <v>145</v>
      </c>
      <c r="AN1942" t="s">
        <v>145</v>
      </c>
      <c r="BB1942">
        <v>0</v>
      </c>
    </row>
    <row r="1943" spans="1:54" x14ac:dyDescent="0.25">
      <c r="A1943">
        <v>338855</v>
      </c>
      <c r="B1943" t="s">
        <v>150</v>
      </c>
      <c r="AI1943" t="s">
        <v>145</v>
      </c>
      <c r="AJ1943" t="s">
        <v>145</v>
      </c>
      <c r="AK1943" t="s">
        <v>145</v>
      </c>
      <c r="AL1943" t="s">
        <v>145</v>
      </c>
      <c r="AM1943" t="s">
        <v>145</v>
      </c>
      <c r="AN1943" t="s">
        <v>145</v>
      </c>
      <c r="BB1943">
        <v>0</v>
      </c>
    </row>
    <row r="1944" spans="1:54" x14ac:dyDescent="0.25">
      <c r="A1944">
        <v>338856</v>
      </c>
      <c r="B1944" t="s">
        <v>150</v>
      </c>
      <c r="AA1944" t="s">
        <v>147</v>
      </c>
      <c r="AC1944" t="s">
        <v>147</v>
      </c>
      <c r="AE1944" t="s">
        <v>147</v>
      </c>
      <c r="AG1944" t="s">
        <v>145</v>
      </c>
      <c r="AI1944" t="s">
        <v>145</v>
      </c>
      <c r="AJ1944" t="s">
        <v>145</v>
      </c>
      <c r="AK1944" t="s">
        <v>145</v>
      </c>
      <c r="AL1944" t="s">
        <v>145</v>
      </c>
      <c r="AM1944" t="s">
        <v>145</v>
      </c>
      <c r="AN1944" t="s">
        <v>145</v>
      </c>
      <c r="BB1944">
        <v>0</v>
      </c>
    </row>
    <row r="1945" spans="1:54" x14ac:dyDescent="0.25">
      <c r="A1945">
        <v>338857</v>
      </c>
      <c r="B1945" t="s">
        <v>150</v>
      </c>
      <c r="AA1945" t="s">
        <v>148</v>
      </c>
      <c r="AG1945" t="s">
        <v>147</v>
      </c>
      <c r="AH1945" t="s">
        <v>147</v>
      </c>
      <c r="AI1945" t="s">
        <v>145</v>
      </c>
      <c r="AJ1945" t="s">
        <v>145</v>
      </c>
      <c r="AK1945" t="s">
        <v>145</v>
      </c>
      <c r="AL1945" t="s">
        <v>145</v>
      </c>
      <c r="AM1945" t="s">
        <v>145</v>
      </c>
      <c r="AN1945" t="s">
        <v>145</v>
      </c>
      <c r="BB1945">
        <v>0</v>
      </c>
    </row>
    <row r="1946" spans="1:54" x14ac:dyDescent="0.25">
      <c r="A1946">
        <v>338861</v>
      </c>
      <c r="B1946" t="s">
        <v>150</v>
      </c>
      <c r="W1946" t="s">
        <v>147</v>
      </c>
      <c r="AC1946" t="s">
        <v>147</v>
      </c>
      <c r="AG1946" t="s">
        <v>145</v>
      </c>
      <c r="AI1946" t="s">
        <v>145</v>
      </c>
      <c r="AJ1946" t="s">
        <v>145</v>
      </c>
      <c r="AK1946" t="s">
        <v>145</v>
      </c>
      <c r="AL1946" t="s">
        <v>145</v>
      </c>
      <c r="AM1946" t="s">
        <v>145</v>
      </c>
      <c r="AN1946" t="s">
        <v>145</v>
      </c>
      <c r="BB1946">
        <v>0</v>
      </c>
    </row>
    <row r="1947" spans="1:54" x14ac:dyDescent="0.25">
      <c r="A1947">
        <v>338865</v>
      </c>
      <c r="B1947" t="s">
        <v>150</v>
      </c>
      <c r="AA1947" t="s">
        <v>147</v>
      </c>
      <c r="AI1947" t="s">
        <v>145</v>
      </c>
      <c r="AJ1947" t="s">
        <v>145</v>
      </c>
      <c r="AK1947" t="s">
        <v>145</v>
      </c>
      <c r="AL1947" t="s">
        <v>145</v>
      </c>
      <c r="AM1947" t="s">
        <v>145</v>
      </c>
      <c r="AN1947" t="s">
        <v>145</v>
      </c>
      <c r="BB1947">
        <v>0</v>
      </c>
    </row>
    <row r="1948" spans="1:54" x14ac:dyDescent="0.25">
      <c r="A1948">
        <v>338869</v>
      </c>
      <c r="B1948" t="s">
        <v>150</v>
      </c>
      <c r="AC1948" t="s">
        <v>147</v>
      </c>
      <c r="AG1948" t="s">
        <v>147</v>
      </c>
      <c r="AI1948" t="s">
        <v>145</v>
      </c>
      <c r="AJ1948" t="s">
        <v>145</v>
      </c>
      <c r="AK1948" t="s">
        <v>145</v>
      </c>
      <c r="AL1948" t="s">
        <v>145</v>
      </c>
      <c r="AM1948" t="s">
        <v>145</v>
      </c>
      <c r="AN1948" t="s">
        <v>145</v>
      </c>
      <c r="BB1948">
        <v>0</v>
      </c>
    </row>
    <row r="1949" spans="1:54" x14ac:dyDescent="0.25">
      <c r="A1949">
        <v>338872</v>
      </c>
      <c r="B1949" t="s">
        <v>150</v>
      </c>
      <c r="AI1949" t="s">
        <v>145</v>
      </c>
      <c r="AJ1949" t="s">
        <v>145</v>
      </c>
      <c r="AK1949" t="s">
        <v>145</v>
      </c>
      <c r="AL1949" t="s">
        <v>145</v>
      </c>
      <c r="AM1949" t="s">
        <v>145</v>
      </c>
      <c r="AN1949" t="s">
        <v>145</v>
      </c>
      <c r="BB1949">
        <v>0</v>
      </c>
    </row>
    <row r="1950" spans="1:54" x14ac:dyDescent="0.25">
      <c r="A1950">
        <v>338875</v>
      </c>
      <c r="B1950" t="s">
        <v>150</v>
      </c>
      <c r="AG1950" t="s">
        <v>145</v>
      </c>
      <c r="AI1950" t="s">
        <v>145</v>
      </c>
      <c r="AJ1950" t="s">
        <v>145</v>
      </c>
      <c r="AK1950" t="s">
        <v>145</v>
      </c>
      <c r="AL1950" t="s">
        <v>145</v>
      </c>
      <c r="AM1950" t="s">
        <v>145</v>
      </c>
      <c r="AN1950" t="s">
        <v>145</v>
      </c>
      <c r="BB1950">
        <v>0</v>
      </c>
    </row>
    <row r="1951" spans="1:54" x14ac:dyDescent="0.25">
      <c r="A1951">
        <v>338876</v>
      </c>
      <c r="B1951" t="s">
        <v>150</v>
      </c>
      <c r="AG1951" t="s">
        <v>147</v>
      </c>
      <c r="AI1951" t="s">
        <v>145</v>
      </c>
      <c r="AJ1951" t="s">
        <v>145</v>
      </c>
      <c r="AK1951" t="s">
        <v>145</v>
      </c>
      <c r="AL1951" t="s">
        <v>145</v>
      </c>
      <c r="AM1951" t="s">
        <v>145</v>
      </c>
      <c r="AN1951" t="s">
        <v>145</v>
      </c>
      <c r="BB1951">
        <v>0</v>
      </c>
    </row>
    <row r="1952" spans="1:54" x14ac:dyDescent="0.25">
      <c r="A1952">
        <v>338879</v>
      </c>
      <c r="B1952" t="s">
        <v>150</v>
      </c>
      <c r="AC1952" t="s">
        <v>147</v>
      </c>
      <c r="AG1952" t="s">
        <v>145</v>
      </c>
      <c r="AI1952" t="s">
        <v>145</v>
      </c>
      <c r="AJ1952" t="s">
        <v>145</v>
      </c>
      <c r="AK1952" t="s">
        <v>145</v>
      </c>
      <c r="AL1952" t="s">
        <v>145</v>
      </c>
      <c r="AM1952" t="s">
        <v>145</v>
      </c>
      <c r="AN1952" t="s">
        <v>145</v>
      </c>
      <c r="BB1952">
        <v>0</v>
      </c>
    </row>
    <row r="1953" spans="1:54" x14ac:dyDescent="0.25">
      <c r="A1953">
        <v>338897</v>
      </c>
      <c r="B1953" t="s">
        <v>150</v>
      </c>
      <c r="I1953" t="s">
        <v>148</v>
      </c>
      <c r="N1953" t="s">
        <v>148</v>
      </c>
      <c r="R1953" t="s">
        <v>148</v>
      </c>
      <c r="V1953" t="s">
        <v>147</v>
      </c>
      <c r="AA1953" t="s">
        <v>145</v>
      </c>
      <c r="AC1953" t="s">
        <v>147</v>
      </c>
      <c r="AG1953" t="s">
        <v>147</v>
      </c>
      <c r="AI1953" t="s">
        <v>145</v>
      </c>
      <c r="AJ1953" t="s">
        <v>145</v>
      </c>
      <c r="AK1953" t="s">
        <v>145</v>
      </c>
      <c r="AL1953" t="s">
        <v>145</v>
      </c>
      <c r="AM1953" t="s">
        <v>145</v>
      </c>
      <c r="AN1953" t="s">
        <v>145</v>
      </c>
      <c r="BB1953">
        <v>0</v>
      </c>
    </row>
    <row r="1954" spans="1:54" x14ac:dyDescent="0.25">
      <c r="A1954">
        <v>338923</v>
      </c>
      <c r="B1954" t="s">
        <v>150</v>
      </c>
      <c r="K1954" t="s">
        <v>148</v>
      </c>
      <c r="W1954" t="s">
        <v>148</v>
      </c>
      <c r="AC1954" t="s">
        <v>147</v>
      </c>
      <c r="AD1954" t="s">
        <v>147</v>
      </c>
      <c r="AE1954" t="s">
        <v>147</v>
      </c>
      <c r="AF1954" t="s">
        <v>147</v>
      </c>
      <c r="AG1954" t="s">
        <v>145</v>
      </c>
      <c r="AH1954" t="s">
        <v>147</v>
      </c>
      <c r="AI1954" t="s">
        <v>145</v>
      </c>
      <c r="AJ1954" t="s">
        <v>145</v>
      </c>
      <c r="AK1954" t="s">
        <v>145</v>
      </c>
      <c r="AL1954" t="s">
        <v>145</v>
      </c>
      <c r="AM1954" t="s">
        <v>145</v>
      </c>
      <c r="AN1954" t="s">
        <v>145</v>
      </c>
      <c r="BB1954">
        <v>0</v>
      </c>
    </row>
    <row r="1955" spans="1:54" x14ac:dyDescent="0.25">
      <c r="A1955">
        <v>338929</v>
      </c>
      <c r="B1955" t="s">
        <v>150</v>
      </c>
      <c r="W1955" t="s">
        <v>145</v>
      </c>
      <c r="AD1955" t="s">
        <v>147</v>
      </c>
      <c r="AG1955" t="s">
        <v>145</v>
      </c>
      <c r="AH1955" t="s">
        <v>145</v>
      </c>
      <c r="AI1955" t="s">
        <v>145</v>
      </c>
      <c r="AJ1955" t="s">
        <v>145</v>
      </c>
      <c r="AK1955" t="s">
        <v>145</v>
      </c>
      <c r="AL1955" t="s">
        <v>145</v>
      </c>
      <c r="AM1955" t="s">
        <v>145</v>
      </c>
      <c r="AN1955" t="s">
        <v>145</v>
      </c>
      <c r="BB1955">
        <v>0</v>
      </c>
    </row>
    <row r="1956" spans="1:54" x14ac:dyDescent="0.25">
      <c r="A1956">
        <v>338970</v>
      </c>
      <c r="B1956" t="s">
        <v>150</v>
      </c>
      <c r="W1956" t="s">
        <v>147</v>
      </c>
      <c r="AC1956" t="s">
        <v>147</v>
      </c>
      <c r="AE1956" t="s">
        <v>147</v>
      </c>
      <c r="AG1956" t="s">
        <v>147</v>
      </c>
      <c r="AH1956" t="s">
        <v>145</v>
      </c>
      <c r="AI1956" t="s">
        <v>145</v>
      </c>
      <c r="AJ1956" t="s">
        <v>145</v>
      </c>
      <c r="AK1956" t="s">
        <v>145</v>
      </c>
      <c r="AL1956" t="s">
        <v>145</v>
      </c>
      <c r="AM1956" t="s">
        <v>145</v>
      </c>
      <c r="AN1956" t="s">
        <v>145</v>
      </c>
      <c r="BB1956">
        <v>0</v>
      </c>
    </row>
    <row r="1957" spans="1:54" x14ac:dyDescent="0.25">
      <c r="A1957">
        <v>338972</v>
      </c>
      <c r="B1957" t="s">
        <v>150</v>
      </c>
      <c r="AG1957" t="s">
        <v>145</v>
      </c>
      <c r="AI1957" t="s">
        <v>145</v>
      </c>
      <c r="AJ1957" t="s">
        <v>145</v>
      </c>
      <c r="AK1957" t="s">
        <v>145</v>
      </c>
      <c r="AL1957" t="s">
        <v>145</v>
      </c>
      <c r="AM1957" t="s">
        <v>145</v>
      </c>
      <c r="AN1957" t="s">
        <v>145</v>
      </c>
      <c r="BB1957">
        <v>0</v>
      </c>
    </row>
    <row r="1958" spans="1:54" x14ac:dyDescent="0.25">
      <c r="A1958">
        <v>338975</v>
      </c>
      <c r="B1958" t="s">
        <v>150</v>
      </c>
      <c r="I1958" t="s">
        <v>148</v>
      </c>
      <c r="N1958" t="s">
        <v>148</v>
      </c>
      <c r="V1958" t="s">
        <v>145</v>
      </c>
      <c r="AA1958" t="s">
        <v>145</v>
      </c>
      <c r="AG1958" t="s">
        <v>147</v>
      </c>
      <c r="AI1958" t="s">
        <v>145</v>
      </c>
      <c r="AJ1958" t="s">
        <v>145</v>
      </c>
      <c r="AK1958" t="s">
        <v>145</v>
      </c>
      <c r="AL1958" t="s">
        <v>145</v>
      </c>
      <c r="AM1958" t="s">
        <v>145</v>
      </c>
      <c r="AN1958" t="s">
        <v>145</v>
      </c>
      <c r="BB1958">
        <v>0</v>
      </c>
    </row>
    <row r="1959" spans="1:54" x14ac:dyDescent="0.25">
      <c r="A1959">
        <v>338982</v>
      </c>
      <c r="B1959" t="s">
        <v>150</v>
      </c>
      <c r="AI1959" t="s">
        <v>145</v>
      </c>
      <c r="AJ1959" t="s">
        <v>145</v>
      </c>
      <c r="AK1959" t="s">
        <v>145</v>
      </c>
      <c r="AL1959" t="s">
        <v>145</v>
      </c>
      <c r="AM1959" t="s">
        <v>145</v>
      </c>
      <c r="AN1959" t="s">
        <v>145</v>
      </c>
      <c r="BB1959">
        <v>0</v>
      </c>
    </row>
    <row r="1960" spans="1:54" x14ac:dyDescent="0.25">
      <c r="A1960">
        <v>338988</v>
      </c>
      <c r="B1960" t="s">
        <v>150</v>
      </c>
      <c r="I1960" t="s">
        <v>148</v>
      </c>
      <c r="N1960" t="s">
        <v>147</v>
      </c>
      <c r="V1960" t="s">
        <v>145</v>
      </c>
      <c r="W1960" t="s">
        <v>145</v>
      </c>
      <c r="AA1960" t="s">
        <v>145</v>
      </c>
      <c r="AC1960" t="s">
        <v>147</v>
      </c>
      <c r="AG1960" t="s">
        <v>145</v>
      </c>
      <c r="AH1960" t="s">
        <v>145</v>
      </c>
      <c r="AI1960" t="s">
        <v>145</v>
      </c>
      <c r="AJ1960" t="s">
        <v>145</v>
      </c>
      <c r="AK1960" t="s">
        <v>145</v>
      </c>
      <c r="AL1960" t="s">
        <v>145</v>
      </c>
      <c r="AM1960" t="s">
        <v>145</v>
      </c>
      <c r="AN1960" t="s">
        <v>145</v>
      </c>
      <c r="BB1960">
        <v>0</v>
      </c>
    </row>
    <row r="1961" spans="1:54" x14ac:dyDescent="0.25">
      <c r="A1961">
        <v>338992</v>
      </c>
      <c r="B1961" t="s">
        <v>150</v>
      </c>
      <c r="AE1961" t="s">
        <v>147</v>
      </c>
      <c r="AF1961" t="s">
        <v>147</v>
      </c>
      <c r="AG1961" t="s">
        <v>147</v>
      </c>
      <c r="AH1961" t="s">
        <v>147</v>
      </c>
      <c r="AI1961" t="s">
        <v>145</v>
      </c>
      <c r="AJ1961" t="s">
        <v>145</v>
      </c>
      <c r="AK1961" t="s">
        <v>145</v>
      </c>
      <c r="AL1961" t="s">
        <v>145</v>
      </c>
      <c r="AM1961" t="s">
        <v>145</v>
      </c>
      <c r="AN1961" t="s">
        <v>145</v>
      </c>
      <c r="BB1961">
        <v>0</v>
      </c>
    </row>
    <row r="1962" spans="1:54" x14ac:dyDescent="0.25">
      <c r="A1962">
        <v>339093</v>
      </c>
      <c r="B1962" t="s">
        <v>150</v>
      </c>
      <c r="AG1962" t="s">
        <v>145</v>
      </c>
      <c r="AI1962" t="s">
        <v>145</v>
      </c>
      <c r="AJ1962" t="s">
        <v>145</v>
      </c>
      <c r="AK1962" t="s">
        <v>145</v>
      </c>
      <c r="AM1962" t="s">
        <v>145</v>
      </c>
      <c r="AN1962" t="s">
        <v>145</v>
      </c>
      <c r="BB1962">
        <v>0</v>
      </c>
    </row>
    <row r="1963" spans="1:54" x14ac:dyDescent="0.25">
      <c r="A1963">
        <v>339133</v>
      </c>
      <c r="B1963" t="s">
        <v>150</v>
      </c>
      <c r="AC1963" t="s">
        <v>147</v>
      </c>
      <c r="AE1963" t="s">
        <v>147</v>
      </c>
      <c r="AG1963" t="s">
        <v>147</v>
      </c>
      <c r="AI1963" t="s">
        <v>145</v>
      </c>
      <c r="AJ1963" t="s">
        <v>145</v>
      </c>
      <c r="AK1963" t="s">
        <v>145</v>
      </c>
      <c r="AL1963" t="s">
        <v>145</v>
      </c>
      <c r="AM1963" t="s">
        <v>145</v>
      </c>
      <c r="AN1963" t="s">
        <v>145</v>
      </c>
      <c r="BB1963">
        <v>0</v>
      </c>
    </row>
    <row r="1964" spans="1:54" x14ac:dyDescent="0.25">
      <c r="A1964">
        <v>339142</v>
      </c>
      <c r="B1964" t="s">
        <v>150</v>
      </c>
      <c r="AA1964" t="s">
        <v>147</v>
      </c>
      <c r="AG1964" t="s">
        <v>147</v>
      </c>
      <c r="AI1964" t="s">
        <v>145</v>
      </c>
      <c r="AJ1964" t="s">
        <v>145</v>
      </c>
      <c r="AK1964" t="s">
        <v>145</v>
      </c>
      <c r="AL1964" t="s">
        <v>145</v>
      </c>
      <c r="AM1964" t="s">
        <v>145</v>
      </c>
      <c r="AN1964" t="s">
        <v>145</v>
      </c>
      <c r="BB1964">
        <v>0</v>
      </c>
    </row>
    <row r="1965" spans="1:54" x14ac:dyDescent="0.25">
      <c r="A1965">
        <v>339198</v>
      </c>
      <c r="B1965" t="s">
        <v>150</v>
      </c>
      <c r="W1965" t="s">
        <v>147</v>
      </c>
      <c r="AA1965" t="s">
        <v>147</v>
      </c>
      <c r="AE1965" t="s">
        <v>147</v>
      </c>
      <c r="AG1965" t="s">
        <v>145</v>
      </c>
      <c r="AI1965" t="s">
        <v>145</v>
      </c>
      <c r="AJ1965" t="s">
        <v>145</v>
      </c>
      <c r="AK1965" t="s">
        <v>145</v>
      </c>
      <c r="AL1965" t="s">
        <v>145</v>
      </c>
      <c r="AM1965" t="s">
        <v>145</v>
      </c>
      <c r="AN1965" t="s">
        <v>145</v>
      </c>
      <c r="BB1965">
        <v>0</v>
      </c>
    </row>
    <row r="1966" spans="1:54" x14ac:dyDescent="0.25">
      <c r="A1966">
        <v>339225</v>
      </c>
      <c r="B1966" t="s">
        <v>150</v>
      </c>
      <c r="L1966" t="s">
        <v>145</v>
      </c>
      <c r="AI1966" t="s">
        <v>145</v>
      </c>
      <c r="AJ1966" t="s">
        <v>145</v>
      </c>
      <c r="AK1966" t="s">
        <v>145</v>
      </c>
      <c r="AL1966" t="s">
        <v>145</v>
      </c>
      <c r="AM1966" t="s">
        <v>145</v>
      </c>
      <c r="AN1966" t="s">
        <v>145</v>
      </c>
      <c r="BB1966">
        <v>0</v>
      </c>
    </row>
    <row r="1967" spans="1:54" x14ac:dyDescent="0.25">
      <c r="A1967">
        <v>339291</v>
      </c>
      <c r="B1967" t="s">
        <v>150</v>
      </c>
      <c r="AF1967" t="s">
        <v>147</v>
      </c>
      <c r="AG1967" t="s">
        <v>147</v>
      </c>
      <c r="AH1967" t="s">
        <v>147</v>
      </c>
      <c r="AI1967" t="s">
        <v>145</v>
      </c>
      <c r="AJ1967" t="s">
        <v>145</v>
      </c>
      <c r="AK1967" t="s">
        <v>145</v>
      </c>
      <c r="AL1967" t="s">
        <v>145</v>
      </c>
      <c r="AM1967" t="s">
        <v>145</v>
      </c>
      <c r="AN1967" t="s">
        <v>145</v>
      </c>
      <c r="BB1967">
        <v>0</v>
      </c>
    </row>
    <row r="1968" spans="1:54" x14ac:dyDescent="0.25">
      <c r="A1968">
        <v>339292</v>
      </c>
      <c r="B1968" t="s">
        <v>150</v>
      </c>
      <c r="L1968" t="s">
        <v>145</v>
      </c>
      <c r="AG1968" t="s">
        <v>147</v>
      </c>
      <c r="AI1968" t="s">
        <v>145</v>
      </c>
      <c r="AJ1968" t="s">
        <v>145</v>
      </c>
      <c r="AK1968" t="s">
        <v>145</v>
      </c>
      <c r="AM1968" t="s">
        <v>145</v>
      </c>
      <c r="AN1968" t="s">
        <v>145</v>
      </c>
      <c r="BB1968">
        <v>0</v>
      </c>
    </row>
    <row r="1969" spans="1:54" x14ac:dyDescent="0.25">
      <c r="A1969">
        <v>339467</v>
      </c>
      <c r="B1969" t="s">
        <v>150</v>
      </c>
      <c r="J1969" t="s">
        <v>145</v>
      </c>
      <c r="AG1969" t="s">
        <v>147</v>
      </c>
      <c r="AI1969" t="s">
        <v>145</v>
      </c>
      <c r="AJ1969" t="s">
        <v>145</v>
      </c>
      <c r="AK1969" t="s">
        <v>145</v>
      </c>
      <c r="AL1969" t="s">
        <v>145</v>
      </c>
      <c r="AM1969" t="s">
        <v>145</v>
      </c>
      <c r="AN1969" t="s">
        <v>145</v>
      </c>
      <c r="BB1969">
        <v>0</v>
      </c>
    </row>
    <row r="1970" spans="1:54" x14ac:dyDescent="0.25">
      <c r="A1970">
        <v>339470</v>
      </c>
      <c r="B1970" t="s">
        <v>150</v>
      </c>
      <c r="Z1970" t="s">
        <v>147</v>
      </c>
      <c r="AC1970" t="s">
        <v>147</v>
      </c>
      <c r="AE1970" t="s">
        <v>147</v>
      </c>
      <c r="AG1970" t="s">
        <v>147</v>
      </c>
      <c r="AH1970" t="s">
        <v>147</v>
      </c>
      <c r="AI1970" t="s">
        <v>145</v>
      </c>
      <c r="AJ1970" t="s">
        <v>145</v>
      </c>
      <c r="AK1970" t="s">
        <v>145</v>
      </c>
      <c r="AM1970" t="s">
        <v>145</v>
      </c>
      <c r="AN1970" t="s">
        <v>145</v>
      </c>
      <c r="BB1970">
        <v>0</v>
      </c>
    </row>
    <row r="1971" spans="1:54" x14ac:dyDescent="0.25">
      <c r="A1971">
        <v>339498</v>
      </c>
      <c r="B1971" t="s">
        <v>150</v>
      </c>
      <c r="AA1971" t="s">
        <v>147</v>
      </c>
      <c r="AE1971" t="s">
        <v>145</v>
      </c>
      <c r="AG1971" t="s">
        <v>145</v>
      </c>
      <c r="AI1971" t="s">
        <v>145</v>
      </c>
      <c r="AJ1971" t="s">
        <v>145</v>
      </c>
      <c r="AK1971" t="s">
        <v>145</v>
      </c>
      <c r="AM1971" t="s">
        <v>145</v>
      </c>
      <c r="AN1971" t="s">
        <v>145</v>
      </c>
      <c r="BB1971">
        <v>0</v>
      </c>
    </row>
    <row r="1972" spans="1:54" x14ac:dyDescent="0.25">
      <c r="A1972">
        <v>339514</v>
      </c>
      <c r="B1972" t="s">
        <v>150</v>
      </c>
      <c r="AC1972" t="s">
        <v>147</v>
      </c>
      <c r="AG1972" t="s">
        <v>147</v>
      </c>
      <c r="AI1972" t="s">
        <v>145</v>
      </c>
      <c r="AJ1972" t="s">
        <v>145</v>
      </c>
      <c r="AK1972" t="s">
        <v>145</v>
      </c>
      <c r="AM1972" t="s">
        <v>145</v>
      </c>
      <c r="AN1972" t="s">
        <v>145</v>
      </c>
      <c r="BB1972">
        <v>0</v>
      </c>
    </row>
    <row r="1973" spans="1:54" x14ac:dyDescent="0.25">
      <c r="A1973">
        <v>339528</v>
      </c>
      <c r="B1973" t="s">
        <v>150</v>
      </c>
      <c r="AE1973" t="s">
        <v>147</v>
      </c>
      <c r="AG1973" t="s">
        <v>145</v>
      </c>
      <c r="AI1973" t="s">
        <v>145</v>
      </c>
      <c r="AJ1973" t="s">
        <v>145</v>
      </c>
      <c r="AK1973" t="s">
        <v>145</v>
      </c>
      <c r="AL1973" t="s">
        <v>145</v>
      </c>
      <c r="AM1973" t="s">
        <v>145</v>
      </c>
      <c r="AN1973" t="s">
        <v>145</v>
      </c>
      <c r="BB1973">
        <v>0</v>
      </c>
    </row>
    <row r="1974" spans="1:54" x14ac:dyDescent="0.25">
      <c r="A1974">
        <v>339538</v>
      </c>
      <c r="B1974" t="s">
        <v>150</v>
      </c>
      <c r="AE1974" t="s">
        <v>147</v>
      </c>
      <c r="AI1974" t="s">
        <v>145</v>
      </c>
      <c r="AJ1974" t="s">
        <v>145</v>
      </c>
      <c r="AK1974" t="s">
        <v>145</v>
      </c>
      <c r="AL1974" t="s">
        <v>145</v>
      </c>
      <c r="AM1974" t="s">
        <v>145</v>
      </c>
      <c r="AN1974" t="s">
        <v>145</v>
      </c>
      <c r="BB1974">
        <v>0</v>
      </c>
    </row>
    <row r="1975" spans="1:54" x14ac:dyDescent="0.25">
      <c r="A1975">
        <v>339566</v>
      </c>
      <c r="B1975" t="s">
        <v>150</v>
      </c>
      <c r="AC1975" t="s">
        <v>145</v>
      </c>
      <c r="AE1975" t="s">
        <v>145</v>
      </c>
      <c r="AG1975" t="s">
        <v>145</v>
      </c>
      <c r="AI1975" t="s">
        <v>145</v>
      </c>
      <c r="AJ1975" t="s">
        <v>145</v>
      </c>
      <c r="AK1975" t="s">
        <v>145</v>
      </c>
      <c r="AL1975" t="s">
        <v>145</v>
      </c>
      <c r="AM1975" t="s">
        <v>145</v>
      </c>
      <c r="AN1975" t="s">
        <v>145</v>
      </c>
      <c r="BB1975">
        <v>0</v>
      </c>
    </row>
    <row r="1976" spans="1:54" x14ac:dyDescent="0.25">
      <c r="A1976">
        <v>339589</v>
      </c>
      <c r="B1976" t="s">
        <v>150</v>
      </c>
      <c r="E1976" t="s">
        <v>145</v>
      </c>
      <c r="AD1976" t="s">
        <v>145</v>
      </c>
      <c r="AI1976" t="s">
        <v>145</v>
      </c>
      <c r="AJ1976" t="s">
        <v>145</v>
      </c>
      <c r="AK1976" t="s">
        <v>145</v>
      </c>
      <c r="AL1976" t="s">
        <v>145</v>
      </c>
      <c r="AM1976" t="s">
        <v>145</v>
      </c>
      <c r="AN1976" t="s">
        <v>145</v>
      </c>
      <c r="BB1976">
        <v>0</v>
      </c>
    </row>
    <row r="1977" spans="1:54" x14ac:dyDescent="0.25">
      <c r="A1977">
        <v>339652</v>
      </c>
      <c r="B1977" t="s">
        <v>150</v>
      </c>
      <c r="V1977" t="s">
        <v>145</v>
      </c>
      <c r="W1977" t="s">
        <v>145</v>
      </c>
      <c r="AC1977" t="s">
        <v>147</v>
      </c>
      <c r="AD1977" t="s">
        <v>147</v>
      </c>
      <c r="AE1977" t="s">
        <v>145</v>
      </c>
      <c r="AG1977" t="s">
        <v>147</v>
      </c>
      <c r="AH1977" t="s">
        <v>147</v>
      </c>
      <c r="AI1977" t="s">
        <v>145</v>
      </c>
      <c r="AJ1977" t="s">
        <v>145</v>
      </c>
      <c r="AK1977" t="s">
        <v>145</v>
      </c>
      <c r="AL1977" t="s">
        <v>145</v>
      </c>
      <c r="AM1977" t="s">
        <v>145</v>
      </c>
      <c r="AN1977" t="s">
        <v>145</v>
      </c>
      <c r="BB1977">
        <v>0</v>
      </c>
    </row>
    <row r="1978" spans="1:54" x14ac:dyDescent="0.25">
      <c r="A1978">
        <v>339665</v>
      </c>
      <c r="B1978" t="s">
        <v>150</v>
      </c>
      <c r="Z1978" t="s">
        <v>147</v>
      </c>
      <c r="AG1978" t="s">
        <v>145</v>
      </c>
      <c r="AI1978" t="s">
        <v>145</v>
      </c>
      <c r="AJ1978" t="s">
        <v>145</v>
      </c>
      <c r="AK1978" t="s">
        <v>145</v>
      </c>
      <c r="AM1978" t="s">
        <v>145</v>
      </c>
      <c r="AN1978" t="s">
        <v>145</v>
      </c>
      <c r="BB1978">
        <v>0</v>
      </c>
    </row>
    <row r="1979" spans="1:54" x14ac:dyDescent="0.25">
      <c r="A1979">
        <v>322450</v>
      </c>
      <c r="B1979" t="s">
        <v>150</v>
      </c>
      <c r="N1979" t="s">
        <v>148</v>
      </c>
      <c r="W1979" t="s">
        <v>148</v>
      </c>
      <c r="AA1979" t="s">
        <v>148</v>
      </c>
      <c r="AC1979" t="s">
        <v>145</v>
      </c>
      <c r="AD1979" t="s">
        <v>145</v>
      </c>
      <c r="AE1979" t="s">
        <v>148</v>
      </c>
      <c r="AF1979" t="s">
        <v>145</v>
      </c>
      <c r="AG1979" t="s">
        <v>145</v>
      </c>
      <c r="AH1979" t="s">
        <v>145</v>
      </c>
      <c r="AI1979" t="s">
        <v>145</v>
      </c>
      <c r="AJ1979" t="s">
        <v>145</v>
      </c>
      <c r="AK1979" t="s">
        <v>145</v>
      </c>
      <c r="AM1979" t="s">
        <v>145</v>
      </c>
      <c r="AN1979" t="s">
        <v>145</v>
      </c>
      <c r="BB1979">
        <v>0</v>
      </c>
    </row>
    <row r="1980" spans="1:54" x14ac:dyDescent="0.25">
      <c r="A1980">
        <v>325299</v>
      </c>
      <c r="B1980" t="s">
        <v>150</v>
      </c>
      <c r="Z1980" t="s">
        <v>147</v>
      </c>
      <c r="AC1980" t="s">
        <v>148</v>
      </c>
      <c r="AD1980" t="s">
        <v>147</v>
      </c>
      <c r="AE1980" t="s">
        <v>148</v>
      </c>
      <c r="AF1980" t="s">
        <v>145</v>
      </c>
      <c r="AG1980" t="s">
        <v>145</v>
      </c>
      <c r="AH1980" t="s">
        <v>147</v>
      </c>
      <c r="AI1980" t="s">
        <v>147</v>
      </c>
      <c r="AJ1980" t="s">
        <v>145</v>
      </c>
      <c r="AK1980" t="s">
        <v>145</v>
      </c>
      <c r="AM1980" t="s">
        <v>148</v>
      </c>
      <c r="AN1980" t="s">
        <v>145</v>
      </c>
      <c r="BB1980">
        <v>0</v>
      </c>
    </row>
    <row r="1981" spans="1:54" x14ac:dyDescent="0.25">
      <c r="A1981">
        <v>328416</v>
      </c>
      <c r="B1981" t="s">
        <v>150</v>
      </c>
      <c r="I1981" t="s">
        <v>148</v>
      </c>
      <c r="AC1981" t="s">
        <v>148</v>
      </c>
      <c r="AF1981" t="s">
        <v>148</v>
      </c>
      <c r="AG1981" t="s">
        <v>148</v>
      </c>
      <c r="AI1981" t="s">
        <v>145</v>
      </c>
      <c r="AJ1981" t="s">
        <v>145</v>
      </c>
      <c r="AK1981" t="s">
        <v>145</v>
      </c>
      <c r="AL1981" t="s">
        <v>145</v>
      </c>
      <c r="AM1981" t="s">
        <v>145</v>
      </c>
      <c r="AN1981" t="s">
        <v>145</v>
      </c>
      <c r="BB1981">
        <v>0</v>
      </c>
    </row>
    <row r="1982" spans="1:54" x14ac:dyDescent="0.25">
      <c r="A1982">
        <v>328755</v>
      </c>
      <c r="B1982" t="s">
        <v>150</v>
      </c>
      <c r="AA1982" t="s">
        <v>148</v>
      </c>
      <c r="AC1982" t="s">
        <v>147</v>
      </c>
      <c r="AF1982" t="s">
        <v>145</v>
      </c>
      <c r="AG1982" t="s">
        <v>145</v>
      </c>
      <c r="AH1982" t="s">
        <v>147</v>
      </c>
      <c r="AI1982" t="s">
        <v>148</v>
      </c>
      <c r="AL1982" t="s">
        <v>147</v>
      </c>
      <c r="AN1982" t="s">
        <v>145</v>
      </c>
      <c r="BB1982">
        <v>0</v>
      </c>
    </row>
    <row r="1983" spans="1:54" x14ac:dyDescent="0.25">
      <c r="A1983">
        <v>329565</v>
      </c>
      <c r="B1983" t="s">
        <v>150</v>
      </c>
      <c r="Z1983" t="s">
        <v>148</v>
      </c>
      <c r="AA1983" t="s">
        <v>148</v>
      </c>
      <c r="AC1983" t="s">
        <v>148</v>
      </c>
      <c r="AE1983" t="s">
        <v>148</v>
      </c>
      <c r="AF1983" t="s">
        <v>148</v>
      </c>
      <c r="AG1983" t="s">
        <v>145</v>
      </c>
      <c r="AH1983" t="s">
        <v>148</v>
      </c>
      <c r="AI1983" t="s">
        <v>147</v>
      </c>
      <c r="AJ1983" t="s">
        <v>145</v>
      </c>
      <c r="AK1983" t="s">
        <v>145</v>
      </c>
      <c r="AL1983" t="s">
        <v>145</v>
      </c>
      <c r="AM1983" t="s">
        <v>148</v>
      </c>
      <c r="AN1983" t="s">
        <v>145</v>
      </c>
      <c r="BB1983">
        <v>0</v>
      </c>
    </row>
    <row r="1984" spans="1:54" x14ac:dyDescent="0.25">
      <c r="A1984">
        <v>330108</v>
      </c>
      <c r="B1984" t="s">
        <v>150</v>
      </c>
      <c r="W1984" t="s">
        <v>148</v>
      </c>
      <c r="AC1984" t="s">
        <v>148</v>
      </c>
      <c r="AF1984" t="s">
        <v>148</v>
      </c>
      <c r="AG1984" t="s">
        <v>148</v>
      </c>
      <c r="AH1984" t="s">
        <v>148</v>
      </c>
      <c r="AI1984" t="s">
        <v>147</v>
      </c>
      <c r="AJ1984" t="s">
        <v>147</v>
      </c>
      <c r="AK1984" t="s">
        <v>148</v>
      </c>
      <c r="AL1984" t="s">
        <v>147</v>
      </c>
      <c r="AM1984" t="s">
        <v>147</v>
      </c>
      <c r="AN1984" t="s">
        <v>145</v>
      </c>
      <c r="BB1984">
        <v>0</v>
      </c>
    </row>
    <row r="1985" spans="1:54" x14ac:dyDescent="0.25">
      <c r="A1985">
        <v>331875</v>
      </c>
      <c r="B1985" t="s">
        <v>150</v>
      </c>
      <c r="L1985" t="s">
        <v>148</v>
      </c>
      <c r="AC1985" t="s">
        <v>145</v>
      </c>
      <c r="AD1985" t="s">
        <v>145</v>
      </c>
      <c r="AE1985" t="s">
        <v>147</v>
      </c>
      <c r="AG1985" t="s">
        <v>148</v>
      </c>
      <c r="AI1985" t="s">
        <v>145</v>
      </c>
      <c r="AJ1985" t="s">
        <v>145</v>
      </c>
      <c r="AK1985" t="s">
        <v>145</v>
      </c>
      <c r="AL1985" t="s">
        <v>145</v>
      </c>
      <c r="AM1985" t="s">
        <v>145</v>
      </c>
      <c r="AN1985" t="s">
        <v>145</v>
      </c>
      <c r="BB1985">
        <v>0</v>
      </c>
    </row>
    <row r="1986" spans="1:54" x14ac:dyDescent="0.25">
      <c r="A1986">
        <v>333244</v>
      </c>
      <c r="B1986" t="s">
        <v>150</v>
      </c>
      <c r="N1986" t="s">
        <v>148</v>
      </c>
      <c r="W1986" t="s">
        <v>148</v>
      </c>
      <c r="AA1986" t="s">
        <v>148</v>
      </c>
      <c r="AC1986" t="s">
        <v>145</v>
      </c>
      <c r="AE1986" t="s">
        <v>145</v>
      </c>
      <c r="AF1986" t="s">
        <v>147</v>
      </c>
      <c r="AG1986" t="s">
        <v>145</v>
      </c>
      <c r="AI1986" t="s">
        <v>145</v>
      </c>
      <c r="AJ1986" t="s">
        <v>145</v>
      </c>
      <c r="AK1986" t="s">
        <v>145</v>
      </c>
      <c r="AL1986" t="s">
        <v>145</v>
      </c>
      <c r="AM1986" t="s">
        <v>145</v>
      </c>
      <c r="AN1986" t="s">
        <v>145</v>
      </c>
      <c r="BB1986">
        <v>0</v>
      </c>
    </row>
    <row r="1987" spans="1:54" x14ac:dyDescent="0.25">
      <c r="A1987">
        <v>334140</v>
      </c>
      <c r="B1987" t="s">
        <v>150</v>
      </c>
      <c r="W1987" t="s">
        <v>147</v>
      </c>
      <c r="AA1987" t="s">
        <v>147</v>
      </c>
      <c r="AC1987" t="s">
        <v>145</v>
      </c>
      <c r="AD1987" t="s">
        <v>148</v>
      </c>
      <c r="AE1987" t="s">
        <v>148</v>
      </c>
      <c r="AF1987" t="s">
        <v>148</v>
      </c>
      <c r="AG1987" t="s">
        <v>145</v>
      </c>
      <c r="AI1987" t="s">
        <v>145</v>
      </c>
      <c r="AJ1987" t="s">
        <v>147</v>
      </c>
      <c r="AK1987" t="s">
        <v>145</v>
      </c>
      <c r="AL1987" t="s">
        <v>145</v>
      </c>
      <c r="AM1987" t="s">
        <v>145</v>
      </c>
      <c r="AN1987" t="s">
        <v>145</v>
      </c>
      <c r="BB1987">
        <v>0</v>
      </c>
    </row>
    <row r="1988" spans="1:54" x14ac:dyDescent="0.25">
      <c r="A1988">
        <v>334624</v>
      </c>
      <c r="B1988" t="s">
        <v>150</v>
      </c>
      <c r="V1988" t="s">
        <v>148</v>
      </c>
      <c r="X1988" t="s">
        <v>148</v>
      </c>
      <c r="AA1988" t="s">
        <v>148</v>
      </c>
      <c r="AC1988" t="s">
        <v>145</v>
      </c>
      <c r="AE1988" t="s">
        <v>148</v>
      </c>
      <c r="AF1988" t="s">
        <v>145</v>
      </c>
      <c r="AG1988" t="s">
        <v>145</v>
      </c>
      <c r="AH1988" t="s">
        <v>145</v>
      </c>
      <c r="AI1988" t="s">
        <v>145</v>
      </c>
      <c r="AJ1988" t="s">
        <v>145</v>
      </c>
      <c r="AK1988" t="s">
        <v>145</v>
      </c>
      <c r="AL1988" t="s">
        <v>145</v>
      </c>
      <c r="AM1988" t="s">
        <v>145</v>
      </c>
      <c r="AN1988" t="s">
        <v>145</v>
      </c>
      <c r="BB1988">
        <v>0</v>
      </c>
    </row>
    <row r="1989" spans="1:54" x14ac:dyDescent="0.25">
      <c r="A1989">
        <v>337657</v>
      </c>
      <c r="B1989" t="s">
        <v>150</v>
      </c>
      <c r="X1989" t="s">
        <v>147</v>
      </c>
      <c r="Z1989" t="s">
        <v>147</v>
      </c>
      <c r="AC1989" t="s">
        <v>145</v>
      </c>
      <c r="AD1989" t="s">
        <v>145</v>
      </c>
      <c r="AE1989" t="s">
        <v>145</v>
      </c>
      <c r="AF1989" t="s">
        <v>145</v>
      </c>
      <c r="AG1989" t="s">
        <v>145</v>
      </c>
      <c r="AH1989" t="s">
        <v>145</v>
      </c>
      <c r="AI1989" t="s">
        <v>145</v>
      </c>
      <c r="AJ1989" t="s">
        <v>145</v>
      </c>
      <c r="AK1989" t="s">
        <v>145</v>
      </c>
      <c r="AL1989" t="s">
        <v>145</v>
      </c>
      <c r="AM1989" t="s">
        <v>145</v>
      </c>
      <c r="AN1989" t="s">
        <v>145</v>
      </c>
      <c r="BB1989">
        <v>0</v>
      </c>
    </row>
    <row r="1990" spans="1:54" x14ac:dyDescent="0.25">
      <c r="A1990">
        <v>332085</v>
      </c>
      <c r="B1990" t="s">
        <v>150</v>
      </c>
      <c r="O1990" t="s">
        <v>147</v>
      </c>
      <c r="P1990" t="s">
        <v>148</v>
      </c>
      <c r="Z1990" t="s">
        <v>147</v>
      </c>
      <c r="AB1990" t="s">
        <v>147</v>
      </c>
      <c r="AC1990" t="s">
        <v>148</v>
      </c>
      <c r="AE1990" t="s">
        <v>148</v>
      </c>
      <c r="AF1990" t="s">
        <v>148</v>
      </c>
      <c r="AG1990" t="s">
        <v>145</v>
      </c>
      <c r="AH1990" t="s">
        <v>147</v>
      </c>
      <c r="AI1990" t="s">
        <v>148</v>
      </c>
      <c r="AJ1990" t="s">
        <v>147</v>
      </c>
      <c r="AK1990" t="s">
        <v>148</v>
      </c>
      <c r="AL1990" t="s">
        <v>147</v>
      </c>
      <c r="BB1990">
        <v>0</v>
      </c>
    </row>
    <row r="1991" spans="1:54" x14ac:dyDescent="0.25">
      <c r="A1991">
        <v>329839</v>
      </c>
      <c r="B1991" t="s">
        <v>150</v>
      </c>
      <c r="H1991" t="s">
        <v>148</v>
      </c>
      <c r="P1991" t="s">
        <v>148</v>
      </c>
      <c r="AA1991" t="s">
        <v>148</v>
      </c>
      <c r="AB1991" t="s">
        <v>148</v>
      </c>
      <c r="AF1991" t="s">
        <v>148</v>
      </c>
      <c r="AG1991" t="s">
        <v>148</v>
      </c>
      <c r="AI1991" t="s">
        <v>147</v>
      </c>
      <c r="AJ1991" t="s">
        <v>145</v>
      </c>
      <c r="AK1991" t="s">
        <v>147</v>
      </c>
      <c r="AM1991" t="s">
        <v>145</v>
      </c>
      <c r="BB1991">
        <v>0</v>
      </c>
    </row>
    <row r="1992" spans="1:54" x14ac:dyDescent="0.25">
      <c r="A1992">
        <v>332164</v>
      </c>
      <c r="B1992" t="s">
        <v>150</v>
      </c>
      <c r="L1992" t="s">
        <v>148</v>
      </c>
      <c r="P1992" t="s">
        <v>148</v>
      </c>
      <c r="X1992" t="s">
        <v>148</v>
      </c>
      <c r="AB1992" t="s">
        <v>148</v>
      </c>
      <c r="AC1992" t="s">
        <v>148</v>
      </c>
      <c r="AD1992" t="s">
        <v>148</v>
      </c>
      <c r="AE1992" t="s">
        <v>148</v>
      </c>
      <c r="AG1992" t="s">
        <v>147</v>
      </c>
      <c r="AI1992" t="s">
        <v>148</v>
      </c>
      <c r="AM1992" t="s">
        <v>148</v>
      </c>
      <c r="BB1992">
        <v>0</v>
      </c>
    </row>
    <row r="1993" spans="1:54" x14ac:dyDescent="0.25">
      <c r="A1993">
        <v>337126</v>
      </c>
      <c r="B1993" t="s">
        <v>150</v>
      </c>
      <c r="P1993" t="s">
        <v>148</v>
      </c>
      <c r="AB1993" t="s">
        <v>145</v>
      </c>
      <c r="AC1993" t="s">
        <v>148</v>
      </c>
      <c r="AG1993" t="s">
        <v>148</v>
      </c>
      <c r="AJ1993" t="s">
        <v>148</v>
      </c>
      <c r="AK1993" t="s">
        <v>148</v>
      </c>
      <c r="AM1993" t="s">
        <v>148</v>
      </c>
      <c r="BB1993">
        <v>0</v>
      </c>
    </row>
    <row r="1994" spans="1:54" x14ac:dyDescent="0.25">
      <c r="A1994">
        <v>338323</v>
      </c>
      <c r="B1994" t="s">
        <v>150</v>
      </c>
      <c r="P1994" t="s">
        <v>148</v>
      </c>
      <c r="AB1994" t="s">
        <v>145</v>
      </c>
      <c r="AD1994" t="s">
        <v>148</v>
      </c>
      <c r="AG1994" t="s">
        <v>148</v>
      </c>
      <c r="AI1994" t="s">
        <v>148</v>
      </c>
      <c r="AJ1994" t="s">
        <v>147</v>
      </c>
      <c r="AL1994" t="s">
        <v>148</v>
      </c>
      <c r="BB1994">
        <v>0</v>
      </c>
    </row>
    <row r="1995" spans="1:54" x14ac:dyDescent="0.25">
      <c r="A1995">
        <v>329527</v>
      </c>
      <c r="B1995" t="s">
        <v>150</v>
      </c>
      <c r="AB1995" t="s">
        <v>145</v>
      </c>
      <c r="AD1995" t="s">
        <v>145</v>
      </c>
      <c r="AG1995" t="s">
        <v>145</v>
      </c>
      <c r="AH1995" t="s">
        <v>145</v>
      </c>
      <c r="AJ1995" t="s">
        <v>147</v>
      </c>
      <c r="AL1995" t="s">
        <v>145</v>
      </c>
      <c r="BB1995">
        <v>0</v>
      </c>
    </row>
    <row r="1996" spans="1:54" x14ac:dyDescent="0.25">
      <c r="A1996">
        <v>332766</v>
      </c>
      <c r="B1996" t="s">
        <v>150</v>
      </c>
      <c r="N1996" t="s">
        <v>148</v>
      </c>
      <c r="AA1996" t="s">
        <v>148</v>
      </c>
      <c r="AB1996" t="s">
        <v>147</v>
      </c>
      <c r="AC1996" t="s">
        <v>148</v>
      </c>
      <c r="AE1996" t="s">
        <v>148</v>
      </c>
      <c r="AG1996" t="s">
        <v>147</v>
      </c>
      <c r="AH1996" t="s">
        <v>148</v>
      </c>
      <c r="AJ1996" t="s">
        <v>148</v>
      </c>
      <c r="AK1996" t="s">
        <v>147</v>
      </c>
      <c r="AM1996" t="s">
        <v>145</v>
      </c>
      <c r="BB1996">
        <v>0</v>
      </c>
    </row>
    <row r="1997" spans="1:54" x14ac:dyDescent="0.25">
      <c r="A1997">
        <v>336730</v>
      </c>
      <c r="B1997" t="s">
        <v>150</v>
      </c>
      <c r="H1997" t="s">
        <v>148</v>
      </c>
      <c r="AB1997" t="s">
        <v>147</v>
      </c>
      <c r="AC1997" t="s">
        <v>148</v>
      </c>
      <c r="AE1997" t="s">
        <v>148</v>
      </c>
      <c r="AF1997" t="s">
        <v>148</v>
      </c>
      <c r="AG1997" t="s">
        <v>148</v>
      </c>
      <c r="AH1997" t="s">
        <v>148</v>
      </c>
      <c r="AJ1997" t="s">
        <v>148</v>
      </c>
      <c r="AK1997" t="s">
        <v>148</v>
      </c>
      <c r="AM1997" t="s">
        <v>148</v>
      </c>
      <c r="BB1997">
        <v>0</v>
      </c>
    </row>
    <row r="1998" spans="1:54" x14ac:dyDescent="0.25">
      <c r="A1998">
        <v>338938</v>
      </c>
      <c r="B1998" t="s">
        <v>150</v>
      </c>
      <c r="W1998" t="s">
        <v>148</v>
      </c>
      <c r="Z1998" t="s">
        <v>148</v>
      </c>
      <c r="AB1998" t="s">
        <v>147</v>
      </c>
      <c r="AD1998" t="s">
        <v>147</v>
      </c>
      <c r="AE1998" t="s">
        <v>147</v>
      </c>
      <c r="AH1998" t="s">
        <v>145</v>
      </c>
      <c r="AI1998" t="s">
        <v>145</v>
      </c>
      <c r="AL1998" t="s">
        <v>145</v>
      </c>
      <c r="BB1998">
        <v>0</v>
      </c>
    </row>
    <row r="1999" spans="1:54" x14ac:dyDescent="0.25">
      <c r="A1999">
        <v>333786</v>
      </c>
      <c r="B1999" t="s">
        <v>150</v>
      </c>
      <c r="O1999" t="s">
        <v>148</v>
      </c>
      <c r="V1999" t="s">
        <v>148</v>
      </c>
      <c r="AB1999" t="s">
        <v>147</v>
      </c>
      <c r="AC1999" t="s">
        <v>148</v>
      </c>
      <c r="AG1999" t="s">
        <v>147</v>
      </c>
      <c r="AI1999" t="s">
        <v>147</v>
      </c>
      <c r="AJ1999" t="s">
        <v>147</v>
      </c>
      <c r="AK1999" t="s">
        <v>147</v>
      </c>
      <c r="AM1999" t="s">
        <v>147</v>
      </c>
      <c r="BB1999">
        <v>0</v>
      </c>
    </row>
    <row r="2000" spans="1:54" x14ac:dyDescent="0.25">
      <c r="A2000">
        <v>337828</v>
      </c>
      <c r="B2000" t="s">
        <v>150</v>
      </c>
      <c r="AB2000" t="s">
        <v>147</v>
      </c>
      <c r="AC2000" t="s">
        <v>148</v>
      </c>
      <c r="AE2000" t="s">
        <v>147</v>
      </c>
      <c r="AG2000" t="s">
        <v>145</v>
      </c>
      <c r="AH2000" t="s">
        <v>145</v>
      </c>
      <c r="AI2000" t="s">
        <v>145</v>
      </c>
      <c r="BB2000">
        <v>0</v>
      </c>
    </row>
    <row r="2001" spans="1:54" x14ac:dyDescent="0.25">
      <c r="A2001">
        <v>337868</v>
      </c>
      <c r="B2001" t="s">
        <v>150</v>
      </c>
      <c r="X2001" t="s">
        <v>147</v>
      </c>
      <c r="AB2001" t="s">
        <v>147</v>
      </c>
      <c r="AD2001" t="s">
        <v>145</v>
      </c>
      <c r="AG2001" t="s">
        <v>148</v>
      </c>
      <c r="AH2001" t="s">
        <v>147</v>
      </c>
      <c r="AK2001" t="s">
        <v>147</v>
      </c>
      <c r="AL2001" t="s">
        <v>147</v>
      </c>
      <c r="BB2001">
        <v>0</v>
      </c>
    </row>
    <row r="2002" spans="1:54" x14ac:dyDescent="0.25">
      <c r="A2002">
        <v>335542</v>
      </c>
      <c r="B2002" t="s">
        <v>150</v>
      </c>
      <c r="P2002" t="s">
        <v>148</v>
      </c>
      <c r="W2002" t="s">
        <v>148</v>
      </c>
      <c r="AB2002" t="s">
        <v>148</v>
      </c>
      <c r="AG2002" t="s">
        <v>145</v>
      </c>
      <c r="AJ2002" t="s">
        <v>147</v>
      </c>
      <c r="AK2002" t="s">
        <v>145</v>
      </c>
      <c r="AL2002" t="s">
        <v>145</v>
      </c>
      <c r="AM2002" t="s">
        <v>147</v>
      </c>
      <c r="BB2002">
        <v>0</v>
      </c>
    </row>
    <row r="2003" spans="1:54" x14ac:dyDescent="0.25">
      <c r="A2003">
        <v>321710</v>
      </c>
      <c r="B2003" t="s">
        <v>150</v>
      </c>
      <c r="O2003" t="s">
        <v>148</v>
      </c>
      <c r="AB2003" t="s">
        <v>148</v>
      </c>
      <c r="AC2003" t="s">
        <v>148</v>
      </c>
      <c r="AF2003" t="s">
        <v>148</v>
      </c>
      <c r="AG2003" t="s">
        <v>148</v>
      </c>
      <c r="AH2003" t="s">
        <v>148</v>
      </c>
      <c r="BB2003">
        <v>0</v>
      </c>
    </row>
    <row r="2004" spans="1:54" x14ac:dyDescent="0.25">
      <c r="A2004">
        <v>330095</v>
      </c>
      <c r="B2004" t="s">
        <v>150</v>
      </c>
      <c r="O2004" t="s">
        <v>148</v>
      </c>
      <c r="AB2004" t="s">
        <v>148</v>
      </c>
      <c r="AG2004" t="s">
        <v>148</v>
      </c>
      <c r="AH2004" t="s">
        <v>147</v>
      </c>
      <c r="AI2004" t="s">
        <v>148</v>
      </c>
      <c r="AJ2004" t="s">
        <v>148</v>
      </c>
      <c r="AL2004" t="s">
        <v>147</v>
      </c>
      <c r="AM2004" t="s">
        <v>148</v>
      </c>
      <c r="BB2004">
        <v>0</v>
      </c>
    </row>
    <row r="2005" spans="1:54" x14ac:dyDescent="0.25">
      <c r="A2005">
        <v>326286</v>
      </c>
      <c r="B2005" t="s">
        <v>150</v>
      </c>
      <c r="O2005" t="s">
        <v>148</v>
      </c>
      <c r="AB2005" t="s">
        <v>148</v>
      </c>
      <c r="AD2005" t="s">
        <v>148</v>
      </c>
      <c r="AE2005" t="s">
        <v>148</v>
      </c>
      <c r="AF2005" t="s">
        <v>148</v>
      </c>
      <c r="AG2005" t="s">
        <v>148</v>
      </c>
      <c r="AH2005" t="s">
        <v>148</v>
      </c>
      <c r="AL2005" t="s">
        <v>148</v>
      </c>
      <c r="BB2005">
        <v>0</v>
      </c>
    </row>
    <row r="2006" spans="1:54" x14ac:dyDescent="0.25">
      <c r="A2006">
        <v>331505</v>
      </c>
      <c r="B2006" t="s">
        <v>150</v>
      </c>
      <c r="V2006" t="s">
        <v>148</v>
      </c>
      <c r="AB2006" t="s">
        <v>148</v>
      </c>
      <c r="AC2006" t="s">
        <v>148</v>
      </c>
      <c r="AF2006" t="s">
        <v>148</v>
      </c>
      <c r="AG2006" t="s">
        <v>148</v>
      </c>
      <c r="AI2006" t="s">
        <v>148</v>
      </c>
      <c r="AK2006" t="s">
        <v>148</v>
      </c>
      <c r="AM2006" t="s">
        <v>148</v>
      </c>
      <c r="BB2006">
        <v>0</v>
      </c>
    </row>
    <row r="2007" spans="1:54" x14ac:dyDescent="0.25">
      <c r="A2007">
        <v>336834</v>
      </c>
      <c r="B2007" t="s">
        <v>150</v>
      </c>
      <c r="W2007" t="s">
        <v>148</v>
      </c>
      <c r="Z2007" t="s">
        <v>148</v>
      </c>
      <c r="AB2007" t="s">
        <v>148</v>
      </c>
      <c r="AC2007" t="s">
        <v>148</v>
      </c>
      <c r="AD2007" t="s">
        <v>148</v>
      </c>
      <c r="AE2007" t="s">
        <v>148</v>
      </c>
      <c r="AG2007" t="s">
        <v>147</v>
      </c>
      <c r="AI2007" t="s">
        <v>148</v>
      </c>
      <c r="AK2007" t="s">
        <v>147</v>
      </c>
      <c r="AL2007" t="s">
        <v>147</v>
      </c>
      <c r="AM2007" t="s">
        <v>148</v>
      </c>
      <c r="BB2007">
        <v>0</v>
      </c>
    </row>
    <row r="2008" spans="1:54" x14ac:dyDescent="0.25">
      <c r="A2008">
        <v>336873</v>
      </c>
      <c r="B2008" t="s">
        <v>150</v>
      </c>
      <c r="W2008" t="s">
        <v>148</v>
      </c>
      <c r="AB2008" t="s">
        <v>148</v>
      </c>
      <c r="AE2008" t="s">
        <v>148</v>
      </c>
      <c r="AG2008" t="s">
        <v>148</v>
      </c>
      <c r="AI2008" t="s">
        <v>148</v>
      </c>
      <c r="AM2008" t="s">
        <v>147</v>
      </c>
      <c r="BB2008">
        <v>0</v>
      </c>
    </row>
    <row r="2009" spans="1:54" x14ac:dyDescent="0.25">
      <c r="A2009">
        <v>339572</v>
      </c>
      <c r="B2009" t="s">
        <v>150</v>
      </c>
      <c r="M2009" t="s">
        <v>145</v>
      </c>
      <c r="O2009" t="s">
        <v>145</v>
      </c>
      <c r="Q2009" t="s">
        <v>145</v>
      </c>
      <c r="AB2009" t="s">
        <v>145</v>
      </c>
      <c r="AD2009" t="s">
        <v>145</v>
      </c>
      <c r="AG2009" t="s">
        <v>145</v>
      </c>
      <c r="AJ2009" t="s">
        <v>145</v>
      </c>
      <c r="AK2009" t="s">
        <v>145</v>
      </c>
      <c r="AL2009" t="s">
        <v>145</v>
      </c>
      <c r="BB2009">
        <v>0</v>
      </c>
    </row>
    <row r="2010" spans="1:54" x14ac:dyDescent="0.25">
      <c r="A2010">
        <v>328421</v>
      </c>
      <c r="B2010" t="s">
        <v>150</v>
      </c>
      <c r="Z2010" t="s">
        <v>148</v>
      </c>
      <c r="AB2010" t="s">
        <v>145</v>
      </c>
      <c r="AE2010" t="s">
        <v>148</v>
      </c>
      <c r="AG2010" t="s">
        <v>148</v>
      </c>
      <c r="AI2010" t="s">
        <v>148</v>
      </c>
      <c r="AJ2010" t="s">
        <v>148</v>
      </c>
      <c r="AK2010" t="s">
        <v>148</v>
      </c>
      <c r="AL2010" t="s">
        <v>148</v>
      </c>
      <c r="AM2010" t="s">
        <v>148</v>
      </c>
      <c r="BB2010">
        <v>0</v>
      </c>
    </row>
    <row r="2011" spans="1:54" x14ac:dyDescent="0.25">
      <c r="A2011">
        <v>335741</v>
      </c>
      <c r="B2011" t="s">
        <v>150</v>
      </c>
      <c r="O2011" t="s">
        <v>147</v>
      </c>
      <c r="P2011" t="s">
        <v>147</v>
      </c>
      <c r="AE2011" t="s">
        <v>147</v>
      </c>
      <c r="AG2011" t="s">
        <v>145</v>
      </c>
      <c r="AH2011" t="s">
        <v>147</v>
      </c>
      <c r="AI2011" t="s">
        <v>145</v>
      </c>
      <c r="AJ2011" t="s">
        <v>145</v>
      </c>
      <c r="AK2011" t="s">
        <v>147</v>
      </c>
      <c r="AL2011" t="s">
        <v>145</v>
      </c>
      <c r="AM2011" t="s">
        <v>147</v>
      </c>
      <c r="BB2011">
        <v>0</v>
      </c>
    </row>
    <row r="2012" spans="1:54" x14ac:dyDescent="0.25">
      <c r="A2012">
        <v>336776</v>
      </c>
      <c r="B2012" t="s">
        <v>150</v>
      </c>
      <c r="O2012" t="s">
        <v>145</v>
      </c>
      <c r="P2012" t="s">
        <v>147</v>
      </c>
      <c r="Z2012" t="s">
        <v>148</v>
      </c>
      <c r="AC2012" t="s">
        <v>148</v>
      </c>
      <c r="AG2012" t="s">
        <v>148</v>
      </c>
      <c r="AI2012" t="s">
        <v>145</v>
      </c>
      <c r="AJ2012" t="s">
        <v>147</v>
      </c>
      <c r="BB2012">
        <v>0</v>
      </c>
    </row>
    <row r="2013" spans="1:54" x14ac:dyDescent="0.25">
      <c r="A2013">
        <v>328289</v>
      </c>
      <c r="B2013" t="s">
        <v>150</v>
      </c>
      <c r="P2013" t="s">
        <v>147</v>
      </c>
      <c r="W2013" t="s">
        <v>148</v>
      </c>
      <c r="AC2013" t="s">
        <v>147</v>
      </c>
      <c r="AG2013" t="s">
        <v>148</v>
      </c>
      <c r="AJ2013" t="s">
        <v>147</v>
      </c>
      <c r="AK2013" t="s">
        <v>145</v>
      </c>
      <c r="AM2013" t="s">
        <v>147</v>
      </c>
      <c r="BB2013">
        <v>0</v>
      </c>
    </row>
    <row r="2014" spans="1:54" x14ac:dyDescent="0.25">
      <c r="A2014">
        <v>331674</v>
      </c>
      <c r="B2014" t="s">
        <v>150</v>
      </c>
      <c r="P2014" t="s">
        <v>147</v>
      </c>
      <c r="AC2014" t="s">
        <v>148</v>
      </c>
      <c r="AD2014" t="s">
        <v>148</v>
      </c>
      <c r="AG2014" t="s">
        <v>148</v>
      </c>
      <c r="AJ2014" t="s">
        <v>148</v>
      </c>
      <c r="BB2014">
        <v>0</v>
      </c>
    </row>
    <row r="2015" spans="1:54" x14ac:dyDescent="0.25">
      <c r="A2015">
        <v>334980</v>
      </c>
      <c r="B2015" t="s">
        <v>150</v>
      </c>
      <c r="P2015" t="s">
        <v>147</v>
      </c>
      <c r="V2015" t="s">
        <v>147</v>
      </c>
      <c r="AA2015" t="s">
        <v>148</v>
      </c>
      <c r="AE2015" t="s">
        <v>147</v>
      </c>
      <c r="AG2015" t="s">
        <v>148</v>
      </c>
      <c r="AJ2015" t="s">
        <v>147</v>
      </c>
      <c r="AL2015" t="s">
        <v>147</v>
      </c>
      <c r="AM2015" t="s">
        <v>147</v>
      </c>
      <c r="BB2015">
        <v>0</v>
      </c>
    </row>
    <row r="2016" spans="1:54" x14ac:dyDescent="0.25">
      <c r="A2016">
        <v>336621</v>
      </c>
      <c r="B2016" t="s">
        <v>150</v>
      </c>
      <c r="P2016" t="s">
        <v>147</v>
      </c>
      <c r="W2016" t="s">
        <v>147</v>
      </c>
      <c r="AG2016" t="s">
        <v>145</v>
      </c>
      <c r="AL2016" t="s">
        <v>145</v>
      </c>
      <c r="AM2016" t="s">
        <v>147</v>
      </c>
      <c r="BB2016">
        <v>0</v>
      </c>
    </row>
    <row r="2017" spans="1:54" x14ac:dyDescent="0.25">
      <c r="A2017">
        <v>337809</v>
      </c>
      <c r="B2017" t="s">
        <v>150</v>
      </c>
      <c r="P2017" t="s">
        <v>147</v>
      </c>
      <c r="W2017" t="s">
        <v>145</v>
      </c>
      <c r="AG2017" t="s">
        <v>145</v>
      </c>
      <c r="AK2017" t="s">
        <v>147</v>
      </c>
      <c r="AL2017" t="s">
        <v>145</v>
      </c>
      <c r="AM2017" t="s">
        <v>147</v>
      </c>
      <c r="BB2017">
        <v>0</v>
      </c>
    </row>
    <row r="2018" spans="1:54" x14ac:dyDescent="0.25">
      <c r="A2018">
        <v>331928</v>
      </c>
      <c r="B2018" t="s">
        <v>150</v>
      </c>
      <c r="O2018" t="s">
        <v>145</v>
      </c>
      <c r="P2018" t="s">
        <v>148</v>
      </c>
      <c r="W2018" t="s">
        <v>148</v>
      </c>
      <c r="AC2018" t="s">
        <v>148</v>
      </c>
      <c r="AF2018" t="s">
        <v>148</v>
      </c>
      <c r="AG2018" t="s">
        <v>148</v>
      </c>
      <c r="AJ2018" t="s">
        <v>148</v>
      </c>
      <c r="AK2018" t="s">
        <v>148</v>
      </c>
      <c r="AL2018" t="s">
        <v>148</v>
      </c>
      <c r="AM2018" t="s">
        <v>148</v>
      </c>
      <c r="BB2018">
        <v>0</v>
      </c>
    </row>
    <row r="2019" spans="1:54" x14ac:dyDescent="0.25">
      <c r="A2019">
        <v>332594</v>
      </c>
      <c r="B2019" t="s">
        <v>150</v>
      </c>
      <c r="O2019" t="s">
        <v>148</v>
      </c>
      <c r="P2019" t="s">
        <v>148</v>
      </c>
      <c r="AC2019" t="s">
        <v>148</v>
      </c>
      <c r="AE2019" t="s">
        <v>148</v>
      </c>
      <c r="AI2019" t="s">
        <v>148</v>
      </c>
      <c r="AM2019" t="s">
        <v>148</v>
      </c>
      <c r="BB2019">
        <v>0</v>
      </c>
    </row>
    <row r="2020" spans="1:54" x14ac:dyDescent="0.25">
      <c r="A2020">
        <v>333306</v>
      </c>
      <c r="B2020" t="s">
        <v>150</v>
      </c>
      <c r="O2020" t="s">
        <v>148</v>
      </c>
      <c r="P2020" t="s">
        <v>148</v>
      </c>
      <c r="W2020" t="s">
        <v>148</v>
      </c>
      <c r="AC2020" t="s">
        <v>148</v>
      </c>
      <c r="AD2020" t="s">
        <v>148</v>
      </c>
      <c r="AE2020" t="s">
        <v>148</v>
      </c>
      <c r="AF2020" t="s">
        <v>147</v>
      </c>
      <c r="AG2020" t="s">
        <v>145</v>
      </c>
      <c r="AH2020" t="s">
        <v>147</v>
      </c>
      <c r="AI2020" t="s">
        <v>145</v>
      </c>
      <c r="AJ2020" t="s">
        <v>145</v>
      </c>
      <c r="AK2020" t="s">
        <v>145</v>
      </c>
      <c r="AL2020" t="s">
        <v>147</v>
      </c>
      <c r="AM2020" t="s">
        <v>147</v>
      </c>
      <c r="BB2020">
        <v>0</v>
      </c>
    </row>
    <row r="2021" spans="1:54" x14ac:dyDescent="0.25">
      <c r="A2021">
        <v>335749</v>
      </c>
      <c r="B2021" t="s">
        <v>150</v>
      </c>
      <c r="P2021" t="s">
        <v>148</v>
      </c>
      <c r="AC2021" t="s">
        <v>148</v>
      </c>
      <c r="AG2021" t="s">
        <v>148</v>
      </c>
      <c r="AI2021" t="s">
        <v>148</v>
      </c>
      <c r="AJ2021" t="s">
        <v>148</v>
      </c>
      <c r="BB2021">
        <v>0</v>
      </c>
    </row>
    <row r="2022" spans="1:54" x14ac:dyDescent="0.25">
      <c r="A2022">
        <v>315944</v>
      </c>
      <c r="B2022" t="s">
        <v>150</v>
      </c>
      <c r="M2022" t="s">
        <v>147</v>
      </c>
      <c r="P2022" t="s">
        <v>148</v>
      </c>
      <c r="Z2022" t="s">
        <v>148</v>
      </c>
      <c r="AG2022" t="s">
        <v>145</v>
      </c>
      <c r="AI2022" t="s">
        <v>148</v>
      </c>
      <c r="AJ2022" t="s">
        <v>145</v>
      </c>
      <c r="AK2022" t="s">
        <v>145</v>
      </c>
      <c r="AL2022" t="s">
        <v>147</v>
      </c>
      <c r="BB2022">
        <v>0</v>
      </c>
    </row>
    <row r="2023" spans="1:54" x14ac:dyDescent="0.25">
      <c r="A2023">
        <v>320643</v>
      </c>
      <c r="B2023" t="s">
        <v>150</v>
      </c>
      <c r="M2023" t="s">
        <v>148</v>
      </c>
      <c r="P2023" t="s">
        <v>148</v>
      </c>
      <c r="AG2023" t="s">
        <v>148</v>
      </c>
      <c r="AJ2023" t="s">
        <v>147</v>
      </c>
      <c r="AL2023" t="s">
        <v>148</v>
      </c>
      <c r="BB2023">
        <v>0</v>
      </c>
    </row>
    <row r="2024" spans="1:54" x14ac:dyDescent="0.25">
      <c r="A2024">
        <v>322461</v>
      </c>
      <c r="B2024" t="s">
        <v>150</v>
      </c>
      <c r="P2024" t="s">
        <v>148</v>
      </c>
      <c r="W2024" t="s">
        <v>148</v>
      </c>
      <c r="Z2024" t="s">
        <v>148</v>
      </c>
      <c r="AE2024" t="s">
        <v>148</v>
      </c>
      <c r="AG2024" t="s">
        <v>148</v>
      </c>
      <c r="AI2024" t="s">
        <v>148</v>
      </c>
      <c r="AM2024" t="s">
        <v>148</v>
      </c>
      <c r="BB2024">
        <v>0</v>
      </c>
    </row>
    <row r="2025" spans="1:54" x14ac:dyDescent="0.25">
      <c r="A2025">
        <v>323590</v>
      </c>
      <c r="B2025" t="s">
        <v>150</v>
      </c>
      <c r="P2025" t="s">
        <v>148</v>
      </c>
      <c r="W2025" t="s">
        <v>148</v>
      </c>
      <c r="AC2025" t="s">
        <v>148</v>
      </c>
      <c r="AE2025" t="s">
        <v>148</v>
      </c>
      <c r="AJ2025" t="s">
        <v>148</v>
      </c>
      <c r="AK2025" t="s">
        <v>148</v>
      </c>
      <c r="BB2025">
        <v>0</v>
      </c>
    </row>
    <row r="2026" spans="1:54" x14ac:dyDescent="0.25">
      <c r="A2026">
        <v>326133</v>
      </c>
      <c r="B2026" t="s">
        <v>150</v>
      </c>
      <c r="P2026" t="s">
        <v>148</v>
      </c>
      <c r="Y2026" t="s">
        <v>148</v>
      </c>
      <c r="AC2026" t="s">
        <v>148</v>
      </c>
      <c r="AG2026" t="s">
        <v>145</v>
      </c>
      <c r="AI2026" t="s">
        <v>147</v>
      </c>
      <c r="AJ2026" t="s">
        <v>145</v>
      </c>
      <c r="AK2026" t="s">
        <v>147</v>
      </c>
      <c r="AL2026" t="s">
        <v>147</v>
      </c>
      <c r="BB2026">
        <v>0</v>
      </c>
    </row>
    <row r="2027" spans="1:54" x14ac:dyDescent="0.25">
      <c r="A2027">
        <v>326510</v>
      </c>
      <c r="B2027" t="s">
        <v>150</v>
      </c>
      <c r="P2027" t="s">
        <v>148</v>
      </c>
      <c r="AG2027" t="s">
        <v>145</v>
      </c>
      <c r="AI2027" t="s">
        <v>147</v>
      </c>
      <c r="AJ2027" t="s">
        <v>145</v>
      </c>
      <c r="AK2027" t="s">
        <v>147</v>
      </c>
      <c r="AL2027" t="s">
        <v>147</v>
      </c>
      <c r="AM2027" t="s">
        <v>147</v>
      </c>
      <c r="BB2027">
        <v>0</v>
      </c>
    </row>
    <row r="2028" spans="1:54" x14ac:dyDescent="0.25">
      <c r="A2028">
        <v>327306</v>
      </c>
      <c r="B2028" t="s">
        <v>150</v>
      </c>
      <c r="P2028" t="s">
        <v>148</v>
      </c>
      <c r="W2028" t="s">
        <v>148</v>
      </c>
      <c r="AC2028" t="s">
        <v>148</v>
      </c>
      <c r="AF2028" t="s">
        <v>148</v>
      </c>
      <c r="AG2028" t="s">
        <v>145</v>
      </c>
      <c r="AH2028" t="s">
        <v>145</v>
      </c>
      <c r="AI2028" t="s">
        <v>148</v>
      </c>
      <c r="AJ2028" t="s">
        <v>148</v>
      </c>
      <c r="AL2028" t="s">
        <v>145</v>
      </c>
      <c r="AM2028" t="s">
        <v>148</v>
      </c>
      <c r="BB2028">
        <v>0</v>
      </c>
    </row>
    <row r="2029" spans="1:54" x14ac:dyDescent="0.25">
      <c r="A2029">
        <v>327426</v>
      </c>
      <c r="B2029" t="s">
        <v>150</v>
      </c>
      <c r="N2029" t="s">
        <v>148</v>
      </c>
      <c r="P2029" t="s">
        <v>148</v>
      </c>
      <c r="AA2029" t="s">
        <v>148</v>
      </c>
      <c r="AG2029" t="s">
        <v>148</v>
      </c>
      <c r="AK2029" t="s">
        <v>148</v>
      </c>
      <c r="AM2029" t="s">
        <v>148</v>
      </c>
      <c r="BB2029">
        <v>0</v>
      </c>
    </row>
    <row r="2030" spans="1:54" x14ac:dyDescent="0.25">
      <c r="A2030">
        <v>327962</v>
      </c>
      <c r="B2030" t="s">
        <v>150</v>
      </c>
      <c r="P2030" t="s">
        <v>148</v>
      </c>
      <c r="Z2030" t="s">
        <v>148</v>
      </c>
      <c r="AG2030" t="s">
        <v>148</v>
      </c>
      <c r="AI2030" t="s">
        <v>148</v>
      </c>
      <c r="AJ2030" t="s">
        <v>148</v>
      </c>
      <c r="AK2030" t="s">
        <v>148</v>
      </c>
      <c r="AM2030" t="s">
        <v>148</v>
      </c>
      <c r="BB2030">
        <v>0</v>
      </c>
    </row>
    <row r="2031" spans="1:54" x14ac:dyDescent="0.25">
      <c r="A2031">
        <v>328600</v>
      </c>
      <c r="B2031" t="s">
        <v>150</v>
      </c>
      <c r="P2031" t="s">
        <v>148</v>
      </c>
      <c r="AC2031" t="s">
        <v>148</v>
      </c>
      <c r="AE2031" t="s">
        <v>148</v>
      </c>
      <c r="AG2031" t="s">
        <v>147</v>
      </c>
      <c r="AJ2031" t="s">
        <v>147</v>
      </c>
      <c r="AK2031" t="s">
        <v>147</v>
      </c>
      <c r="BB2031">
        <v>0</v>
      </c>
    </row>
    <row r="2032" spans="1:54" x14ac:dyDescent="0.25">
      <c r="A2032">
        <v>328637</v>
      </c>
      <c r="B2032" t="s">
        <v>150</v>
      </c>
      <c r="P2032" t="s">
        <v>148</v>
      </c>
      <c r="W2032" t="s">
        <v>148</v>
      </c>
      <c r="X2032" t="s">
        <v>148</v>
      </c>
      <c r="Z2032" t="s">
        <v>148</v>
      </c>
      <c r="AC2032" t="s">
        <v>148</v>
      </c>
      <c r="AF2032" t="s">
        <v>148</v>
      </c>
      <c r="AG2032" t="s">
        <v>148</v>
      </c>
      <c r="AH2032" t="s">
        <v>148</v>
      </c>
      <c r="AI2032" t="s">
        <v>148</v>
      </c>
      <c r="AJ2032" t="s">
        <v>148</v>
      </c>
      <c r="AK2032" t="s">
        <v>148</v>
      </c>
      <c r="BB2032">
        <v>0</v>
      </c>
    </row>
    <row r="2033" spans="1:54" x14ac:dyDescent="0.25">
      <c r="A2033">
        <v>328682</v>
      </c>
      <c r="B2033" t="s">
        <v>150</v>
      </c>
      <c r="P2033" t="s">
        <v>148</v>
      </c>
      <c r="R2033" t="s">
        <v>147</v>
      </c>
      <c r="AA2033" t="s">
        <v>147</v>
      </c>
      <c r="AC2033" t="s">
        <v>148</v>
      </c>
      <c r="AD2033" t="s">
        <v>148</v>
      </c>
      <c r="AG2033" t="s">
        <v>148</v>
      </c>
      <c r="AM2033" t="s">
        <v>147</v>
      </c>
      <c r="BB2033">
        <v>0</v>
      </c>
    </row>
    <row r="2034" spans="1:54" x14ac:dyDescent="0.25">
      <c r="A2034">
        <v>329334</v>
      </c>
      <c r="B2034" t="s">
        <v>150</v>
      </c>
      <c r="P2034" t="s">
        <v>148</v>
      </c>
      <c r="W2034" t="s">
        <v>147</v>
      </c>
      <c r="AE2034" t="s">
        <v>148</v>
      </c>
      <c r="AG2034" t="s">
        <v>145</v>
      </c>
      <c r="AI2034" t="s">
        <v>148</v>
      </c>
      <c r="AK2034" t="s">
        <v>148</v>
      </c>
      <c r="AM2034" t="s">
        <v>148</v>
      </c>
      <c r="BB2034">
        <v>0</v>
      </c>
    </row>
    <row r="2035" spans="1:54" x14ac:dyDescent="0.25">
      <c r="A2035">
        <v>329524</v>
      </c>
      <c r="B2035" t="s">
        <v>150</v>
      </c>
      <c r="P2035" t="s">
        <v>148</v>
      </c>
      <c r="W2035" t="s">
        <v>145</v>
      </c>
      <c r="AG2035" t="s">
        <v>145</v>
      </c>
      <c r="AH2035" t="s">
        <v>147</v>
      </c>
      <c r="AJ2035" t="s">
        <v>145</v>
      </c>
      <c r="AK2035" t="s">
        <v>145</v>
      </c>
      <c r="BB2035">
        <v>0</v>
      </c>
    </row>
    <row r="2036" spans="1:54" x14ac:dyDescent="0.25">
      <c r="A2036">
        <v>330136</v>
      </c>
      <c r="B2036" t="s">
        <v>150</v>
      </c>
      <c r="P2036" t="s">
        <v>148</v>
      </c>
      <c r="AC2036" t="s">
        <v>148</v>
      </c>
      <c r="AE2036" t="s">
        <v>148</v>
      </c>
      <c r="AG2036" t="s">
        <v>148</v>
      </c>
      <c r="AJ2036" t="s">
        <v>148</v>
      </c>
      <c r="AM2036" t="s">
        <v>148</v>
      </c>
      <c r="BB2036">
        <v>0</v>
      </c>
    </row>
    <row r="2037" spans="1:54" x14ac:dyDescent="0.25">
      <c r="A2037">
        <v>330575</v>
      </c>
      <c r="B2037" t="s">
        <v>150</v>
      </c>
      <c r="P2037" t="s">
        <v>148</v>
      </c>
      <c r="AD2037" t="s">
        <v>147</v>
      </c>
      <c r="AG2037" t="s">
        <v>147</v>
      </c>
      <c r="AH2037" t="s">
        <v>148</v>
      </c>
      <c r="AI2037" t="s">
        <v>148</v>
      </c>
      <c r="AK2037" t="s">
        <v>148</v>
      </c>
      <c r="BB2037">
        <v>0</v>
      </c>
    </row>
    <row r="2038" spans="1:54" x14ac:dyDescent="0.25">
      <c r="A2038">
        <v>331448</v>
      </c>
      <c r="B2038" t="s">
        <v>150</v>
      </c>
      <c r="N2038" t="s">
        <v>148</v>
      </c>
      <c r="P2038" t="s">
        <v>148</v>
      </c>
      <c r="Z2038" t="s">
        <v>148</v>
      </c>
      <c r="AG2038" t="s">
        <v>147</v>
      </c>
      <c r="AJ2038" t="s">
        <v>148</v>
      </c>
      <c r="AL2038" t="s">
        <v>148</v>
      </c>
      <c r="BB2038">
        <v>0</v>
      </c>
    </row>
    <row r="2039" spans="1:54" x14ac:dyDescent="0.25">
      <c r="A2039">
        <v>331552</v>
      </c>
      <c r="B2039" t="s">
        <v>150</v>
      </c>
      <c r="P2039" t="s">
        <v>148</v>
      </c>
      <c r="Z2039" t="s">
        <v>148</v>
      </c>
      <c r="AC2039" t="s">
        <v>148</v>
      </c>
      <c r="AG2039" t="s">
        <v>148</v>
      </c>
      <c r="AI2039" t="s">
        <v>147</v>
      </c>
      <c r="AJ2039" t="s">
        <v>147</v>
      </c>
      <c r="AK2039" t="s">
        <v>147</v>
      </c>
      <c r="AL2039" t="s">
        <v>147</v>
      </c>
      <c r="AM2039" t="s">
        <v>147</v>
      </c>
      <c r="BB2039">
        <v>0</v>
      </c>
    </row>
    <row r="2040" spans="1:54" x14ac:dyDescent="0.25">
      <c r="A2040">
        <v>331936</v>
      </c>
      <c r="B2040" t="s">
        <v>150</v>
      </c>
      <c r="N2040" t="s">
        <v>148</v>
      </c>
      <c r="P2040" t="s">
        <v>148</v>
      </c>
      <c r="W2040" t="s">
        <v>148</v>
      </c>
      <c r="Z2040" t="s">
        <v>148</v>
      </c>
      <c r="AG2040" t="s">
        <v>147</v>
      </c>
      <c r="AH2040" t="s">
        <v>148</v>
      </c>
      <c r="AK2040" t="s">
        <v>148</v>
      </c>
      <c r="AL2040" t="s">
        <v>148</v>
      </c>
      <c r="AM2040" t="s">
        <v>148</v>
      </c>
      <c r="BB2040">
        <v>0</v>
      </c>
    </row>
    <row r="2041" spans="1:54" x14ac:dyDescent="0.25">
      <c r="A2041">
        <v>332106</v>
      </c>
      <c r="B2041" t="s">
        <v>150</v>
      </c>
      <c r="P2041" t="s">
        <v>148</v>
      </c>
      <c r="Q2041" t="s">
        <v>145</v>
      </c>
      <c r="W2041" t="s">
        <v>147</v>
      </c>
      <c r="AF2041" t="s">
        <v>148</v>
      </c>
      <c r="AI2041" t="s">
        <v>148</v>
      </c>
      <c r="AJ2041" t="s">
        <v>148</v>
      </c>
      <c r="AL2041" t="s">
        <v>148</v>
      </c>
      <c r="BB2041">
        <v>0</v>
      </c>
    </row>
    <row r="2042" spans="1:54" x14ac:dyDescent="0.25">
      <c r="A2042">
        <v>332372</v>
      </c>
      <c r="B2042" t="s">
        <v>150</v>
      </c>
      <c r="N2042" t="s">
        <v>148</v>
      </c>
      <c r="P2042" t="s">
        <v>148</v>
      </c>
      <c r="V2042" t="s">
        <v>148</v>
      </c>
      <c r="AA2042" t="s">
        <v>148</v>
      </c>
      <c r="AI2042" t="s">
        <v>148</v>
      </c>
      <c r="AJ2042" t="s">
        <v>148</v>
      </c>
      <c r="AL2042" t="s">
        <v>148</v>
      </c>
      <c r="AM2042" t="s">
        <v>148</v>
      </c>
      <c r="BB2042">
        <v>0</v>
      </c>
    </row>
    <row r="2043" spans="1:54" x14ac:dyDescent="0.25">
      <c r="A2043">
        <v>332614</v>
      </c>
      <c r="B2043" t="s">
        <v>150</v>
      </c>
      <c r="P2043" t="s">
        <v>148</v>
      </c>
      <c r="AG2043" t="s">
        <v>147</v>
      </c>
      <c r="AI2043" t="s">
        <v>148</v>
      </c>
      <c r="AJ2043" t="s">
        <v>148</v>
      </c>
      <c r="AM2043" t="s">
        <v>147</v>
      </c>
      <c r="BB2043">
        <v>0</v>
      </c>
    </row>
    <row r="2044" spans="1:54" x14ac:dyDescent="0.25">
      <c r="A2044">
        <v>332869</v>
      </c>
      <c r="B2044" t="s">
        <v>150</v>
      </c>
      <c r="P2044" t="s">
        <v>148</v>
      </c>
      <c r="AC2044" t="s">
        <v>145</v>
      </c>
      <c r="AG2044" t="s">
        <v>147</v>
      </c>
      <c r="AJ2044" t="s">
        <v>148</v>
      </c>
      <c r="AK2044" t="s">
        <v>147</v>
      </c>
      <c r="AM2044" t="s">
        <v>147</v>
      </c>
      <c r="BB2044">
        <v>0</v>
      </c>
    </row>
    <row r="2045" spans="1:54" x14ac:dyDescent="0.25">
      <c r="A2045">
        <v>332936</v>
      </c>
      <c r="B2045" t="s">
        <v>150</v>
      </c>
      <c r="P2045" t="s">
        <v>148</v>
      </c>
      <c r="AE2045" t="s">
        <v>148</v>
      </c>
      <c r="AF2045" t="s">
        <v>148</v>
      </c>
      <c r="AG2045" t="s">
        <v>145</v>
      </c>
      <c r="AI2045" t="s">
        <v>145</v>
      </c>
      <c r="AJ2045" t="s">
        <v>145</v>
      </c>
      <c r="AL2045" t="s">
        <v>145</v>
      </c>
      <c r="AM2045" t="s">
        <v>148</v>
      </c>
      <c r="BB2045">
        <v>0</v>
      </c>
    </row>
    <row r="2046" spans="1:54" x14ac:dyDescent="0.25">
      <c r="A2046">
        <v>333272</v>
      </c>
      <c r="B2046" t="s">
        <v>150</v>
      </c>
      <c r="P2046" t="s">
        <v>148</v>
      </c>
      <c r="W2046" t="s">
        <v>148</v>
      </c>
      <c r="AC2046" t="s">
        <v>147</v>
      </c>
      <c r="AG2046" t="s">
        <v>148</v>
      </c>
      <c r="AH2046" t="s">
        <v>145</v>
      </c>
      <c r="AJ2046" t="s">
        <v>148</v>
      </c>
      <c r="AK2046" t="s">
        <v>147</v>
      </c>
      <c r="BB2046">
        <v>0</v>
      </c>
    </row>
    <row r="2047" spans="1:54" x14ac:dyDescent="0.25">
      <c r="A2047">
        <v>333333</v>
      </c>
      <c r="B2047" t="s">
        <v>150</v>
      </c>
      <c r="P2047" t="s">
        <v>148</v>
      </c>
      <c r="W2047" t="s">
        <v>148</v>
      </c>
      <c r="X2047" t="s">
        <v>145</v>
      </c>
      <c r="AE2047" t="s">
        <v>145</v>
      </c>
      <c r="AF2047" t="s">
        <v>145</v>
      </c>
      <c r="AG2047" t="s">
        <v>147</v>
      </c>
      <c r="AH2047" t="s">
        <v>145</v>
      </c>
      <c r="AI2047" t="s">
        <v>145</v>
      </c>
      <c r="AJ2047" t="s">
        <v>145</v>
      </c>
      <c r="AM2047" t="s">
        <v>145</v>
      </c>
      <c r="BB2047">
        <v>0</v>
      </c>
    </row>
    <row r="2048" spans="1:54" x14ac:dyDescent="0.25">
      <c r="A2048">
        <v>333359</v>
      </c>
      <c r="B2048" t="s">
        <v>150</v>
      </c>
      <c r="N2048" t="s">
        <v>148</v>
      </c>
      <c r="P2048" t="s">
        <v>148</v>
      </c>
      <c r="AA2048" t="s">
        <v>148</v>
      </c>
      <c r="AC2048" t="s">
        <v>147</v>
      </c>
      <c r="AG2048" t="s">
        <v>145</v>
      </c>
      <c r="AH2048" t="s">
        <v>147</v>
      </c>
      <c r="AI2048" t="s">
        <v>147</v>
      </c>
      <c r="AJ2048" t="s">
        <v>148</v>
      </c>
      <c r="AK2048" t="s">
        <v>147</v>
      </c>
      <c r="AL2048" t="s">
        <v>147</v>
      </c>
      <c r="AM2048" t="s">
        <v>145</v>
      </c>
      <c r="BB2048">
        <v>0</v>
      </c>
    </row>
    <row r="2049" spans="1:54" x14ac:dyDescent="0.25">
      <c r="A2049">
        <v>333856</v>
      </c>
      <c r="B2049" t="s">
        <v>150</v>
      </c>
      <c r="P2049" t="s">
        <v>148</v>
      </c>
      <c r="AE2049" t="s">
        <v>148</v>
      </c>
      <c r="AG2049" t="s">
        <v>147</v>
      </c>
      <c r="AI2049" t="s">
        <v>147</v>
      </c>
      <c r="AJ2049" t="s">
        <v>147</v>
      </c>
      <c r="AK2049" t="s">
        <v>148</v>
      </c>
      <c r="BB2049">
        <v>0</v>
      </c>
    </row>
    <row r="2050" spans="1:54" x14ac:dyDescent="0.25">
      <c r="A2050">
        <v>334139</v>
      </c>
      <c r="B2050" t="s">
        <v>150</v>
      </c>
      <c r="P2050" t="s">
        <v>148</v>
      </c>
      <c r="W2050" t="s">
        <v>148</v>
      </c>
      <c r="AC2050" t="s">
        <v>148</v>
      </c>
      <c r="AG2050" t="s">
        <v>145</v>
      </c>
      <c r="AH2050" t="s">
        <v>145</v>
      </c>
      <c r="AI2050" t="s">
        <v>148</v>
      </c>
      <c r="AJ2050" t="s">
        <v>147</v>
      </c>
      <c r="AK2050" t="s">
        <v>147</v>
      </c>
      <c r="AL2050" t="s">
        <v>145</v>
      </c>
      <c r="AM2050" t="s">
        <v>148</v>
      </c>
      <c r="BB2050">
        <v>0</v>
      </c>
    </row>
    <row r="2051" spans="1:54" x14ac:dyDescent="0.25">
      <c r="A2051">
        <v>334154</v>
      </c>
      <c r="B2051" t="s">
        <v>150</v>
      </c>
      <c r="P2051" t="s">
        <v>148</v>
      </c>
      <c r="W2051" t="s">
        <v>148</v>
      </c>
      <c r="AA2051" t="s">
        <v>148</v>
      </c>
      <c r="AF2051" t="s">
        <v>147</v>
      </c>
      <c r="AG2051" t="s">
        <v>145</v>
      </c>
      <c r="AJ2051" t="s">
        <v>147</v>
      </c>
      <c r="AL2051" t="s">
        <v>145</v>
      </c>
      <c r="AM2051" t="s">
        <v>147</v>
      </c>
      <c r="BB2051">
        <v>0</v>
      </c>
    </row>
    <row r="2052" spans="1:54" x14ac:dyDescent="0.25">
      <c r="A2052">
        <v>334227</v>
      </c>
      <c r="B2052" t="s">
        <v>150</v>
      </c>
      <c r="G2052" t="s">
        <v>148</v>
      </c>
      <c r="P2052" t="s">
        <v>148</v>
      </c>
      <c r="W2052" t="s">
        <v>148</v>
      </c>
      <c r="AC2052" t="s">
        <v>148</v>
      </c>
      <c r="AG2052" t="s">
        <v>148</v>
      </c>
      <c r="AJ2052" t="s">
        <v>148</v>
      </c>
      <c r="AK2052" t="s">
        <v>148</v>
      </c>
      <c r="AM2052" t="s">
        <v>148</v>
      </c>
      <c r="BB2052">
        <v>0</v>
      </c>
    </row>
    <row r="2053" spans="1:54" x14ac:dyDescent="0.25">
      <c r="A2053">
        <v>334276</v>
      </c>
      <c r="B2053" t="s">
        <v>150</v>
      </c>
      <c r="P2053" t="s">
        <v>148</v>
      </c>
      <c r="W2053" t="s">
        <v>148</v>
      </c>
      <c r="AC2053" t="s">
        <v>148</v>
      </c>
      <c r="AE2053" t="s">
        <v>148</v>
      </c>
      <c r="AG2053" t="s">
        <v>148</v>
      </c>
      <c r="AJ2053" t="s">
        <v>148</v>
      </c>
      <c r="AK2053" t="s">
        <v>148</v>
      </c>
      <c r="AL2053" t="s">
        <v>147</v>
      </c>
      <c r="AM2053" t="s">
        <v>148</v>
      </c>
      <c r="BB2053">
        <v>0</v>
      </c>
    </row>
    <row r="2054" spans="1:54" x14ac:dyDescent="0.25">
      <c r="A2054">
        <v>334379</v>
      </c>
      <c r="B2054" t="s">
        <v>150</v>
      </c>
      <c r="N2054" t="s">
        <v>148</v>
      </c>
      <c r="P2054" t="s">
        <v>148</v>
      </c>
      <c r="AA2054" t="s">
        <v>148</v>
      </c>
      <c r="AG2054" t="s">
        <v>145</v>
      </c>
      <c r="AH2054" t="s">
        <v>145</v>
      </c>
      <c r="AI2054" t="s">
        <v>147</v>
      </c>
      <c r="AJ2054" t="s">
        <v>148</v>
      </c>
      <c r="AK2054" t="s">
        <v>148</v>
      </c>
      <c r="AM2054" t="s">
        <v>145</v>
      </c>
      <c r="BB2054">
        <v>0</v>
      </c>
    </row>
    <row r="2055" spans="1:54" x14ac:dyDescent="0.25">
      <c r="A2055">
        <v>334463</v>
      </c>
      <c r="B2055" t="s">
        <v>150</v>
      </c>
      <c r="P2055" t="s">
        <v>148</v>
      </c>
      <c r="AC2055" t="s">
        <v>148</v>
      </c>
      <c r="AE2055" t="s">
        <v>148</v>
      </c>
      <c r="AG2055" t="s">
        <v>148</v>
      </c>
      <c r="AI2055" t="s">
        <v>148</v>
      </c>
      <c r="AJ2055" t="s">
        <v>148</v>
      </c>
      <c r="AL2055" t="s">
        <v>148</v>
      </c>
      <c r="BB2055">
        <v>0</v>
      </c>
    </row>
    <row r="2056" spans="1:54" x14ac:dyDescent="0.25">
      <c r="A2056">
        <v>334584</v>
      </c>
      <c r="B2056" t="s">
        <v>150</v>
      </c>
      <c r="P2056" t="s">
        <v>148</v>
      </c>
      <c r="R2056" t="s">
        <v>148</v>
      </c>
      <c r="AC2056" t="s">
        <v>148</v>
      </c>
      <c r="AE2056" t="s">
        <v>148</v>
      </c>
      <c r="AH2056" t="s">
        <v>148</v>
      </c>
      <c r="AI2056" t="s">
        <v>147</v>
      </c>
      <c r="AJ2056" t="s">
        <v>147</v>
      </c>
      <c r="AK2056" t="s">
        <v>148</v>
      </c>
      <c r="AL2056" t="s">
        <v>148</v>
      </c>
      <c r="AM2056" t="s">
        <v>148</v>
      </c>
      <c r="BB2056">
        <v>0</v>
      </c>
    </row>
    <row r="2057" spans="1:54" x14ac:dyDescent="0.25">
      <c r="A2057">
        <v>334599</v>
      </c>
      <c r="B2057" t="s">
        <v>150</v>
      </c>
      <c r="P2057" t="s">
        <v>148</v>
      </c>
      <c r="W2057" t="s">
        <v>148</v>
      </c>
      <c r="Y2057" t="s">
        <v>148</v>
      </c>
      <c r="AD2057" t="s">
        <v>148</v>
      </c>
      <c r="AE2057" t="s">
        <v>148</v>
      </c>
      <c r="AG2057" t="s">
        <v>148</v>
      </c>
      <c r="AH2057" t="s">
        <v>148</v>
      </c>
      <c r="AJ2057" t="s">
        <v>148</v>
      </c>
      <c r="AK2057" t="s">
        <v>148</v>
      </c>
      <c r="AL2057" t="s">
        <v>148</v>
      </c>
      <c r="AM2057" t="s">
        <v>147</v>
      </c>
      <c r="BB2057">
        <v>0</v>
      </c>
    </row>
    <row r="2058" spans="1:54" x14ac:dyDescent="0.25">
      <c r="A2058">
        <v>334630</v>
      </c>
      <c r="B2058" t="s">
        <v>150</v>
      </c>
      <c r="P2058" t="s">
        <v>148</v>
      </c>
      <c r="AE2058" t="s">
        <v>148</v>
      </c>
      <c r="AG2058" t="s">
        <v>148</v>
      </c>
      <c r="AK2058" t="s">
        <v>148</v>
      </c>
      <c r="AL2058" t="s">
        <v>148</v>
      </c>
      <c r="AM2058" t="s">
        <v>148</v>
      </c>
      <c r="BB2058">
        <v>0</v>
      </c>
    </row>
    <row r="2059" spans="1:54" x14ac:dyDescent="0.25">
      <c r="A2059">
        <v>334704</v>
      </c>
      <c r="B2059" t="s">
        <v>150</v>
      </c>
      <c r="P2059" t="s">
        <v>148</v>
      </c>
      <c r="W2059" t="s">
        <v>148</v>
      </c>
      <c r="AG2059" t="s">
        <v>148</v>
      </c>
      <c r="AI2059" t="s">
        <v>148</v>
      </c>
      <c r="AJ2059" t="s">
        <v>148</v>
      </c>
      <c r="AK2059" t="s">
        <v>148</v>
      </c>
      <c r="AM2059" t="s">
        <v>148</v>
      </c>
      <c r="BB2059">
        <v>0</v>
      </c>
    </row>
    <row r="2060" spans="1:54" x14ac:dyDescent="0.25">
      <c r="A2060">
        <v>334722</v>
      </c>
      <c r="B2060" t="s">
        <v>150</v>
      </c>
      <c r="P2060" t="s">
        <v>148</v>
      </c>
      <c r="AG2060" t="s">
        <v>145</v>
      </c>
      <c r="AH2060" t="s">
        <v>145</v>
      </c>
      <c r="AJ2060" t="s">
        <v>147</v>
      </c>
      <c r="AK2060" t="s">
        <v>145</v>
      </c>
      <c r="AM2060" t="s">
        <v>145</v>
      </c>
      <c r="BB2060">
        <v>0</v>
      </c>
    </row>
    <row r="2061" spans="1:54" x14ac:dyDescent="0.25">
      <c r="A2061">
        <v>334773</v>
      </c>
      <c r="B2061" t="s">
        <v>150</v>
      </c>
      <c r="P2061" t="s">
        <v>148</v>
      </c>
      <c r="V2061" t="s">
        <v>147</v>
      </c>
      <c r="AG2061" t="s">
        <v>145</v>
      </c>
      <c r="AI2061" t="s">
        <v>147</v>
      </c>
      <c r="AJ2061" t="s">
        <v>147</v>
      </c>
      <c r="AM2061" t="s">
        <v>147</v>
      </c>
      <c r="BB2061">
        <v>0</v>
      </c>
    </row>
    <row r="2062" spans="1:54" x14ac:dyDescent="0.25">
      <c r="A2062">
        <v>334820</v>
      </c>
      <c r="B2062" t="s">
        <v>150</v>
      </c>
      <c r="H2062" t="s">
        <v>148</v>
      </c>
      <c r="P2062" t="s">
        <v>148</v>
      </c>
      <c r="AC2062" t="s">
        <v>148</v>
      </c>
      <c r="AG2062" t="s">
        <v>147</v>
      </c>
      <c r="AH2062" t="s">
        <v>147</v>
      </c>
      <c r="AI2062" t="s">
        <v>147</v>
      </c>
      <c r="AK2062" t="s">
        <v>147</v>
      </c>
      <c r="AM2062" t="s">
        <v>147</v>
      </c>
      <c r="BB2062">
        <v>0</v>
      </c>
    </row>
    <row r="2063" spans="1:54" x14ac:dyDescent="0.25">
      <c r="A2063">
        <v>334893</v>
      </c>
      <c r="B2063" t="s">
        <v>150</v>
      </c>
      <c r="N2063" t="s">
        <v>148</v>
      </c>
      <c r="P2063" t="s">
        <v>148</v>
      </c>
      <c r="AC2063" t="s">
        <v>148</v>
      </c>
      <c r="AE2063" t="s">
        <v>148</v>
      </c>
      <c r="AF2063" t="s">
        <v>148</v>
      </c>
      <c r="AG2063" t="s">
        <v>147</v>
      </c>
      <c r="AJ2063" t="s">
        <v>145</v>
      </c>
      <c r="AK2063" t="s">
        <v>147</v>
      </c>
      <c r="AL2063" t="s">
        <v>147</v>
      </c>
      <c r="BB2063">
        <v>0</v>
      </c>
    </row>
    <row r="2064" spans="1:54" x14ac:dyDescent="0.25">
      <c r="A2064">
        <v>334919</v>
      </c>
      <c r="B2064" t="s">
        <v>150</v>
      </c>
      <c r="P2064" t="s">
        <v>148</v>
      </c>
      <c r="W2064" t="s">
        <v>147</v>
      </c>
      <c r="AC2064" t="s">
        <v>148</v>
      </c>
      <c r="AE2064" t="s">
        <v>148</v>
      </c>
      <c r="AG2064" t="s">
        <v>147</v>
      </c>
      <c r="AI2064" t="s">
        <v>145</v>
      </c>
      <c r="AJ2064" t="s">
        <v>148</v>
      </c>
      <c r="AM2064" t="s">
        <v>148</v>
      </c>
      <c r="BB2064">
        <v>0</v>
      </c>
    </row>
    <row r="2065" spans="1:54" x14ac:dyDescent="0.25">
      <c r="A2065">
        <v>335011</v>
      </c>
      <c r="B2065" t="s">
        <v>150</v>
      </c>
      <c r="P2065" t="s">
        <v>148</v>
      </c>
      <c r="X2065" t="s">
        <v>148</v>
      </c>
      <c r="AC2065" t="s">
        <v>147</v>
      </c>
      <c r="AD2065" t="s">
        <v>148</v>
      </c>
      <c r="AF2065" t="s">
        <v>147</v>
      </c>
      <c r="AG2065" t="s">
        <v>147</v>
      </c>
      <c r="AH2065" t="s">
        <v>147</v>
      </c>
      <c r="AJ2065" t="s">
        <v>147</v>
      </c>
      <c r="AK2065" t="s">
        <v>147</v>
      </c>
      <c r="AL2065" t="s">
        <v>147</v>
      </c>
      <c r="BB2065">
        <v>0</v>
      </c>
    </row>
    <row r="2066" spans="1:54" x14ac:dyDescent="0.25">
      <c r="A2066">
        <v>335106</v>
      </c>
      <c r="B2066" t="s">
        <v>150</v>
      </c>
      <c r="F2066" t="s">
        <v>148</v>
      </c>
      <c r="P2066" t="s">
        <v>148</v>
      </c>
      <c r="AA2066" t="s">
        <v>148</v>
      </c>
      <c r="AG2066" t="s">
        <v>148</v>
      </c>
      <c r="AH2066" t="s">
        <v>148</v>
      </c>
      <c r="AJ2066" t="s">
        <v>148</v>
      </c>
      <c r="AL2066" t="s">
        <v>148</v>
      </c>
      <c r="AM2066" t="s">
        <v>148</v>
      </c>
      <c r="BB2066">
        <v>0</v>
      </c>
    </row>
    <row r="2067" spans="1:54" x14ac:dyDescent="0.25">
      <c r="A2067">
        <v>335131</v>
      </c>
      <c r="B2067" t="s">
        <v>150</v>
      </c>
      <c r="J2067" t="s">
        <v>148</v>
      </c>
      <c r="P2067" t="s">
        <v>148</v>
      </c>
      <c r="AG2067" t="s">
        <v>147</v>
      </c>
      <c r="AK2067" t="s">
        <v>148</v>
      </c>
      <c r="AL2067" t="s">
        <v>148</v>
      </c>
      <c r="BB2067">
        <v>0</v>
      </c>
    </row>
    <row r="2068" spans="1:54" x14ac:dyDescent="0.25">
      <c r="A2068">
        <v>335211</v>
      </c>
      <c r="B2068" t="s">
        <v>150</v>
      </c>
      <c r="I2068" t="s">
        <v>148</v>
      </c>
      <c r="N2068" t="s">
        <v>148</v>
      </c>
      <c r="P2068" t="s">
        <v>148</v>
      </c>
      <c r="AD2068" t="s">
        <v>148</v>
      </c>
      <c r="AE2068" t="s">
        <v>148</v>
      </c>
      <c r="AG2068" t="s">
        <v>148</v>
      </c>
      <c r="AI2068" t="s">
        <v>147</v>
      </c>
      <c r="AJ2068" t="s">
        <v>148</v>
      </c>
      <c r="AK2068" t="s">
        <v>148</v>
      </c>
      <c r="AL2068" t="s">
        <v>147</v>
      </c>
      <c r="AM2068" t="s">
        <v>145</v>
      </c>
      <c r="BB2068">
        <v>0</v>
      </c>
    </row>
    <row r="2069" spans="1:54" x14ac:dyDescent="0.25">
      <c r="A2069">
        <v>335377</v>
      </c>
      <c r="B2069" t="s">
        <v>150</v>
      </c>
      <c r="P2069" t="s">
        <v>148</v>
      </c>
      <c r="AG2069" t="s">
        <v>148</v>
      </c>
      <c r="AH2069" t="s">
        <v>148</v>
      </c>
      <c r="AI2069" t="s">
        <v>148</v>
      </c>
      <c r="AL2069" t="s">
        <v>148</v>
      </c>
      <c r="AM2069" t="s">
        <v>148</v>
      </c>
      <c r="BB2069">
        <v>0</v>
      </c>
    </row>
    <row r="2070" spans="1:54" x14ac:dyDescent="0.25">
      <c r="A2070">
        <v>335529</v>
      </c>
      <c r="B2070" t="s">
        <v>150</v>
      </c>
      <c r="P2070" t="s">
        <v>148</v>
      </c>
      <c r="AC2070" t="s">
        <v>148</v>
      </c>
      <c r="AG2070" t="s">
        <v>148</v>
      </c>
      <c r="AJ2070" t="s">
        <v>148</v>
      </c>
      <c r="AK2070" t="s">
        <v>148</v>
      </c>
      <c r="AM2070" t="s">
        <v>148</v>
      </c>
      <c r="BB2070">
        <v>0</v>
      </c>
    </row>
    <row r="2071" spans="1:54" x14ac:dyDescent="0.25">
      <c r="A2071">
        <v>336086</v>
      </c>
      <c r="B2071" t="s">
        <v>150</v>
      </c>
      <c r="P2071" t="s">
        <v>148</v>
      </c>
      <c r="V2071" t="s">
        <v>148</v>
      </c>
      <c r="W2071" t="s">
        <v>148</v>
      </c>
      <c r="AH2071" t="s">
        <v>148</v>
      </c>
      <c r="AI2071" t="s">
        <v>148</v>
      </c>
      <c r="AK2071" t="s">
        <v>148</v>
      </c>
      <c r="AM2071" t="s">
        <v>148</v>
      </c>
      <c r="BB2071">
        <v>0</v>
      </c>
    </row>
    <row r="2072" spans="1:54" x14ac:dyDescent="0.25">
      <c r="A2072">
        <v>336207</v>
      </c>
      <c r="B2072" t="s">
        <v>150</v>
      </c>
      <c r="P2072" t="s">
        <v>148</v>
      </c>
      <c r="W2072" t="s">
        <v>145</v>
      </c>
      <c r="X2072" t="s">
        <v>145</v>
      </c>
      <c r="AE2072" t="s">
        <v>147</v>
      </c>
      <c r="AG2072" t="s">
        <v>147</v>
      </c>
      <c r="BB2072">
        <v>0</v>
      </c>
    </row>
    <row r="2073" spans="1:54" x14ac:dyDescent="0.25">
      <c r="A2073">
        <v>336754</v>
      </c>
      <c r="B2073" t="s">
        <v>150</v>
      </c>
      <c r="P2073" t="s">
        <v>148</v>
      </c>
      <c r="AC2073" t="s">
        <v>148</v>
      </c>
      <c r="AE2073" t="s">
        <v>148</v>
      </c>
      <c r="AG2073" t="s">
        <v>148</v>
      </c>
      <c r="AJ2073" t="s">
        <v>145</v>
      </c>
      <c r="BB2073">
        <v>0</v>
      </c>
    </row>
    <row r="2074" spans="1:54" x14ac:dyDescent="0.25">
      <c r="A2074">
        <v>336807</v>
      </c>
      <c r="B2074" t="s">
        <v>150</v>
      </c>
      <c r="G2074" t="s">
        <v>148</v>
      </c>
      <c r="P2074" t="s">
        <v>148</v>
      </c>
      <c r="AE2074" t="s">
        <v>148</v>
      </c>
      <c r="AG2074" t="s">
        <v>148</v>
      </c>
      <c r="AI2074" t="s">
        <v>148</v>
      </c>
      <c r="AJ2074" t="s">
        <v>148</v>
      </c>
      <c r="AK2074" t="s">
        <v>148</v>
      </c>
      <c r="BB2074">
        <v>0</v>
      </c>
    </row>
    <row r="2075" spans="1:54" x14ac:dyDescent="0.25">
      <c r="A2075">
        <v>336880</v>
      </c>
      <c r="B2075" t="s">
        <v>150</v>
      </c>
      <c r="P2075" t="s">
        <v>148</v>
      </c>
      <c r="AE2075" t="s">
        <v>147</v>
      </c>
      <c r="AF2075" t="s">
        <v>147</v>
      </c>
      <c r="AL2075" t="s">
        <v>147</v>
      </c>
      <c r="AM2075" t="s">
        <v>147</v>
      </c>
      <c r="BB2075">
        <v>0</v>
      </c>
    </row>
    <row r="2076" spans="1:54" x14ac:dyDescent="0.25">
      <c r="A2076">
        <v>336980</v>
      </c>
      <c r="B2076" t="s">
        <v>150</v>
      </c>
      <c r="P2076" t="s">
        <v>148</v>
      </c>
      <c r="W2076" t="s">
        <v>148</v>
      </c>
      <c r="AC2076" t="s">
        <v>148</v>
      </c>
      <c r="AF2076" t="s">
        <v>148</v>
      </c>
      <c r="AG2076" t="s">
        <v>148</v>
      </c>
      <c r="AJ2076" t="s">
        <v>148</v>
      </c>
      <c r="AM2076" t="s">
        <v>148</v>
      </c>
      <c r="BB2076">
        <v>0</v>
      </c>
    </row>
    <row r="2077" spans="1:54" x14ac:dyDescent="0.25">
      <c r="A2077">
        <v>336985</v>
      </c>
      <c r="B2077" t="s">
        <v>150</v>
      </c>
      <c r="N2077" t="s">
        <v>148</v>
      </c>
      <c r="P2077" t="s">
        <v>148</v>
      </c>
      <c r="W2077" t="s">
        <v>148</v>
      </c>
      <c r="AA2077" t="s">
        <v>148</v>
      </c>
      <c r="AC2077" t="s">
        <v>148</v>
      </c>
      <c r="AE2077" t="s">
        <v>148</v>
      </c>
      <c r="AG2077" t="s">
        <v>145</v>
      </c>
      <c r="AJ2077" t="s">
        <v>148</v>
      </c>
      <c r="BB2077">
        <v>0</v>
      </c>
    </row>
    <row r="2078" spans="1:54" x14ac:dyDescent="0.25">
      <c r="A2078">
        <v>337132</v>
      </c>
      <c r="B2078" t="s">
        <v>150</v>
      </c>
      <c r="P2078" t="s">
        <v>148</v>
      </c>
      <c r="AE2078" t="s">
        <v>148</v>
      </c>
      <c r="AJ2078" t="s">
        <v>148</v>
      </c>
      <c r="AK2078" t="s">
        <v>148</v>
      </c>
      <c r="AL2078" t="s">
        <v>148</v>
      </c>
      <c r="BB2078">
        <v>0</v>
      </c>
    </row>
    <row r="2079" spans="1:54" x14ac:dyDescent="0.25">
      <c r="A2079">
        <v>337262</v>
      </c>
      <c r="B2079" t="s">
        <v>150</v>
      </c>
      <c r="P2079" t="s">
        <v>148</v>
      </c>
      <c r="W2079" t="s">
        <v>148</v>
      </c>
      <c r="AF2079" t="s">
        <v>148</v>
      </c>
      <c r="AG2079" t="s">
        <v>148</v>
      </c>
      <c r="AI2079" t="s">
        <v>148</v>
      </c>
      <c r="AJ2079" t="s">
        <v>148</v>
      </c>
      <c r="BB2079">
        <v>0</v>
      </c>
    </row>
    <row r="2080" spans="1:54" x14ac:dyDescent="0.25">
      <c r="A2080">
        <v>337457</v>
      </c>
      <c r="B2080" t="s">
        <v>150</v>
      </c>
      <c r="P2080" t="s">
        <v>148</v>
      </c>
      <c r="X2080" t="s">
        <v>148</v>
      </c>
      <c r="AC2080" t="s">
        <v>147</v>
      </c>
      <c r="AG2080" t="s">
        <v>145</v>
      </c>
      <c r="AH2080" t="s">
        <v>145</v>
      </c>
      <c r="AM2080" t="s">
        <v>147</v>
      </c>
      <c r="BB2080">
        <v>0</v>
      </c>
    </row>
    <row r="2081" spans="1:54" x14ac:dyDescent="0.25">
      <c r="A2081">
        <v>337478</v>
      </c>
      <c r="B2081" t="s">
        <v>150</v>
      </c>
      <c r="P2081" t="s">
        <v>148</v>
      </c>
      <c r="AC2081" t="s">
        <v>147</v>
      </c>
      <c r="AD2081" t="s">
        <v>147</v>
      </c>
      <c r="AG2081" t="s">
        <v>145</v>
      </c>
      <c r="AJ2081" t="s">
        <v>147</v>
      </c>
      <c r="AL2081" t="s">
        <v>147</v>
      </c>
      <c r="AM2081" t="s">
        <v>147</v>
      </c>
      <c r="BB2081">
        <v>0</v>
      </c>
    </row>
    <row r="2082" spans="1:54" x14ac:dyDescent="0.25">
      <c r="A2082">
        <v>337520</v>
      </c>
      <c r="B2082" t="s">
        <v>150</v>
      </c>
      <c r="P2082" t="s">
        <v>148</v>
      </c>
      <c r="W2082" t="s">
        <v>148</v>
      </c>
      <c r="AG2082" t="s">
        <v>145</v>
      </c>
      <c r="AK2082" t="s">
        <v>147</v>
      </c>
      <c r="AM2082" t="s">
        <v>147</v>
      </c>
      <c r="BB2082">
        <v>0</v>
      </c>
    </row>
    <row r="2083" spans="1:54" x14ac:dyDescent="0.25">
      <c r="A2083">
        <v>337542</v>
      </c>
      <c r="B2083" t="s">
        <v>150</v>
      </c>
      <c r="P2083" t="s">
        <v>148</v>
      </c>
      <c r="AC2083" t="s">
        <v>148</v>
      </c>
      <c r="AD2083" t="s">
        <v>147</v>
      </c>
      <c r="AE2083" t="s">
        <v>147</v>
      </c>
      <c r="AG2083" t="s">
        <v>147</v>
      </c>
      <c r="AJ2083" t="s">
        <v>147</v>
      </c>
      <c r="AK2083" t="s">
        <v>147</v>
      </c>
      <c r="BB2083">
        <v>0</v>
      </c>
    </row>
    <row r="2084" spans="1:54" x14ac:dyDescent="0.25">
      <c r="A2084">
        <v>337586</v>
      </c>
      <c r="B2084" t="s">
        <v>150</v>
      </c>
      <c r="P2084" t="s">
        <v>148</v>
      </c>
      <c r="AD2084" t="s">
        <v>147</v>
      </c>
      <c r="AI2084" t="s">
        <v>147</v>
      </c>
      <c r="AJ2084" t="s">
        <v>147</v>
      </c>
      <c r="AK2084" t="s">
        <v>147</v>
      </c>
      <c r="AM2084" t="s">
        <v>147</v>
      </c>
      <c r="BB2084">
        <v>0</v>
      </c>
    </row>
    <row r="2085" spans="1:54" x14ac:dyDescent="0.25">
      <c r="A2085">
        <v>337702</v>
      </c>
      <c r="B2085" t="s">
        <v>150</v>
      </c>
      <c r="P2085" t="s">
        <v>148</v>
      </c>
      <c r="AC2085" t="s">
        <v>148</v>
      </c>
      <c r="AG2085" t="s">
        <v>148</v>
      </c>
      <c r="AI2085" t="s">
        <v>147</v>
      </c>
      <c r="AJ2085" t="s">
        <v>147</v>
      </c>
      <c r="AK2085" t="s">
        <v>147</v>
      </c>
      <c r="AL2085" t="s">
        <v>147</v>
      </c>
      <c r="AM2085" t="s">
        <v>147</v>
      </c>
      <c r="BB2085">
        <v>0</v>
      </c>
    </row>
    <row r="2086" spans="1:54" x14ac:dyDescent="0.25">
      <c r="A2086">
        <v>337727</v>
      </c>
      <c r="B2086" t="s">
        <v>150</v>
      </c>
      <c r="P2086" t="s">
        <v>148</v>
      </c>
      <c r="AC2086" t="s">
        <v>147</v>
      </c>
      <c r="AG2086" t="s">
        <v>145</v>
      </c>
      <c r="AH2086" t="s">
        <v>145</v>
      </c>
      <c r="AI2086" t="s">
        <v>145</v>
      </c>
      <c r="AJ2086" t="s">
        <v>145</v>
      </c>
      <c r="AK2086" t="s">
        <v>145</v>
      </c>
      <c r="AL2086" t="s">
        <v>145</v>
      </c>
      <c r="AM2086" t="s">
        <v>145</v>
      </c>
      <c r="BB2086">
        <v>0</v>
      </c>
    </row>
    <row r="2087" spans="1:54" x14ac:dyDescent="0.25">
      <c r="A2087">
        <v>338016</v>
      </c>
      <c r="B2087" t="s">
        <v>150</v>
      </c>
      <c r="P2087" t="s">
        <v>148</v>
      </c>
      <c r="Z2087" t="s">
        <v>148</v>
      </c>
      <c r="AG2087" t="s">
        <v>148</v>
      </c>
      <c r="AI2087" t="s">
        <v>148</v>
      </c>
      <c r="AJ2087" t="s">
        <v>148</v>
      </c>
      <c r="AK2087" t="s">
        <v>148</v>
      </c>
      <c r="AM2087" t="s">
        <v>148</v>
      </c>
      <c r="BB2087">
        <v>0</v>
      </c>
    </row>
    <row r="2088" spans="1:54" x14ac:dyDescent="0.25">
      <c r="A2088">
        <v>338173</v>
      </c>
      <c r="B2088" t="s">
        <v>150</v>
      </c>
      <c r="P2088" t="s">
        <v>148</v>
      </c>
      <c r="Z2088" t="s">
        <v>148</v>
      </c>
      <c r="AE2088" t="s">
        <v>148</v>
      </c>
      <c r="AG2088" t="s">
        <v>148</v>
      </c>
      <c r="AL2088" t="s">
        <v>147</v>
      </c>
      <c r="BB2088">
        <v>0</v>
      </c>
    </row>
    <row r="2089" spans="1:54" x14ac:dyDescent="0.25">
      <c r="A2089">
        <v>338183</v>
      </c>
      <c r="B2089" t="s">
        <v>150</v>
      </c>
      <c r="N2089" t="s">
        <v>148</v>
      </c>
      <c r="P2089" t="s">
        <v>148</v>
      </c>
      <c r="AA2089" t="s">
        <v>148</v>
      </c>
      <c r="AG2089" t="s">
        <v>148</v>
      </c>
      <c r="AJ2089" t="s">
        <v>147</v>
      </c>
      <c r="AK2089" t="s">
        <v>147</v>
      </c>
      <c r="AM2089" t="s">
        <v>147</v>
      </c>
      <c r="BB2089">
        <v>0</v>
      </c>
    </row>
    <row r="2090" spans="1:54" x14ac:dyDescent="0.25">
      <c r="A2090">
        <v>338259</v>
      </c>
      <c r="B2090" t="s">
        <v>150</v>
      </c>
      <c r="P2090" t="s">
        <v>148</v>
      </c>
      <c r="AD2090" t="s">
        <v>145</v>
      </c>
      <c r="AE2090" t="s">
        <v>145</v>
      </c>
      <c r="AG2090" t="s">
        <v>147</v>
      </c>
      <c r="AI2090" t="s">
        <v>145</v>
      </c>
      <c r="AJ2090" t="s">
        <v>147</v>
      </c>
      <c r="AL2090" t="s">
        <v>145</v>
      </c>
      <c r="BB2090">
        <v>0</v>
      </c>
    </row>
    <row r="2091" spans="1:54" x14ac:dyDescent="0.25">
      <c r="A2091">
        <v>338907</v>
      </c>
      <c r="B2091" t="s">
        <v>150</v>
      </c>
      <c r="P2091" t="s">
        <v>148</v>
      </c>
      <c r="AC2091" t="s">
        <v>145</v>
      </c>
      <c r="AE2091" t="s">
        <v>147</v>
      </c>
      <c r="AG2091" t="s">
        <v>148</v>
      </c>
      <c r="AI2091" t="s">
        <v>145</v>
      </c>
      <c r="AL2091" t="s">
        <v>145</v>
      </c>
      <c r="AM2091" t="s">
        <v>147</v>
      </c>
      <c r="BB2091">
        <v>0</v>
      </c>
    </row>
    <row r="2092" spans="1:54" x14ac:dyDescent="0.25">
      <c r="A2092">
        <v>327838</v>
      </c>
      <c r="B2092" t="s">
        <v>150</v>
      </c>
      <c r="N2092" t="s">
        <v>148</v>
      </c>
      <c r="P2092" t="s">
        <v>148</v>
      </c>
      <c r="AE2092" t="s">
        <v>148</v>
      </c>
      <c r="AG2092" t="s">
        <v>145</v>
      </c>
      <c r="AH2092" t="s">
        <v>148</v>
      </c>
      <c r="AI2092" t="s">
        <v>145</v>
      </c>
      <c r="AM2092" t="s">
        <v>145</v>
      </c>
      <c r="BB2092">
        <v>0</v>
      </c>
    </row>
    <row r="2093" spans="1:54" x14ac:dyDescent="0.25">
      <c r="A2093">
        <v>333066</v>
      </c>
      <c r="B2093" t="s">
        <v>150</v>
      </c>
      <c r="P2093" t="s">
        <v>148</v>
      </c>
      <c r="Z2093" t="s">
        <v>148</v>
      </c>
      <c r="AC2093" t="s">
        <v>148</v>
      </c>
      <c r="AD2093" t="s">
        <v>147</v>
      </c>
      <c r="AE2093" t="s">
        <v>145</v>
      </c>
      <c r="AG2093" t="s">
        <v>147</v>
      </c>
      <c r="AI2093" t="s">
        <v>145</v>
      </c>
      <c r="AJ2093" t="s">
        <v>147</v>
      </c>
      <c r="AK2093" t="s">
        <v>145</v>
      </c>
      <c r="AL2093" t="s">
        <v>147</v>
      </c>
      <c r="AM2093" t="s">
        <v>148</v>
      </c>
      <c r="BB2093">
        <v>0</v>
      </c>
    </row>
    <row r="2094" spans="1:54" x14ac:dyDescent="0.25">
      <c r="A2094">
        <v>333290</v>
      </c>
      <c r="B2094" t="s">
        <v>150</v>
      </c>
      <c r="P2094" t="s">
        <v>148</v>
      </c>
      <c r="R2094" t="s">
        <v>148</v>
      </c>
      <c r="W2094" t="s">
        <v>148</v>
      </c>
      <c r="AG2094" t="s">
        <v>145</v>
      </c>
      <c r="AI2094" t="s">
        <v>148</v>
      </c>
      <c r="AJ2094" t="s">
        <v>147</v>
      </c>
      <c r="AK2094" t="s">
        <v>148</v>
      </c>
      <c r="AL2094" t="s">
        <v>147</v>
      </c>
      <c r="BB2094">
        <v>0</v>
      </c>
    </row>
    <row r="2095" spans="1:54" x14ac:dyDescent="0.25">
      <c r="A2095">
        <v>335880</v>
      </c>
      <c r="B2095" t="s">
        <v>150</v>
      </c>
      <c r="P2095" t="s">
        <v>148</v>
      </c>
      <c r="Z2095" t="s">
        <v>148</v>
      </c>
      <c r="AC2095" t="s">
        <v>148</v>
      </c>
      <c r="AD2095" t="s">
        <v>147</v>
      </c>
      <c r="AF2095" t="s">
        <v>147</v>
      </c>
      <c r="AG2095" t="s">
        <v>145</v>
      </c>
      <c r="AJ2095" t="s">
        <v>145</v>
      </c>
      <c r="AL2095" t="s">
        <v>147</v>
      </c>
      <c r="AM2095" t="s">
        <v>147</v>
      </c>
      <c r="BB2095">
        <v>0</v>
      </c>
    </row>
    <row r="2096" spans="1:54" x14ac:dyDescent="0.25">
      <c r="A2096">
        <v>334646</v>
      </c>
      <c r="B2096" t="s">
        <v>150</v>
      </c>
      <c r="O2096" t="s">
        <v>148</v>
      </c>
      <c r="AE2096" t="s">
        <v>148</v>
      </c>
      <c r="AG2096" t="s">
        <v>145</v>
      </c>
      <c r="AJ2096" t="s">
        <v>148</v>
      </c>
      <c r="AM2096" t="s">
        <v>148</v>
      </c>
      <c r="BB2096">
        <v>0</v>
      </c>
    </row>
    <row r="2097" spans="1:54" x14ac:dyDescent="0.25">
      <c r="A2097">
        <v>327308</v>
      </c>
      <c r="B2097" t="s">
        <v>150</v>
      </c>
      <c r="O2097" t="s">
        <v>147</v>
      </c>
      <c r="W2097" t="s">
        <v>148</v>
      </c>
      <c r="Z2097" t="s">
        <v>148</v>
      </c>
      <c r="AD2097" t="s">
        <v>145</v>
      </c>
      <c r="AG2097" t="s">
        <v>147</v>
      </c>
      <c r="BB2097">
        <v>0</v>
      </c>
    </row>
    <row r="2098" spans="1:54" x14ac:dyDescent="0.25">
      <c r="A2098">
        <v>336225</v>
      </c>
      <c r="B2098" t="s">
        <v>150</v>
      </c>
      <c r="O2098" t="s">
        <v>147</v>
      </c>
      <c r="W2098" t="s">
        <v>148</v>
      </c>
      <c r="AG2098" t="s">
        <v>147</v>
      </c>
      <c r="AI2098" t="s">
        <v>148</v>
      </c>
      <c r="AK2098" t="s">
        <v>148</v>
      </c>
      <c r="BB2098">
        <v>0</v>
      </c>
    </row>
    <row r="2099" spans="1:54" x14ac:dyDescent="0.25">
      <c r="A2099">
        <v>337662</v>
      </c>
      <c r="B2099" t="s">
        <v>150</v>
      </c>
      <c r="O2099" t="s">
        <v>147</v>
      </c>
      <c r="W2099" t="s">
        <v>147</v>
      </c>
      <c r="Z2099" t="s">
        <v>147</v>
      </c>
      <c r="AC2099" t="s">
        <v>148</v>
      </c>
      <c r="AG2099" t="s">
        <v>147</v>
      </c>
      <c r="AK2099" t="s">
        <v>147</v>
      </c>
      <c r="AM2099" t="s">
        <v>147</v>
      </c>
      <c r="BB2099">
        <v>0</v>
      </c>
    </row>
    <row r="2100" spans="1:54" x14ac:dyDescent="0.25">
      <c r="A2100">
        <v>338132</v>
      </c>
      <c r="B2100" t="s">
        <v>150</v>
      </c>
      <c r="O2100" t="s">
        <v>147</v>
      </c>
      <c r="W2100" t="s">
        <v>147</v>
      </c>
      <c r="AE2100" t="s">
        <v>147</v>
      </c>
      <c r="AG2100" t="s">
        <v>147</v>
      </c>
      <c r="AJ2100" t="s">
        <v>148</v>
      </c>
      <c r="BB2100">
        <v>0</v>
      </c>
    </row>
    <row r="2101" spans="1:54" x14ac:dyDescent="0.25">
      <c r="A2101">
        <v>319193</v>
      </c>
      <c r="B2101" t="s">
        <v>150</v>
      </c>
      <c r="O2101" t="s">
        <v>148</v>
      </c>
      <c r="Z2101" t="s">
        <v>148</v>
      </c>
      <c r="AI2101" t="s">
        <v>148</v>
      </c>
      <c r="AK2101" t="s">
        <v>148</v>
      </c>
      <c r="AL2101" t="s">
        <v>148</v>
      </c>
      <c r="AM2101" t="s">
        <v>148</v>
      </c>
      <c r="BB2101">
        <v>0</v>
      </c>
    </row>
    <row r="2102" spans="1:54" x14ac:dyDescent="0.25">
      <c r="A2102">
        <v>328680</v>
      </c>
      <c r="B2102" t="s">
        <v>150</v>
      </c>
      <c r="G2102" t="s">
        <v>148</v>
      </c>
      <c r="O2102" t="s">
        <v>148</v>
      </c>
      <c r="V2102" t="s">
        <v>148</v>
      </c>
      <c r="AA2102" t="s">
        <v>148</v>
      </c>
      <c r="AC2102" t="s">
        <v>148</v>
      </c>
      <c r="AD2102" t="s">
        <v>148</v>
      </c>
      <c r="AE2102" t="s">
        <v>147</v>
      </c>
      <c r="AF2102" t="s">
        <v>147</v>
      </c>
      <c r="AG2102" t="s">
        <v>147</v>
      </c>
      <c r="AH2102" t="s">
        <v>147</v>
      </c>
      <c r="AI2102" t="s">
        <v>148</v>
      </c>
      <c r="AJ2102" t="s">
        <v>148</v>
      </c>
      <c r="AK2102" t="s">
        <v>147</v>
      </c>
      <c r="AL2102" t="s">
        <v>147</v>
      </c>
      <c r="AM2102" t="s">
        <v>147</v>
      </c>
      <c r="BB2102">
        <v>0</v>
      </c>
    </row>
    <row r="2103" spans="1:54" x14ac:dyDescent="0.25">
      <c r="A2103">
        <v>315237</v>
      </c>
      <c r="B2103" t="s">
        <v>150</v>
      </c>
      <c r="N2103" t="s">
        <v>148</v>
      </c>
      <c r="AA2103" t="s">
        <v>148</v>
      </c>
      <c r="AD2103" t="s">
        <v>148</v>
      </c>
      <c r="AF2103" t="s">
        <v>147</v>
      </c>
      <c r="AH2103" t="s">
        <v>148</v>
      </c>
      <c r="AI2103" t="s">
        <v>148</v>
      </c>
      <c r="AJ2103" t="s">
        <v>148</v>
      </c>
      <c r="AK2103" t="s">
        <v>148</v>
      </c>
      <c r="AM2103" t="s">
        <v>145</v>
      </c>
      <c r="BB2103">
        <v>0</v>
      </c>
    </row>
    <row r="2104" spans="1:54" x14ac:dyDescent="0.25">
      <c r="A2104">
        <v>320030</v>
      </c>
      <c r="B2104" t="s">
        <v>150</v>
      </c>
      <c r="Y2104" t="s">
        <v>148</v>
      </c>
      <c r="AE2104" t="s">
        <v>148</v>
      </c>
      <c r="AG2104" t="s">
        <v>147</v>
      </c>
      <c r="AI2104" t="s">
        <v>145</v>
      </c>
      <c r="AJ2104" t="s">
        <v>147</v>
      </c>
      <c r="BB2104">
        <v>0</v>
      </c>
    </row>
    <row r="2105" spans="1:54" x14ac:dyDescent="0.25">
      <c r="A2105">
        <v>320965</v>
      </c>
      <c r="B2105" t="s">
        <v>150</v>
      </c>
      <c r="Y2105" t="s">
        <v>148</v>
      </c>
      <c r="Z2105" t="s">
        <v>148</v>
      </c>
      <c r="AC2105" t="s">
        <v>148</v>
      </c>
      <c r="AE2105" t="s">
        <v>148</v>
      </c>
      <c r="AF2105" t="s">
        <v>148</v>
      </c>
      <c r="AG2105" t="s">
        <v>148</v>
      </c>
      <c r="AH2105" t="s">
        <v>148</v>
      </c>
      <c r="AJ2105" t="s">
        <v>148</v>
      </c>
      <c r="AK2105" t="s">
        <v>148</v>
      </c>
      <c r="AL2105" t="s">
        <v>148</v>
      </c>
      <c r="AM2105" t="s">
        <v>148</v>
      </c>
      <c r="BB2105">
        <v>0</v>
      </c>
    </row>
    <row r="2106" spans="1:54" x14ac:dyDescent="0.25">
      <c r="A2106">
        <v>321163</v>
      </c>
      <c r="B2106" t="s">
        <v>150</v>
      </c>
      <c r="N2106" t="s">
        <v>148</v>
      </c>
      <c r="W2106" t="s">
        <v>148</v>
      </c>
      <c r="AC2106" t="s">
        <v>148</v>
      </c>
      <c r="AD2106" t="s">
        <v>148</v>
      </c>
      <c r="AE2106" t="s">
        <v>148</v>
      </c>
      <c r="AI2106" t="s">
        <v>148</v>
      </c>
      <c r="AJ2106" t="s">
        <v>148</v>
      </c>
      <c r="AK2106" t="s">
        <v>148</v>
      </c>
      <c r="AM2106" t="s">
        <v>148</v>
      </c>
      <c r="BB2106">
        <v>0</v>
      </c>
    </row>
    <row r="2107" spans="1:54" x14ac:dyDescent="0.25">
      <c r="A2107">
        <v>322100</v>
      </c>
      <c r="B2107" t="s">
        <v>150</v>
      </c>
      <c r="G2107" t="s">
        <v>148</v>
      </c>
      <c r="R2107" t="s">
        <v>148</v>
      </c>
      <c r="W2107" t="s">
        <v>148</v>
      </c>
      <c r="AC2107" t="s">
        <v>148</v>
      </c>
      <c r="AG2107" t="s">
        <v>147</v>
      </c>
      <c r="AI2107" t="s">
        <v>147</v>
      </c>
      <c r="AJ2107" t="s">
        <v>147</v>
      </c>
      <c r="AL2107" t="s">
        <v>145</v>
      </c>
      <c r="BB2107">
        <v>0</v>
      </c>
    </row>
    <row r="2108" spans="1:54" x14ac:dyDescent="0.25">
      <c r="A2108">
        <v>323125</v>
      </c>
      <c r="B2108" t="s">
        <v>150</v>
      </c>
      <c r="AC2108" t="s">
        <v>147</v>
      </c>
      <c r="AE2108" t="s">
        <v>145</v>
      </c>
      <c r="AG2108" t="s">
        <v>147</v>
      </c>
      <c r="AH2108" t="s">
        <v>145</v>
      </c>
      <c r="AI2108" t="s">
        <v>145</v>
      </c>
      <c r="AJ2108" t="s">
        <v>147</v>
      </c>
      <c r="AL2108" t="s">
        <v>147</v>
      </c>
      <c r="AM2108" t="s">
        <v>148</v>
      </c>
      <c r="BB2108">
        <v>0</v>
      </c>
    </row>
    <row r="2109" spans="1:54" x14ac:dyDescent="0.25">
      <c r="A2109">
        <v>323387</v>
      </c>
      <c r="B2109" t="s">
        <v>150</v>
      </c>
      <c r="Y2109" t="s">
        <v>148</v>
      </c>
      <c r="Z2109" t="s">
        <v>145</v>
      </c>
      <c r="AC2109" t="s">
        <v>145</v>
      </c>
      <c r="AF2109" t="s">
        <v>145</v>
      </c>
      <c r="AG2109" t="s">
        <v>145</v>
      </c>
      <c r="AH2109" t="s">
        <v>147</v>
      </c>
      <c r="AI2109" t="s">
        <v>148</v>
      </c>
      <c r="AJ2109" t="s">
        <v>147</v>
      </c>
      <c r="AK2109" t="s">
        <v>145</v>
      </c>
      <c r="AL2109" t="s">
        <v>148</v>
      </c>
      <c r="AM2109" t="s">
        <v>148</v>
      </c>
      <c r="BB2109">
        <v>0</v>
      </c>
    </row>
    <row r="2110" spans="1:54" x14ac:dyDescent="0.25">
      <c r="A2110">
        <v>325106</v>
      </c>
      <c r="B2110" t="s">
        <v>150</v>
      </c>
      <c r="H2110" t="s">
        <v>148</v>
      </c>
      <c r="Z2110" t="s">
        <v>147</v>
      </c>
      <c r="AE2110" t="s">
        <v>148</v>
      </c>
      <c r="AG2110" t="s">
        <v>148</v>
      </c>
      <c r="AH2110" t="s">
        <v>145</v>
      </c>
      <c r="AI2110" t="s">
        <v>147</v>
      </c>
      <c r="AJ2110" t="s">
        <v>147</v>
      </c>
      <c r="AK2110" t="s">
        <v>147</v>
      </c>
      <c r="AL2110" t="s">
        <v>148</v>
      </c>
      <c r="BB2110">
        <v>0</v>
      </c>
    </row>
    <row r="2111" spans="1:54" x14ac:dyDescent="0.25">
      <c r="A2111">
        <v>325593</v>
      </c>
      <c r="B2111" t="s">
        <v>150</v>
      </c>
      <c r="H2111" t="s">
        <v>148</v>
      </c>
      <c r="AG2111" t="s">
        <v>148</v>
      </c>
      <c r="AJ2111" t="s">
        <v>147</v>
      </c>
      <c r="AL2111" t="s">
        <v>148</v>
      </c>
      <c r="AM2111" t="s">
        <v>147</v>
      </c>
      <c r="BB2111">
        <v>0</v>
      </c>
    </row>
    <row r="2112" spans="1:54" x14ac:dyDescent="0.25">
      <c r="A2112">
        <v>326609</v>
      </c>
      <c r="B2112" t="s">
        <v>150</v>
      </c>
      <c r="V2112" t="s">
        <v>148</v>
      </c>
      <c r="AC2112" t="s">
        <v>148</v>
      </c>
      <c r="AG2112" t="s">
        <v>148</v>
      </c>
      <c r="AH2112" t="s">
        <v>147</v>
      </c>
      <c r="AI2112" t="s">
        <v>148</v>
      </c>
      <c r="AK2112" t="s">
        <v>148</v>
      </c>
      <c r="AM2112" t="s">
        <v>148</v>
      </c>
      <c r="BB2112">
        <v>0</v>
      </c>
    </row>
    <row r="2113" spans="1:54" x14ac:dyDescent="0.25">
      <c r="A2113">
        <v>326739</v>
      </c>
      <c r="B2113" t="s">
        <v>150</v>
      </c>
      <c r="F2113" t="s">
        <v>147</v>
      </c>
      <c r="W2113" t="s">
        <v>148</v>
      </c>
      <c r="AH2113" t="s">
        <v>145</v>
      </c>
      <c r="AI2113" t="s">
        <v>148</v>
      </c>
      <c r="AJ2113" t="s">
        <v>148</v>
      </c>
      <c r="AK2113" t="s">
        <v>148</v>
      </c>
      <c r="AM2113" t="s">
        <v>147</v>
      </c>
      <c r="BB2113">
        <v>0</v>
      </c>
    </row>
    <row r="2114" spans="1:54" x14ac:dyDescent="0.25">
      <c r="A2114">
        <v>327132</v>
      </c>
      <c r="B2114" t="s">
        <v>150</v>
      </c>
      <c r="W2114" t="s">
        <v>148</v>
      </c>
      <c r="AG2114" t="s">
        <v>145</v>
      </c>
      <c r="AH2114" t="s">
        <v>145</v>
      </c>
      <c r="AJ2114" t="s">
        <v>148</v>
      </c>
      <c r="AM2114" t="s">
        <v>148</v>
      </c>
      <c r="BB2114">
        <v>0</v>
      </c>
    </row>
    <row r="2115" spans="1:54" x14ac:dyDescent="0.25">
      <c r="A2115">
        <v>327341</v>
      </c>
      <c r="B2115" t="s">
        <v>150</v>
      </c>
      <c r="AE2115" t="s">
        <v>148</v>
      </c>
      <c r="AF2115" t="s">
        <v>147</v>
      </c>
      <c r="AG2115" t="s">
        <v>147</v>
      </c>
      <c r="AI2115" t="s">
        <v>147</v>
      </c>
      <c r="AJ2115" t="s">
        <v>145</v>
      </c>
      <c r="AK2115" t="s">
        <v>147</v>
      </c>
      <c r="AL2115" t="s">
        <v>145</v>
      </c>
      <c r="AM2115" t="s">
        <v>147</v>
      </c>
      <c r="BB2115">
        <v>0</v>
      </c>
    </row>
    <row r="2116" spans="1:54" x14ac:dyDescent="0.25">
      <c r="A2116">
        <v>327386</v>
      </c>
      <c r="B2116" t="s">
        <v>150</v>
      </c>
      <c r="N2116" t="s">
        <v>148</v>
      </c>
      <c r="AA2116" t="s">
        <v>148</v>
      </c>
      <c r="AG2116" t="s">
        <v>148</v>
      </c>
      <c r="AH2116" t="s">
        <v>148</v>
      </c>
      <c r="AJ2116" t="s">
        <v>148</v>
      </c>
      <c r="AK2116" t="s">
        <v>148</v>
      </c>
      <c r="AL2116" t="s">
        <v>148</v>
      </c>
      <c r="AM2116" t="s">
        <v>148</v>
      </c>
      <c r="BB2116">
        <v>0</v>
      </c>
    </row>
    <row r="2117" spans="1:54" x14ac:dyDescent="0.25">
      <c r="A2117">
        <v>328124</v>
      </c>
      <c r="B2117" t="s">
        <v>150</v>
      </c>
      <c r="Q2117" t="s">
        <v>148</v>
      </c>
      <c r="AC2117" t="s">
        <v>148</v>
      </c>
      <c r="AD2117" t="s">
        <v>148</v>
      </c>
      <c r="AE2117" t="s">
        <v>148</v>
      </c>
      <c r="AG2117" t="s">
        <v>148</v>
      </c>
      <c r="AI2117" t="s">
        <v>147</v>
      </c>
      <c r="AJ2117" t="s">
        <v>147</v>
      </c>
      <c r="AK2117" t="s">
        <v>145</v>
      </c>
      <c r="AL2117" t="s">
        <v>145</v>
      </c>
      <c r="AM2117" t="s">
        <v>148</v>
      </c>
      <c r="BB2117">
        <v>0</v>
      </c>
    </row>
    <row r="2118" spans="1:54" x14ac:dyDescent="0.25">
      <c r="A2118">
        <v>328141</v>
      </c>
      <c r="B2118" t="s">
        <v>150</v>
      </c>
      <c r="I2118" t="s">
        <v>148</v>
      </c>
      <c r="N2118" t="s">
        <v>148</v>
      </c>
      <c r="AA2118" t="s">
        <v>148</v>
      </c>
      <c r="AC2118" t="s">
        <v>148</v>
      </c>
      <c r="AG2118" t="s">
        <v>148</v>
      </c>
      <c r="AJ2118" t="s">
        <v>147</v>
      </c>
      <c r="AM2118" t="s">
        <v>147</v>
      </c>
      <c r="BB2118">
        <v>0</v>
      </c>
    </row>
    <row r="2119" spans="1:54" x14ac:dyDescent="0.25">
      <c r="A2119">
        <v>328319</v>
      </c>
      <c r="B2119" t="s">
        <v>150</v>
      </c>
      <c r="W2119" t="s">
        <v>145</v>
      </c>
      <c r="AG2119" t="s">
        <v>147</v>
      </c>
      <c r="AI2119" t="s">
        <v>147</v>
      </c>
      <c r="AJ2119" t="s">
        <v>147</v>
      </c>
      <c r="AK2119" t="s">
        <v>147</v>
      </c>
      <c r="AL2119" t="s">
        <v>145</v>
      </c>
      <c r="AM2119" t="s">
        <v>145</v>
      </c>
      <c r="BB2119">
        <v>0</v>
      </c>
    </row>
    <row r="2120" spans="1:54" x14ac:dyDescent="0.25">
      <c r="A2120">
        <v>328887</v>
      </c>
      <c r="B2120" t="s">
        <v>150</v>
      </c>
      <c r="H2120" t="s">
        <v>148</v>
      </c>
      <c r="AC2120" t="s">
        <v>148</v>
      </c>
      <c r="AE2120" t="s">
        <v>148</v>
      </c>
      <c r="AG2120" t="s">
        <v>148</v>
      </c>
      <c r="AK2120" t="s">
        <v>148</v>
      </c>
      <c r="AL2120" t="s">
        <v>148</v>
      </c>
      <c r="AM2120" t="s">
        <v>148</v>
      </c>
      <c r="BB2120">
        <v>0</v>
      </c>
    </row>
    <row r="2121" spans="1:54" x14ac:dyDescent="0.25">
      <c r="A2121">
        <v>329305</v>
      </c>
      <c r="B2121" t="s">
        <v>150</v>
      </c>
      <c r="W2121" t="s">
        <v>148</v>
      </c>
      <c r="AG2121" t="s">
        <v>145</v>
      </c>
      <c r="AJ2121" t="s">
        <v>148</v>
      </c>
      <c r="AK2121" t="s">
        <v>148</v>
      </c>
      <c r="AM2121" t="s">
        <v>148</v>
      </c>
      <c r="BB2121">
        <v>0</v>
      </c>
    </row>
    <row r="2122" spans="1:54" x14ac:dyDescent="0.25">
      <c r="A2122">
        <v>329337</v>
      </c>
      <c r="B2122" t="s">
        <v>150</v>
      </c>
      <c r="W2122" t="s">
        <v>147</v>
      </c>
      <c r="X2122" t="s">
        <v>148</v>
      </c>
      <c r="AC2122" t="s">
        <v>145</v>
      </c>
      <c r="AD2122" t="s">
        <v>145</v>
      </c>
      <c r="AE2122" t="s">
        <v>145</v>
      </c>
      <c r="AF2122" t="s">
        <v>145</v>
      </c>
      <c r="AG2122" t="s">
        <v>145</v>
      </c>
      <c r="AH2122" t="s">
        <v>145</v>
      </c>
      <c r="AI2122" t="s">
        <v>145</v>
      </c>
      <c r="AJ2122" t="s">
        <v>145</v>
      </c>
      <c r="AK2122" t="s">
        <v>145</v>
      </c>
      <c r="AL2122" t="s">
        <v>145</v>
      </c>
      <c r="BB2122">
        <v>0</v>
      </c>
    </row>
    <row r="2123" spans="1:54" x14ac:dyDescent="0.25">
      <c r="A2123">
        <v>329383</v>
      </c>
      <c r="B2123" t="s">
        <v>150</v>
      </c>
      <c r="M2123" t="s">
        <v>148</v>
      </c>
      <c r="AF2123" t="s">
        <v>148</v>
      </c>
      <c r="AG2123" t="s">
        <v>148</v>
      </c>
      <c r="AH2123" t="s">
        <v>145</v>
      </c>
      <c r="AI2123" t="s">
        <v>148</v>
      </c>
      <c r="AJ2123" t="s">
        <v>147</v>
      </c>
      <c r="AK2123" t="s">
        <v>148</v>
      </c>
      <c r="AL2123" t="s">
        <v>148</v>
      </c>
      <c r="BB2123">
        <v>0</v>
      </c>
    </row>
    <row r="2124" spans="1:54" x14ac:dyDescent="0.25">
      <c r="A2124">
        <v>330106</v>
      </c>
      <c r="B2124" t="s">
        <v>150</v>
      </c>
      <c r="I2124" t="s">
        <v>148</v>
      </c>
      <c r="N2124" t="s">
        <v>148</v>
      </c>
      <c r="AA2124" t="s">
        <v>147</v>
      </c>
      <c r="AE2124" t="s">
        <v>148</v>
      </c>
      <c r="AG2124" t="s">
        <v>148</v>
      </c>
      <c r="AI2124" t="s">
        <v>148</v>
      </c>
      <c r="AL2124" t="s">
        <v>148</v>
      </c>
      <c r="BB2124">
        <v>0</v>
      </c>
    </row>
    <row r="2125" spans="1:54" x14ac:dyDescent="0.25">
      <c r="A2125">
        <v>330215</v>
      </c>
      <c r="B2125" t="s">
        <v>150</v>
      </c>
      <c r="W2125" t="s">
        <v>148</v>
      </c>
      <c r="AC2125" t="s">
        <v>148</v>
      </c>
      <c r="AG2125" t="s">
        <v>148</v>
      </c>
      <c r="AH2125" t="s">
        <v>148</v>
      </c>
      <c r="AJ2125" t="s">
        <v>148</v>
      </c>
      <c r="AK2125" t="s">
        <v>148</v>
      </c>
      <c r="BB2125">
        <v>0</v>
      </c>
    </row>
    <row r="2126" spans="1:54" x14ac:dyDescent="0.25">
      <c r="A2126">
        <v>330230</v>
      </c>
      <c r="B2126" t="s">
        <v>150</v>
      </c>
      <c r="J2126" t="s">
        <v>148</v>
      </c>
      <c r="Z2126" t="s">
        <v>148</v>
      </c>
      <c r="AE2126" t="s">
        <v>148</v>
      </c>
      <c r="AF2126" t="s">
        <v>148</v>
      </c>
      <c r="AK2126" t="s">
        <v>148</v>
      </c>
      <c r="BB2126">
        <v>0</v>
      </c>
    </row>
    <row r="2127" spans="1:54" x14ac:dyDescent="0.25">
      <c r="A2127">
        <v>330401</v>
      </c>
      <c r="B2127" t="s">
        <v>150</v>
      </c>
      <c r="N2127" t="s">
        <v>148</v>
      </c>
      <c r="AF2127" t="s">
        <v>148</v>
      </c>
      <c r="AG2127" t="s">
        <v>148</v>
      </c>
      <c r="AI2127" t="s">
        <v>148</v>
      </c>
      <c r="AJ2127" t="s">
        <v>148</v>
      </c>
      <c r="BB2127">
        <v>0</v>
      </c>
    </row>
    <row r="2128" spans="1:54" x14ac:dyDescent="0.25">
      <c r="A2128">
        <v>330714</v>
      </c>
      <c r="B2128" t="s">
        <v>150</v>
      </c>
      <c r="I2128" t="s">
        <v>145</v>
      </c>
      <c r="N2128" t="s">
        <v>145</v>
      </c>
      <c r="V2128" t="s">
        <v>147</v>
      </c>
      <c r="AA2128" t="s">
        <v>147</v>
      </c>
      <c r="AM2128" t="s">
        <v>148</v>
      </c>
      <c r="BB2128">
        <v>0</v>
      </c>
    </row>
    <row r="2129" spans="1:54" x14ac:dyDescent="0.25">
      <c r="A2129">
        <v>330748</v>
      </c>
      <c r="B2129" t="s">
        <v>150</v>
      </c>
      <c r="AE2129" t="s">
        <v>148</v>
      </c>
      <c r="AG2129" t="s">
        <v>145</v>
      </c>
      <c r="AI2129" t="s">
        <v>148</v>
      </c>
      <c r="AJ2129" t="s">
        <v>148</v>
      </c>
      <c r="AL2129" t="s">
        <v>148</v>
      </c>
      <c r="AM2129" t="s">
        <v>148</v>
      </c>
      <c r="BB2129">
        <v>0</v>
      </c>
    </row>
    <row r="2130" spans="1:54" x14ac:dyDescent="0.25">
      <c r="A2130">
        <v>331035</v>
      </c>
      <c r="B2130" t="s">
        <v>150</v>
      </c>
      <c r="W2130" t="s">
        <v>148</v>
      </c>
      <c r="Z2130" t="s">
        <v>145</v>
      </c>
      <c r="AC2130" t="s">
        <v>148</v>
      </c>
      <c r="AD2130" t="s">
        <v>147</v>
      </c>
      <c r="AG2130" t="s">
        <v>147</v>
      </c>
      <c r="AI2130" t="s">
        <v>148</v>
      </c>
      <c r="AJ2130" t="s">
        <v>148</v>
      </c>
      <c r="AL2130" t="s">
        <v>145</v>
      </c>
      <c r="AM2130" t="s">
        <v>147</v>
      </c>
      <c r="BB2130">
        <v>0</v>
      </c>
    </row>
    <row r="2131" spans="1:54" x14ac:dyDescent="0.25">
      <c r="A2131">
        <v>331075</v>
      </c>
      <c r="B2131" t="s">
        <v>150</v>
      </c>
      <c r="AE2131" t="s">
        <v>148</v>
      </c>
      <c r="AG2131" t="s">
        <v>148</v>
      </c>
      <c r="AI2131" t="s">
        <v>148</v>
      </c>
      <c r="AJ2131" t="s">
        <v>148</v>
      </c>
      <c r="AK2131" t="s">
        <v>148</v>
      </c>
      <c r="AL2131" t="s">
        <v>145</v>
      </c>
      <c r="AM2131" t="s">
        <v>147</v>
      </c>
      <c r="BB2131">
        <v>0</v>
      </c>
    </row>
    <row r="2132" spans="1:54" x14ac:dyDescent="0.25">
      <c r="A2132">
        <v>331533</v>
      </c>
      <c r="B2132" t="s">
        <v>150</v>
      </c>
      <c r="AC2132" t="s">
        <v>147</v>
      </c>
      <c r="AG2132" t="s">
        <v>145</v>
      </c>
      <c r="AJ2132" t="s">
        <v>148</v>
      </c>
      <c r="AK2132" t="s">
        <v>148</v>
      </c>
      <c r="AM2132" t="s">
        <v>148</v>
      </c>
      <c r="BB2132">
        <v>0</v>
      </c>
    </row>
    <row r="2133" spans="1:54" x14ac:dyDescent="0.25">
      <c r="A2133">
        <v>331632</v>
      </c>
      <c r="B2133" t="s">
        <v>150</v>
      </c>
      <c r="AA2133" t="s">
        <v>147</v>
      </c>
      <c r="AC2133" t="s">
        <v>145</v>
      </c>
      <c r="AI2133" t="s">
        <v>147</v>
      </c>
      <c r="AK2133" t="s">
        <v>147</v>
      </c>
      <c r="AM2133" t="s">
        <v>147</v>
      </c>
      <c r="BB2133">
        <v>0</v>
      </c>
    </row>
    <row r="2134" spans="1:54" x14ac:dyDescent="0.25">
      <c r="A2134">
        <v>331694</v>
      </c>
      <c r="B2134" t="s">
        <v>150</v>
      </c>
      <c r="N2134" t="s">
        <v>148</v>
      </c>
      <c r="AC2134" t="s">
        <v>148</v>
      </c>
      <c r="AF2134" t="s">
        <v>148</v>
      </c>
      <c r="AK2134" t="s">
        <v>148</v>
      </c>
      <c r="AL2134" t="s">
        <v>148</v>
      </c>
      <c r="BB2134">
        <v>0</v>
      </c>
    </row>
    <row r="2135" spans="1:54" x14ac:dyDescent="0.25">
      <c r="A2135">
        <v>331733</v>
      </c>
      <c r="B2135" t="s">
        <v>150</v>
      </c>
      <c r="I2135" t="s">
        <v>148</v>
      </c>
      <c r="W2135" t="s">
        <v>148</v>
      </c>
      <c r="Z2135" t="s">
        <v>148</v>
      </c>
      <c r="AI2135" t="s">
        <v>148</v>
      </c>
      <c r="AK2135" t="s">
        <v>148</v>
      </c>
      <c r="AL2135" t="s">
        <v>148</v>
      </c>
      <c r="AM2135" t="s">
        <v>148</v>
      </c>
      <c r="BB2135">
        <v>0</v>
      </c>
    </row>
    <row r="2136" spans="1:54" x14ac:dyDescent="0.25">
      <c r="A2136">
        <v>331748</v>
      </c>
      <c r="B2136" t="s">
        <v>150</v>
      </c>
      <c r="AC2136" t="s">
        <v>148</v>
      </c>
      <c r="AG2136" t="s">
        <v>145</v>
      </c>
      <c r="AH2136" t="s">
        <v>145</v>
      </c>
      <c r="AI2136" t="s">
        <v>148</v>
      </c>
      <c r="AJ2136" t="s">
        <v>148</v>
      </c>
      <c r="AK2136" t="s">
        <v>148</v>
      </c>
      <c r="BB2136">
        <v>0</v>
      </c>
    </row>
    <row r="2137" spans="1:54" x14ac:dyDescent="0.25">
      <c r="A2137">
        <v>331764</v>
      </c>
      <c r="B2137" t="s">
        <v>150</v>
      </c>
      <c r="N2137" t="s">
        <v>148</v>
      </c>
      <c r="R2137" t="s">
        <v>148</v>
      </c>
      <c r="V2137" t="s">
        <v>148</v>
      </c>
      <c r="AC2137" t="s">
        <v>148</v>
      </c>
      <c r="AE2137" t="s">
        <v>148</v>
      </c>
      <c r="AG2137" t="s">
        <v>148</v>
      </c>
      <c r="AI2137" t="s">
        <v>148</v>
      </c>
      <c r="AL2137" t="s">
        <v>148</v>
      </c>
      <c r="AM2137" t="s">
        <v>148</v>
      </c>
      <c r="BB2137">
        <v>0</v>
      </c>
    </row>
    <row r="2138" spans="1:54" x14ac:dyDescent="0.25">
      <c r="A2138">
        <v>331829</v>
      </c>
      <c r="B2138" t="s">
        <v>150</v>
      </c>
      <c r="W2138" t="s">
        <v>148</v>
      </c>
      <c r="AC2138" t="s">
        <v>148</v>
      </c>
      <c r="AD2138" t="s">
        <v>148</v>
      </c>
      <c r="AG2138" t="s">
        <v>145</v>
      </c>
      <c r="AM2138" t="s">
        <v>148</v>
      </c>
      <c r="BB2138">
        <v>0</v>
      </c>
    </row>
    <row r="2139" spans="1:54" x14ac:dyDescent="0.25">
      <c r="A2139">
        <v>331885</v>
      </c>
      <c r="B2139" t="s">
        <v>150</v>
      </c>
      <c r="W2139" t="s">
        <v>145</v>
      </c>
      <c r="AD2139" t="s">
        <v>145</v>
      </c>
      <c r="AF2139" t="s">
        <v>145</v>
      </c>
      <c r="AG2139" t="s">
        <v>145</v>
      </c>
      <c r="AH2139" t="s">
        <v>145</v>
      </c>
      <c r="AJ2139" t="s">
        <v>145</v>
      </c>
      <c r="AK2139" t="s">
        <v>145</v>
      </c>
      <c r="AL2139" t="s">
        <v>145</v>
      </c>
      <c r="BB2139">
        <v>0</v>
      </c>
    </row>
    <row r="2140" spans="1:54" x14ac:dyDescent="0.25">
      <c r="A2140">
        <v>331958</v>
      </c>
      <c r="B2140" t="s">
        <v>150</v>
      </c>
      <c r="I2140" t="s">
        <v>148</v>
      </c>
      <c r="V2140" t="s">
        <v>148</v>
      </c>
      <c r="AC2140" t="s">
        <v>148</v>
      </c>
      <c r="AD2140" t="s">
        <v>148</v>
      </c>
      <c r="AE2140" t="s">
        <v>148</v>
      </c>
      <c r="AG2140" t="s">
        <v>148</v>
      </c>
      <c r="AH2140" t="s">
        <v>147</v>
      </c>
      <c r="AI2140" t="s">
        <v>148</v>
      </c>
      <c r="AK2140" t="s">
        <v>148</v>
      </c>
      <c r="AM2140" t="s">
        <v>148</v>
      </c>
      <c r="BB2140">
        <v>0</v>
      </c>
    </row>
    <row r="2141" spans="1:54" x14ac:dyDescent="0.25">
      <c r="A2141">
        <v>332105</v>
      </c>
      <c r="B2141" t="s">
        <v>150</v>
      </c>
      <c r="W2141" t="s">
        <v>148</v>
      </c>
      <c r="Z2141" t="s">
        <v>148</v>
      </c>
      <c r="AA2141" t="s">
        <v>148</v>
      </c>
      <c r="AG2141" t="s">
        <v>147</v>
      </c>
      <c r="AH2141" t="s">
        <v>145</v>
      </c>
      <c r="AK2141" t="s">
        <v>148</v>
      </c>
      <c r="AM2141" t="s">
        <v>147</v>
      </c>
      <c r="BB2141">
        <v>0</v>
      </c>
    </row>
    <row r="2142" spans="1:54" x14ac:dyDescent="0.25">
      <c r="A2142">
        <v>332127</v>
      </c>
      <c r="B2142" t="s">
        <v>150</v>
      </c>
      <c r="I2142" t="s">
        <v>148</v>
      </c>
      <c r="N2142" t="s">
        <v>148</v>
      </c>
      <c r="V2142" t="s">
        <v>147</v>
      </c>
      <c r="AA2142" t="s">
        <v>147</v>
      </c>
      <c r="AG2142" t="s">
        <v>145</v>
      </c>
      <c r="AM2142" t="s">
        <v>147</v>
      </c>
      <c r="BB2142">
        <v>0</v>
      </c>
    </row>
    <row r="2143" spans="1:54" x14ac:dyDescent="0.25">
      <c r="A2143">
        <v>332200</v>
      </c>
      <c r="B2143" t="s">
        <v>150</v>
      </c>
      <c r="AC2143" t="s">
        <v>148</v>
      </c>
      <c r="AG2143" t="s">
        <v>148</v>
      </c>
      <c r="AK2143" t="s">
        <v>147</v>
      </c>
      <c r="AL2143" t="s">
        <v>147</v>
      </c>
      <c r="AM2143" t="s">
        <v>147</v>
      </c>
      <c r="BB2143">
        <v>0</v>
      </c>
    </row>
    <row r="2144" spans="1:54" x14ac:dyDescent="0.25">
      <c r="A2144">
        <v>332509</v>
      </c>
      <c r="B2144" t="s">
        <v>150</v>
      </c>
      <c r="K2144" t="s">
        <v>148</v>
      </c>
      <c r="W2144" t="s">
        <v>148</v>
      </c>
      <c r="AC2144" t="s">
        <v>148</v>
      </c>
      <c r="AK2144" t="s">
        <v>148</v>
      </c>
      <c r="AM2144" t="s">
        <v>148</v>
      </c>
      <c r="BB2144">
        <v>0</v>
      </c>
    </row>
    <row r="2145" spans="1:54" x14ac:dyDescent="0.25">
      <c r="A2145">
        <v>332998</v>
      </c>
      <c r="B2145" t="s">
        <v>150</v>
      </c>
      <c r="N2145" t="s">
        <v>148</v>
      </c>
      <c r="W2145" t="s">
        <v>148</v>
      </c>
      <c r="AG2145" t="s">
        <v>145</v>
      </c>
      <c r="AJ2145" t="s">
        <v>148</v>
      </c>
      <c r="AK2145" t="s">
        <v>147</v>
      </c>
      <c r="AL2145" t="s">
        <v>147</v>
      </c>
      <c r="AM2145" t="s">
        <v>145</v>
      </c>
      <c r="BB2145">
        <v>0</v>
      </c>
    </row>
    <row r="2146" spans="1:54" x14ac:dyDescent="0.25">
      <c r="A2146">
        <v>333010</v>
      </c>
      <c r="B2146" t="s">
        <v>150</v>
      </c>
      <c r="W2146" t="s">
        <v>148</v>
      </c>
      <c r="X2146" t="s">
        <v>147</v>
      </c>
      <c r="Y2146" t="s">
        <v>147</v>
      </c>
      <c r="AA2146" t="s">
        <v>147</v>
      </c>
      <c r="AC2146" t="s">
        <v>145</v>
      </c>
      <c r="AE2146" t="s">
        <v>148</v>
      </c>
      <c r="AH2146" t="s">
        <v>148</v>
      </c>
      <c r="AK2146" t="s">
        <v>145</v>
      </c>
      <c r="AL2146" t="s">
        <v>145</v>
      </c>
      <c r="AM2146" t="s">
        <v>145</v>
      </c>
      <c r="BB2146">
        <v>0</v>
      </c>
    </row>
    <row r="2147" spans="1:54" x14ac:dyDescent="0.25">
      <c r="A2147">
        <v>333115</v>
      </c>
      <c r="B2147" t="s">
        <v>150</v>
      </c>
      <c r="L2147" t="s">
        <v>147</v>
      </c>
      <c r="M2147" t="s">
        <v>147</v>
      </c>
      <c r="Z2147" t="s">
        <v>148</v>
      </c>
      <c r="AC2147" t="s">
        <v>148</v>
      </c>
      <c r="AD2147" t="s">
        <v>147</v>
      </c>
      <c r="AE2147" t="s">
        <v>147</v>
      </c>
      <c r="AF2147" t="s">
        <v>147</v>
      </c>
      <c r="AG2147" t="s">
        <v>148</v>
      </c>
      <c r="AI2147" t="s">
        <v>147</v>
      </c>
      <c r="AJ2147" t="s">
        <v>148</v>
      </c>
      <c r="BB2147">
        <v>0</v>
      </c>
    </row>
    <row r="2148" spans="1:54" x14ac:dyDescent="0.25">
      <c r="A2148">
        <v>333231</v>
      </c>
      <c r="B2148" t="s">
        <v>150</v>
      </c>
      <c r="T2148" t="s">
        <v>147</v>
      </c>
      <c r="W2148" t="s">
        <v>148</v>
      </c>
      <c r="Z2148" t="s">
        <v>148</v>
      </c>
      <c r="AA2148" t="s">
        <v>148</v>
      </c>
      <c r="AC2148" t="s">
        <v>147</v>
      </c>
      <c r="AD2148" t="s">
        <v>147</v>
      </c>
      <c r="AG2148" t="s">
        <v>147</v>
      </c>
      <c r="AH2148" t="s">
        <v>147</v>
      </c>
      <c r="AI2148" t="s">
        <v>145</v>
      </c>
      <c r="AJ2148" t="s">
        <v>145</v>
      </c>
      <c r="AK2148" t="s">
        <v>145</v>
      </c>
      <c r="AL2148" t="s">
        <v>145</v>
      </c>
      <c r="AM2148" t="s">
        <v>145</v>
      </c>
      <c r="BB2148">
        <v>0</v>
      </c>
    </row>
    <row r="2149" spans="1:54" x14ac:dyDescent="0.25">
      <c r="A2149">
        <v>333350</v>
      </c>
      <c r="B2149" t="s">
        <v>150</v>
      </c>
      <c r="AA2149" t="s">
        <v>148</v>
      </c>
      <c r="AC2149" t="s">
        <v>148</v>
      </c>
      <c r="AG2149" t="s">
        <v>148</v>
      </c>
      <c r="AI2149" t="s">
        <v>148</v>
      </c>
      <c r="AK2149" t="s">
        <v>148</v>
      </c>
      <c r="AL2149" t="s">
        <v>148</v>
      </c>
      <c r="AM2149" t="s">
        <v>148</v>
      </c>
      <c r="BB2149">
        <v>0</v>
      </c>
    </row>
    <row r="2150" spans="1:54" x14ac:dyDescent="0.25">
      <c r="A2150">
        <v>333384</v>
      </c>
      <c r="B2150" t="s">
        <v>150</v>
      </c>
      <c r="M2150" t="s">
        <v>148</v>
      </c>
      <c r="W2150" t="s">
        <v>148</v>
      </c>
      <c r="AD2150" t="s">
        <v>148</v>
      </c>
      <c r="AH2150" t="s">
        <v>147</v>
      </c>
      <c r="AI2150" t="s">
        <v>147</v>
      </c>
      <c r="AK2150" t="s">
        <v>148</v>
      </c>
      <c r="BB2150">
        <v>0</v>
      </c>
    </row>
    <row r="2151" spans="1:54" x14ac:dyDescent="0.25">
      <c r="A2151">
        <v>333407</v>
      </c>
      <c r="B2151" t="s">
        <v>150</v>
      </c>
      <c r="N2151" t="s">
        <v>148</v>
      </c>
      <c r="S2151" t="s">
        <v>148</v>
      </c>
      <c r="AA2151" t="s">
        <v>148</v>
      </c>
      <c r="AG2151" t="s">
        <v>148</v>
      </c>
      <c r="AJ2151" t="s">
        <v>148</v>
      </c>
      <c r="BB2151">
        <v>0</v>
      </c>
    </row>
    <row r="2152" spans="1:54" x14ac:dyDescent="0.25">
      <c r="A2152">
        <v>333466</v>
      </c>
      <c r="B2152" t="s">
        <v>150</v>
      </c>
      <c r="W2152" t="s">
        <v>148</v>
      </c>
      <c r="AA2152" t="s">
        <v>148</v>
      </c>
      <c r="AF2152" t="s">
        <v>148</v>
      </c>
      <c r="AG2152" t="s">
        <v>147</v>
      </c>
      <c r="AH2152" t="s">
        <v>147</v>
      </c>
      <c r="AI2152" t="s">
        <v>148</v>
      </c>
      <c r="AJ2152" t="s">
        <v>147</v>
      </c>
      <c r="AM2152" t="s">
        <v>148</v>
      </c>
      <c r="BB2152">
        <v>0</v>
      </c>
    </row>
    <row r="2153" spans="1:54" x14ac:dyDescent="0.25">
      <c r="A2153">
        <v>333701</v>
      </c>
      <c r="B2153" t="s">
        <v>150</v>
      </c>
      <c r="Z2153" t="s">
        <v>148</v>
      </c>
      <c r="AC2153" t="s">
        <v>148</v>
      </c>
      <c r="AE2153" t="s">
        <v>148</v>
      </c>
      <c r="AG2153" t="s">
        <v>148</v>
      </c>
      <c r="AH2153" t="s">
        <v>148</v>
      </c>
      <c r="AL2153" t="s">
        <v>148</v>
      </c>
      <c r="BB2153">
        <v>0</v>
      </c>
    </row>
    <row r="2154" spans="1:54" x14ac:dyDescent="0.25">
      <c r="A2154">
        <v>333832</v>
      </c>
      <c r="B2154" t="s">
        <v>150</v>
      </c>
      <c r="W2154" t="s">
        <v>148</v>
      </c>
      <c r="AD2154" t="s">
        <v>145</v>
      </c>
      <c r="AE2154" t="s">
        <v>148</v>
      </c>
      <c r="AG2154" t="s">
        <v>147</v>
      </c>
      <c r="AK2154" t="s">
        <v>148</v>
      </c>
      <c r="AM2154" t="s">
        <v>148</v>
      </c>
      <c r="BB2154">
        <v>0</v>
      </c>
    </row>
    <row r="2155" spans="1:54" x14ac:dyDescent="0.25">
      <c r="A2155">
        <v>333834</v>
      </c>
      <c r="B2155" t="s">
        <v>150</v>
      </c>
      <c r="W2155" t="s">
        <v>147</v>
      </c>
      <c r="X2155" t="s">
        <v>147</v>
      </c>
      <c r="Z2155" t="s">
        <v>147</v>
      </c>
      <c r="AC2155" t="s">
        <v>147</v>
      </c>
      <c r="AE2155" t="s">
        <v>147</v>
      </c>
      <c r="AF2155" t="s">
        <v>147</v>
      </c>
      <c r="AI2155" t="s">
        <v>147</v>
      </c>
      <c r="AJ2155" t="s">
        <v>147</v>
      </c>
      <c r="BB2155">
        <v>0</v>
      </c>
    </row>
    <row r="2156" spans="1:54" x14ac:dyDescent="0.25">
      <c r="A2156">
        <v>333990</v>
      </c>
      <c r="B2156" t="s">
        <v>150</v>
      </c>
      <c r="W2156" t="s">
        <v>147</v>
      </c>
      <c r="Y2156" t="s">
        <v>148</v>
      </c>
      <c r="Z2156" t="s">
        <v>148</v>
      </c>
      <c r="AC2156" t="s">
        <v>148</v>
      </c>
      <c r="AD2156" t="s">
        <v>145</v>
      </c>
      <c r="AG2156" t="s">
        <v>147</v>
      </c>
      <c r="AH2156" t="s">
        <v>147</v>
      </c>
      <c r="AI2156" t="s">
        <v>147</v>
      </c>
      <c r="AJ2156" t="s">
        <v>147</v>
      </c>
      <c r="AK2156" t="s">
        <v>147</v>
      </c>
      <c r="AL2156" t="s">
        <v>147</v>
      </c>
      <c r="AM2156" t="s">
        <v>148</v>
      </c>
      <c r="BB2156">
        <v>0</v>
      </c>
    </row>
    <row r="2157" spans="1:54" x14ac:dyDescent="0.25">
      <c r="A2157">
        <v>334113</v>
      </c>
      <c r="B2157" t="s">
        <v>150</v>
      </c>
      <c r="W2157" t="s">
        <v>145</v>
      </c>
      <c r="Z2157" t="s">
        <v>147</v>
      </c>
      <c r="AC2157" t="s">
        <v>148</v>
      </c>
      <c r="AD2157" t="s">
        <v>145</v>
      </c>
      <c r="AJ2157" t="s">
        <v>147</v>
      </c>
      <c r="AL2157" t="s">
        <v>147</v>
      </c>
      <c r="AM2157" t="s">
        <v>148</v>
      </c>
      <c r="BB2157">
        <v>0</v>
      </c>
    </row>
    <row r="2158" spans="1:54" x14ac:dyDescent="0.25">
      <c r="A2158">
        <v>334302</v>
      </c>
      <c r="B2158" t="s">
        <v>150</v>
      </c>
      <c r="Z2158" t="s">
        <v>148</v>
      </c>
      <c r="AC2158" t="s">
        <v>148</v>
      </c>
      <c r="AE2158" t="s">
        <v>148</v>
      </c>
      <c r="AG2158" t="s">
        <v>148</v>
      </c>
      <c r="AH2158" t="s">
        <v>148</v>
      </c>
      <c r="AI2158" t="s">
        <v>148</v>
      </c>
      <c r="AK2158" t="s">
        <v>148</v>
      </c>
      <c r="BB2158">
        <v>0</v>
      </c>
    </row>
    <row r="2159" spans="1:54" x14ac:dyDescent="0.25">
      <c r="A2159">
        <v>334319</v>
      </c>
      <c r="B2159" t="s">
        <v>150</v>
      </c>
      <c r="AC2159" t="s">
        <v>148</v>
      </c>
      <c r="AF2159" t="s">
        <v>148</v>
      </c>
      <c r="AG2159" t="s">
        <v>148</v>
      </c>
      <c r="AI2159" t="s">
        <v>148</v>
      </c>
      <c r="AM2159" t="s">
        <v>148</v>
      </c>
      <c r="BB2159">
        <v>0</v>
      </c>
    </row>
    <row r="2160" spans="1:54" x14ac:dyDescent="0.25">
      <c r="A2160">
        <v>334433</v>
      </c>
      <c r="B2160" t="s">
        <v>150</v>
      </c>
      <c r="AC2160" t="s">
        <v>147</v>
      </c>
      <c r="AD2160" t="s">
        <v>148</v>
      </c>
      <c r="AE2160" t="s">
        <v>145</v>
      </c>
      <c r="AF2160" t="s">
        <v>145</v>
      </c>
      <c r="AG2160" t="s">
        <v>147</v>
      </c>
      <c r="AH2160" t="s">
        <v>145</v>
      </c>
      <c r="AI2160" t="s">
        <v>145</v>
      </c>
      <c r="AJ2160" t="s">
        <v>145</v>
      </c>
      <c r="AK2160" t="s">
        <v>145</v>
      </c>
      <c r="AL2160" t="s">
        <v>148</v>
      </c>
      <c r="AM2160" t="s">
        <v>147</v>
      </c>
      <c r="BB2160">
        <v>0</v>
      </c>
    </row>
    <row r="2161" spans="1:54" x14ac:dyDescent="0.25">
      <c r="A2161">
        <v>334564</v>
      </c>
      <c r="B2161" t="s">
        <v>150</v>
      </c>
      <c r="W2161" t="s">
        <v>148</v>
      </c>
      <c r="Y2161" t="s">
        <v>148</v>
      </c>
      <c r="AC2161" t="s">
        <v>148</v>
      </c>
      <c r="AH2161" t="s">
        <v>148</v>
      </c>
      <c r="AI2161" t="s">
        <v>148</v>
      </c>
      <c r="AK2161" t="s">
        <v>147</v>
      </c>
      <c r="AM2161" t="s">
        <v>148</v>
      </c>
      <c r="BB2161">
        <v>0</v>
      </c>
    </row>
    <row r="2162" spans="1:54" x14ac:dyDescent="0.25">
      <c r="A2162">
        <v>334809</v>
      </c>
      <c r="B2162" t="s">
        <v>150</v>
      </c>
      <c r="W2162" t="s">
        <v>148</v>
      </c>
      <c r="AG2162" t="s">
        <v>148</v>
      </c>
      <c r="AI2162" t="s">
        <v>148</v>
      </c>
      <c r="AK2162" t="s">
        <v>147</v>
      </c>
      <c r="AM2162" t="s">
        <v>148</v>
      </c>
      <c r="BB2162">
        <v>0</v>
      </c>
    </row>
    <row r="2163" spans="1:54" x14ac:dyDescent="0.25">
      <c r="A2163">
        <v>334838</v>
      </c>
      <c r="B2163" t="s">
        <v>150</v>
      </c>
      <c r="R2163" t="s">
        <v>148</v>
      </c>
      <c r="W2163" t="s">
        <v>148</v>
      </c>
      <c r="AC2163" t="s">
        <v>148</v>
      </c>
      <c r="AD2163" t="s">
        <v>148</v>
      </c>
      <c r="AJ2163" t="s">
        <v>145</v>
      </c>
      <c r="AL2163" t="s">
        <v>145</v>
      </c>
      <c r="AM2163" t="s">
        <v>148</v>
      </c>
      <c r="BB2163">
        <v>0</v>
      </c>
    </row>
    <row r="2164" spans="1:54" x14ac:dyDescent="0.25">
      <c r="A2164">
        <v>334927</v>
      </c>
      <c r="B2164" t="s">
        <v>150</v>
      </c>
      <c r="I2164" t="s">
        <v>148</v>
      </c>
      <c r="N2164" t="s">
        <v>147</v>
      </c>
      <c r="V2164" t="s">
        <v>147</v>
      </c>
      <c r="AA2164" t="s">
        <v>145</v>
      </c>
      <c r="AC2164" t="s">
        <v>148</v>
      </c>
      <c r="AG2164" t="s">
        <v>145</v>
      </c>
      <c r="AI2164" t="s">
        <v>148</v>
      </c>
      <c r="AJ2164" t="s">
        <v>147</v>
      </c>
      <c r="AL2164" t="s">
        <v>147</v>
      </c>
      <c r="AM2164" t="s">
        <v>145</v>
      </c>
      <c r="BB2164">
        <v>0</v>
      </c>
    </row>
    <row r="2165" spans="1:54" x14ac:dyDescent="0.25">
      <c r="A2165">
        <v>334945</v>
      </c>
      <c r="B2165" t="s">
        <v>150</v>
      </c>
      <c r="AC2165" t="s">
        <v>148</v>
      </c>
      <c r="AE2165" t="s">
        <v>148</v>
      </c>
      <c r="AF2165" t="s">
        <v>148</v>
      </c>
      <c r="AG2165" t="s">
        <v>148</v>
      </c>
      <c r="AJ2165" t="s">
        <v>148</v>
      </c>
      <c r="AK2165" t="s">
        <v>148</v>
      </c>
      <c r="AL2165" t="s">
        <v>148</v>
      </c>
      <c r="BB2165">
        <v>0</v>
      </c>
    </row>
    <row r="2166" spans="1:54" x14ac:dyDescent="0.25">
      <c r="A2166">
        <v>335094</v>
      </c>
      <c r="B2166" t="s">
        <v>150</v>
      </c>
      <c r="N2166" t="s">
        <v>148</v>
      </c>
      <c r="AE2166" t="s">
        <v>148</v>
      </c>
      <c r="AG2166" t="s">
        <v>148</v>
      </c>
      <c r="AH2166" t="s">
        <v>147</v>
      </c>
      <c r="AM2166" t="s">
        <v>147</v>
      </c>
      <c r="BB2166">
        <v>0</v>
      </c>
    </row>
    <row r="2167" spans="1:54" x14ac:dyDescent="0.25">
      <c r="A2167">
        <v>335124</v>
      </c>
      <c r="B2167" t="s">
        <v>150</v>
      </c>
      <c r="W2167" t="s">
        <v>148</v>
      </c>
      <c r="AC2167" t="s">
        <v>148</v>
      </c>
      <c r="AG2167" t="s">
        <v>145</v>
      </c>
      <c r="AH2167" t="s">
        <v>147</v>
      </c>
      <c r="AK2167" t="s">
        <v>148</v>
      </c>
      <c r="AM2167" t="s">
        <v>148</v>
      </c>
      <c r="BB2167">
        <v>0</v>
      </c>
    </row>
    <row r="2168" spans="1:54" x14ac:dyDescent="0.25">
      <c r="A2168">
        <v>335154</v>
      </c>
      <c r="B2168" t="s">
        <v>150</v>
      </c>
      <c r="Y2168" t="s">
        <v>148</v>
      </c>
      <c r="AC2168" t="s">
        <v>148</v>
      </c>
      <c r="AG2168" t="s">
        <v>148</v>
      </c>
      <c r="AI2168" t="s">
        <v>148</v>
      </c>
      <c r="AJ2168" t="s">
        <v>148</v>
      </c>
      <c r="AM2168" t="s">
        <v>148</v>
      </c>
      <c r="BB2168">
        <v>0</v>
      </c>
    </row>
    <row r="2169" spans="1:54" x14ac:dyDescent="0.25">
      <c r="A2169">
        <v>335222</v>
      </c>
      <c r="B2169" t="s">
        <v>150</v>
      </c>
      <c r="K2169" t="s">
        <v>147</v>
      </c>
      <c r="W2169" t="s">
        <v>147</v>
      </c>
      <c r="Z2169" t="s">
        <v>147</v>
      </c>
      <c r="AC2169" t="s">
        <v>148</v>
      </c>
      <c r="AD2169" t="s">
        <v>148</v>
      </c>
      <c r="AF2169" t="s">
        <v>148</v>
      </c>
      <c r="AG2169" t="s">
        <v>148</v>
      </c>
      <c r="AJ2169" t="s">
        <v>147</v>
      </c>
      <c r="AM2169" t="s">
        <v>148</v>
      </c>
      <c r="BB2169">
        <v>0</v>
      </c>
    </row>
    <row r="2170" spans="1:54" x14ac:dyDescent="0.25">
      <c r="A2170">
        <v>335312</v>
      </c>
      <c r="B2170" t="s">
        <v>150</v>
      </c>
      <c r="W2170" t="s">
        <v>148</v>
      </c>
      <c r="Z2170" t="s">
        <v>148</v>
      </c>
      <c r="AC2170" t="s">
        <v>148</v>
      </c>
      <c r="AG2170" t="s">
        <v>147</v>
      </c>
      <c r="AI2170" t="s">
        <v>148</v>
      </c>
      <c r="AJ2170" t="s">
        <v>148</v>
      </c>
      <c r="AM2170" t="s">
        <v>148</v>
      </c>
      <c r="BB2170">
        <v>0</v>
      </c>
    </row>
    <row r="2171" spans="1:54" x14ac:dyDescent="0.25">
      <c r="A2171">
        <v>335429</v>
      </c>
      <c r="B2171" t="s">
        <v>150</v>
      </c>
      <c r="G2171" t="s">
        <v>148</v>
      </c>
      <c r="AC2171" t="s">
        <v>147</v>
      </c>
      <c r="AE2171" t="s">
        <v>147</v>
      </c>
      <c r="AG2171" t="s">
        <v>147</v>
      </c>
      <c r="AH2171" t="s">
        <v>148</v>
      </c>
      <c r="AK2171" t="s">
        <v>147</v>
      </c>
      <c r="AM2171" t="s">
        <v>147</v>
      </c>
      <c r="BB2171">
        <v>0</v>
      </c>
    </row>
    <row r="2172" spans="1:54" x14ac:dyDescent="0.25">
      <c r="A2172">
        <v>335468</v>
      </c>
      <c r="B2172" t="s">
        <v>150</v>
      </c>
      <c r="I2172" t="s">
        <v>147</v>
      </c>
      <c r="W2172" t="s">
        <v>148</v>
      </c>
      <c r="Z2172" t="s">
        <v>148</v>
      </c>
      <c r="AF2172" t="s">
        <v>148</v>
      </c>
      <c r="AG2172" t="s">
        <v>147</v>
      </c>
      <c r="AH2172" t="s">
        <v>148</v>
      </c>
      <c r="AI2172" t="s">
        <v>147</v>
      </c>
      <c r="AJ2172" t="s">
        <v>145</v>
      </c>
      <c r="AK2172" t="s">
        <v>147</v>
      </c>
      <c r="AL2172" t="s">
        <v>147</v>
      </c>
      <c r="BB2172">
        <v>0</v>
      </c>
    </row>
    <row r="2173" spans="1:54" x14ac:dyDescent="0.25">
      <c r="A2173">
        <v>335514</v>
      </c>
      <c r="B2173" t="s">
        <v>150</v>
      </c>
      <c r="I2173" t="s">
        <v>148</v>
      </c>
      <c r="N2173" t="s">
        <v>148</v>
      </c>
      <c r="V2173" t="s">
        <v>148</v>
      </c>
      <c r="AA2173" t="s">
        <v>147</v>
      </c>
      <c r="AG2173" t="s">
        <v>147</v>
      </c>
      <c r="AH2173" t="s">
        <v>147</v>
      </c>
      <c r="AM2173" t="s">
        <v>145</v>
      </c>
      <c r="BB2173">
        <v>0</v>
      </c>
    </row>
    <row r="2174" spans="1:54" x14ac:dyDescent="0.25">
      <c r="A2174">
        <v>335530</v>
      </c>
      <c r="B2174" t="s">
        <v>150</v>
      </c>
      <c r="AC2174" t="s">
        <v>145</v>
      </c>
      <c r="AG2174" t="s">
        <v>145</v>
      </c>
      <c r="AJ2174" t="s">
        <v>145</v>
      </c>
      <c r="AK2174" t="s">
        <v>145</v>
      </c>
      <c r="AL2174" t="s">
        <v>145</v>
      </c>
      <c r="BB2174">
        <v>0</v>
      </c>
    </row>
    <row r="2175" spans="1:54" x14ac:dyDescent="0.25">
      <c r="A2175">
        <v>335709</v>
      </c>
      <c r="B2175" t="s">
        <v>150</v>
      </c>
      <c r="AC2175" t="s">
        <v>147</v>
      </c>
      <c r="AH2175" t="s">
        <v>147</v>
      </c>
      <c r="AJ2175" t="s">
        <v>147</v>
      </c>
      <c r="AK2175" t="s">
        <v>147</v>
      </c>
      <c r="AM2175" t="s">
        <v>147</v>
      </c>
      <c r="BB2175">
        <v>0</v>
      </c>
    </row>
    <row r="2176" spans="1:54" x14ac:dyDescent="0.25">
      <c r="A2176">
        <v>335737</v>
      </c>
      <c r="B2176" t="s">
        <v>150</v>
      </c>
      <c r="N2176" t="s">
        <v>148</v>
      </c>
      <c r="W2176" t="s">
        <v>148</v>
      </c>
      <c r="X2176" t="s">
        <v>148</v>
      </c>
      <c r="AA2176" t="s">
        <v>148</v>
      </c>
      <c r="AC2176" t="s">
        <v>148</v>
      </c>
      <c r="AE2176" t="s">
        <v>148</v>
      </c>
      <c r="AG2176" t="s">
        <v>145</v>
      </c>
      <c r="AJ2176" t="s">
        <v>147</v>
      </c>
      <c r="AK2176" t="s">
        <v>147</v>
      </c>
      <c r="AM2176" t="s">
        <v>147</v>
      </c>
      <c r="BB2176">
        <v>0</v>
      </c>
    </row>
    <row r="2177" spans="1:54" x14ac:dyDescent="0.25">
      <c r="A2177">
        <v>335939</v>
      </c>
      <c r="B2177" t="s">
        <v>150</v>
      </c>
      <c r="I2177" t="s">
        <v>148</v>
      </c>
      <c r="AA2177" t="s">
        <v>148</v>
      </c>
      <c r="AC2177" t="s">
        <v>148</v>
      </c>
      <c r="AG2177" t="s">
        <v>147</v>
      </c>
      <c r="AK2177" t="s">
        <v>147</v>
      </c>
      <c r="AM2177" t="s">
        <v>145</v>
      </c>
      <c r="BB2177">
        <v>0</v>
      </c>
    </row>
    <row r="2178" spans="1:54" x14ac:dyDescent="0.25">
      <c r="A2178">
        <v>335952</v>
      </c>
      <c r="B2178" t="s">
        <v>150</v>
      </c>
      <c r="G2178" t="s">
        <v>148</v>
      </c>
      <c r="AF2178" t="s">
        <v>148</v>
      </c>
      <c r="AG2178" t="s">
        <v>148</v>
      </c>
      <c r="AI2178" t="s">
        <v>148</v>
      </c>
      <c r="AM2178" t="s">
        <v>148</v>
      </c>
      <c r="BB2178">
        <v>0</v>
      </c>
    </row>
    <row r="2179" spans="1:54" x14ac:dyDescent="0.25">
      <c r="A2179">
        <v>335978</v>
      </c>
      <c r="B2179" t="s">
        <v>150</v>
      </c>
      <c r="F2179" t="s">
        <v>148</v>
      </c>
      <c r="H2179" t="s">
        <v>148</v>
      </c>
      <c r="AC2179" t="s">
        <v>148</v>
      </c>
      <c r="AG2179" t="s">
        <v>148</v>
      </c>
      <c r="AH2179" t="s">
        <v>148</v>
      </c>
      <c r="BB2179">
        <v>0</v>
      </c>
    </row>
    <row r="2180" spans="1:54" x14ac:dyDescent="0.25">
      <c r="A2180">
        <v>336072</v>
      </c>
      <c r="B2180" t="s">
        <v>150</v>
      </c>
      <c r="W2180" t="s">
        <v>148</v>
      </c>
      <c r="AE2180" t="s">
        <v>147</v>
      </c>
      <c r="AG2180" t="s">
        <v>147</v>
      </c>
      <c r="AJ2180" t="s">
        <v>147</v>
      </c>
      <c r="AL2180" t="s">
        <v>145</v>
      </c>
      <c r="BB2180">
        <v>0</v>
      </c>
    </row>
    <row r="2181" spans="1:54" x14ac:dyDescent="0.25">
      <c r="A2181">
        <v>336199</v>
      </c>
      <c r="B2181" t="s">
        <v>150</v>
      </c>
      <c r="AD2181" t="s">
        <v>148</v>
      </c>
      <c r="AG2181" t="s">
        <v>148</v>
      </c>
      <c r="AH2181" t="s">
        <v>148</v>
      </c>
      <c r="AI2181" t="s">
        <v>148</v>
      </c>
      <c r="AJ2181" t="s">
        <v>148</v>
      </c>
      <c r="AM2181" t="s">
        <v>148</v>
      </c>
      <c r="BB2181">
        <v>0</v>
      </c>
    </row>
    <row r="2182" spans="1:54" x14ac:dyDescent="0.25">
      <c r="A2182">
        <v>336440</v>
      </c>
      <c r="B2182" t="s">
        <v>150</v>
      </c>
      <c r="I2182" t="s">
        <v>148</v>
      </c>
      <c r="N2182" t="s">
        <v>148</v>
      </c>
      <c r="Z2182" t="s">
        <v>148</v>
      </c>
      <c r="AI2182" t="s">
        <v>148</v>
      </c>
      <c r="AK2182" t="s">
        <v>148</v>
      </c>
      <c r="BB2182">
        <v>0</v>
      </c>
    </row>
    <row r="2183" spans="1:54" x14ac:dyDescent="0.25">
      <c r="A2183">
        <v>336475</v>
      </c>
      <c r="B2183" t="s">
        <v>150</v>
      </c>
      <c r="F2183" t="s">
        <v>148</v>
      </c>
      <c r="N2183" t="s">
        <v>148</v>
      </c>
      <c r="V2183" t="s">
        <v>148</v>
      </c>
      <c r="AA2183" t="s">
        <v>148</v>
      </c>
      <c r="AI2183" t="s">
        <v>148</v>
      </c>
      <c r="AK2183" t="s">
        <v>148</v>
      </c>
      <c r="BB2183">
        <v>0</v>
      </c>
    </row>
    <row r="2184" spans="1:54" x14ac:dyDescent="0.25">
      <c r="A2184">
        <v>336526</v>
      </c>
      <c r="B2184" t="s">
        <v>150</v>
      </c>
      <c r="R2184" t="s">
        <v>148</v>
      </c>
      <c r="AC2184" t="s">
        <v>148</v>
      </c>
      <c r="AF2184" t="s">
        <v>147</v>
      </c>
      <c r="AG2184" t="s">
        <v>145</v>
      </c>
      <c r="AJ2184" t="s">
        <v>145</v>
      </c>
      <c r="AK2184" t="s">
        <v>147</v>
      </c>
      <c r="AL2184" t="s">
        <v>147</v>
      </c>
      <c r="AM2184" t="s">
        <v>147</v>
      </c>
      <c r="BB2184">
        <v>0</v>
      </c>
    </row>
    <row r="2185" spans="1:54" x14ac:dyDescent="0.25">
      <c r="A2185">
        <v>336536</v>
      </c>
      <c r="B2185" t="s">
        <v>150</v>
      </c>
      <c r="AE2185" t="s">
        <v>148</v>
      </c>
      <c r="AG2185" t="s">
        <v>145</v>
      </c>
      <c r="AJ2185" t="s">
        <v>145</v>
      </c>
      <c r="AK2185" t="s">
        <v>145</v>
      </c>
      <c r="AM2185" t="s">
        <v>148</v>
      </c>
      <c r="BB2185">
        <v>0</v>
      </c>
    </row>
    <row r="2186" spans="1:54" x14ac:dyDescent="0.25">
      <c r="A2186">
        <v>336569</v>
      </c>
      <c r="B2186" t="s">
        <v>150</v>
      </c>
      <c r="N2186" t="s">
        <v>148</v>
      </c>
      <c r="V2186" t="s">
        <v>148</v>
      </c>
      <c r="AC2186" t="s">
        <v>145</v>
      </c>
      <c r="AG2186" t="s">
        <v>145</v>
      </c>
      <c r="AH2186" t="s">
        <v>145</v>
      </c>
      <c r="AK2186" t="s">
        <v>145</v>
      </c>
      <c r="AL2186" t="s">
        <v>145</v>
      </c>
      <c r="AM2186" t="s">
        <v>145</v>
      </c>
      <c r="BB2186">
        <v>0</v>
      </c>
    </row>
    <row r="2187" spans="1:54" x14ac:dyDescent="0.25">
      <c r="A2187">
        <v>336573</v>
      </c>
      <c r="B2187" t="s">
        <v>150</v>
      </c>
      <c r="Q2187" t="s">
        <v>148</v>
      </c>
      <c r="W2187" t="s">
        <v>147</v>
      </c>
      <c r="X2187" t="s">
        <v>147</v>
      </c>
      <c r="Z2187" t="s">
        <v>147</v>
      </c>
      <c r="AC2187" t="s">
        <v>148</v>
      </c>
      <c r="AJ2187" t="s">
        <v>147</v>
      </c>
      <c r="AK2187" t="s">
        <v>147</v>
      </c>
      <c r="AM2187" t="s">
        <v>147</v>
      </c>
      <c r="BB2187">
        <v>0</v>
      </c>
    </row>
    <row r="2188" spans="1:54" x14ac:dyDescent="0.25">
      <c r="A2188">
        <v>336619</v>
      </c>
      <c r="B2188" t="s">
        <v>150</v>
      </c>
      <c r="AG2188" t="s">
        <v>145</v>
      </c>
      <c r="AI2188" t="s">
        <v>147</v>
      </c>
      <c r="AJ2188" t="s">
        <v>147</v>
      </c>
      <c r="AK2188" t="s">
        <v>147</v>
      </c>
      <c r="AM2188" t="s">
        <v>145</v>
      </c>
      <c r="BB2188">
        <v>0</v>
      </c>
    </row>
    <row r="2189" spans="1:54" x14ac:dyDescent="0.25">
      <c r="A2189">
        <v>336636</v>
      </c>
      <c r="B2189" t="s">
        <v>150</v>
      </c>
      <c r="Z2189" t="s">
        <v>148</v>
      </c>
      <c r="AG2189" t="s">
        <v>148</v>
      </c>
      <c r="AI2189" t="s">
        <v>148</v>
      </c>
      <c r="AL2189" t="s">
        <v>148</v>
      </c>
      <c r="AM2189" t="s">
        <v>148</v>
      </c>
      <c r="BB2189">
        <v>0</v>
      </c>
    </row>
    <row r="2190" spans="1:54" x14ac:dyDescent="0.25">
      <c r="A2190">
        <v>336731</v>
      </c>
      <c r="B2190" t="s">
        <v>150</v>
      </c>
      <c r="H2190" t="s">
        <v>148</v>
      </c>
      <c r="X2190" t="s">
        <v>148</v>
      </c>
      <c r="AH2190" t="s">
        <v>148</v>
      </c>
      <c r="AJ2190" t="s">
        <v>147</v>
      </c>
      <c r="AM2190" t="s">
        <v>147</v>
      </c>
      <c r="BB2190">
        <v>0</v>
      </c>
    </row>
    <row r="2191" spans="1:54" x14ac:dyDescent="0.25">
      <c r="A2191">
        <v>336746</v>
      </c>
      <c r="B2191" t="s">
        <v>150</v>
      </c>
      <c r="AC2191" t="s">
        <v>148</v>
      </c>
      <c r="AG2191" t="s">
        <v>148</v>
      </c>
      <c r="AI2191" t="s">
        <v>148</v>
      </c>
      <c r="AJ2191" t="s">
        <v>147</v>
      </c>
      <c r="AM2191" t="s">
        <v>148</v>
      </c>
      <c r="BB2191">
        <v>0</v>
      </c>
    </row>
    <row r="2192" spans="1:54" x14ac:dyDescent="0.25">
      <c r="A2192">
        <v>336768</v>
      </c>
      <c r="B2192" t="s">
        <v>150</v>
      </c>
      <c r="AA2192" t="s">
        <v>148</v>
      </c>
      <c r="AE2192" t="s">
        <v>148</v>
      </c>
      <c r="AJ2192" t="s">
        <v>148</v>
      </c>
      <c r="AK2192" t="s">
        <v>148</v>
      </c>
      <c r="AL2192" t="s">
        <v>148</v>
      </c>
      <c r="AM2192" t="s">
        <v>147</v>
      </c>
      <c r="BB2192">
        <v>0</v>
      </c>
    </row>
    <row r="2193" spans="1:54" x14ac:dyDescent="0.25">
      <c r="A2193">
        <v>336800</v>
      </c>
      <c r="B2193" t="s">
        <v>150</v>
      </c>
      <c r="K2193" t="s">
        <v>148</v>
      </c>
      <c r="AG2193" t="s">
        <v>148</v>
      </c>
      <c r="AH2193" t="s">
        <v>148</v>
      </c>
      <c r="AI2193" t="s">
        <v>148</v>
      </c>
      <c r="AJ2193" t="s">
        <v>148</v>
      </c>
      <c r="AM2193" t="s">
        <v>148</v>
      </c>
      <c r="BB2193">
        <v>0</v>
      </c>
    </row>
    <row r="2194" spans="1:54" x14ac:dyDescent="0.25">
      <c r="A2194">
        <v>336843</v>
      </c>
      <c r="B2194" t="s">
        <v>150</v>
      </c>
      <c r="Y2194" t="s">
        <v>148</v>
      </c>
      <c r="Z2194" t="s">
        <v>148</v>
      </c>
      <c r="AC2194" t="s">
        <v>148</v>
      </c>
      <c r="AG2194" t="s">
        <v>148</v>
      </c>
      <c r="AI2194" t="s">
        <v>148</v>
      </c>
      <c r="AJ2194" t="s">
        <v>148</v>
      </c>
      <c r="AK2194" t="s">
        <v>148</v>
      </c>
      <c r="AL2194" t="s">
        <v>148</v>
      </c>
      <c r="AM2194" t="s">
        <v>148</v>
      </c>
      <c r="BB2194">
        <v>0</v>
      </c>
    </row>
    <row r="2195" spans="1:54" x14ac:dyDescent="0.25">
      <c r="A2195">
        <v>336848</v>
      </c>
      <c r="B2195" t="s">
        <v>150</v>
      </c>
      <c r="F2195" t="s">
        <v>145</v>
      </c>
      <c r="K2195" t="s">
        <v>148</v>
      </c>
      <c r="X2195" t="s">
        <v>145</v>
      </c>
      <c r="AC2195" t="s">
        <v>147</v>
      </c>
      <c r="AD2195" t="s">
        <v>147</v>
      </c>
      <c r="AE2195" t="s">
        <v>147</v>
      </c>
      <c r="AG2195" t="s">
        <v>145</v>
      </c>
      <c r="AH2195" t="s">
        <v>145</v>
      </c>
      <c r="AI2195" t="s">
        <v>145</v>
      </c>
      <c r="AJ2195" t="s">
        <v>145</v>
      </c>
      <c r="AK2195" t="s">
        <v>145</v>
      </c>
      <c r="AM2195" t="s">
        <v>145</v>
      </c>
      <c r="BB2195">
        <v>0</v>
      </c>
    </row>
    <row r="2196" spans="1:54" x14ac:dyDescent="0.25">
      <c r="A2196">
        <v>336860</v>
      </c>
      <c r="B2196" t="s">
        <v>150</v>
      </c>
      <c r="W2196" t="s">
        <v>148</v>
      </c>
      <c r="Z2196" t="s">
        <v>148</v>
      </c>
      <c r="AG2196" t="s">
        <v>148</v>
      </c>
      <c r="AI2196" t="s">
        <v>148</v>
      </c>
      <c r="AJ2196" t="s">
        <v>148</v>
      </c>
      <c r="AL2196" t="s">
        <v>148</v>
      </c>
      <c r="BB2196">
        <v>0</v>
      </c>
    </row>
    <row r="2197" spans="1:54" x14ac:dyDescent="0.25">
      <c r="A2197">
        <v>336888</v>
      </c>
      <c r="B2197" t="s">
        <v>150</v>
      </c>
      <c r="I2197" t="s">
        <v>148</v>
      </c>
      <c r="V2197" t="s">
        <v>148</v>
      </c>
      <c r="W2197" t="s">
        <v>148</v>
      </c>
      <c r="AC2197" t="s">
        <v>148</v>
      </c>
      <c r="AG2197" t="s">
        <v>148</v>
      </c>
      <c r="AI2197" t="s">
        <v>148</v>
      </c>
      <c r="AJ2197" t="s">
        <v>148</v>
      </c>
      <c r="AM2197" t="s">
        <v>148</v>
      </c>
      <c r="BB2197">
        <v>0</v>
      </c>
    </row>
    <row r="2198" spans="1:54" x14ac:dyDescent="0.25">
      <c r="A2198">
        <v>336934</v>
      </c>
      <c r="B2198" t="s">
        <v>150</v>
      </c>
      <c r="AC2198" t="s">
        <v>148</v>
      </c>
      <c r="AE2198" t="s">
        <v>148</v>
      </c>
      <c r="AG2198" t="s">
        <v>148</v>
      </c>
      <c r="AI2198" t="s">
        <v>148</v>
      </c>
      <c r="AJ2198" t="s">
        <v>148</v>
      </c>
      <c r="AL2198" t="s">
        <v>148</v>
      </c>
      <c r="AM2198" t="s">
        <v>148</v>
      </c>
      <c r="BB2198">
        <v>0</v>
      </c>
    </row>
    <row r="2199" spans="1:54" x14ac:dyDescent="0.25">
      <c r="A2199">
        <v>337005</v>
      </c>
      <c r="B2199" t="s">
        <v>150</v>
      </c>
      <c r="N2199" t="s">
        <v>148</v>
      </c>
      <c r="V2199" t="s">
        <v>145</v>
      </c>
      <c r="Y2199" t="s">
        <v>148</v>
      </c>
      <c r="AA2199" t="s">
        <v>148</v>
      </c>
      <c r="AC2199" t="s">
        <v>148</v>
      </c>
      <c r="AE2199" t="s">
        <v>145</v>
      </c>
      <c r="AG2199" t="s">
        <v>148</v>
      </c>
      <c r="AI2199" t="s">
        <v>147</v>
      </c>
      <c r="AK2199" t="s">
        <v>148</v>
      </c>
      <c r="AM2199" t="s">
        <v>147</v>
      </c>
      <c r="BB2199">
        <v>0</v>
      </c>
    </row>
    <row r="2200" spans="1:54" x14ac:dyDescent="0.25">
      <c r="A2200">
        <v>337089</v>
      </c>
      <c r="B2200" t="s">
        <v>150</v>
      </c>
      <c r="W2200" t="s">
        <v>148</v>
      </c>
      <c r="Y2200" t="s">
        <v>148</v>
      </c>
      <c r="AC2200" t="s">
        <v>148</v>
      </c>
      <c r="AE2200" t="s">
        <v>148</v>
      </c>
      <c r="AG2200" t="s">
        <v>148</v>
      </c>
      <c r="AH2200" t="s">
        <v>148</v>
      </c>
      <c r="AI2200" t="s">
        <v>148</v>
      </c>
      <c r="AK2200" t="s">
        <v>148</v>
      </c>
      <c r="BB2200">
        <v>0</v>
      </c>
    </row>
    <row r="2201" spans="1:54" x14ac:dyDescent="0.25">
      <c r="A2201">
        <v>337286</v>
      </c>
      <c r="B2201" t="s">
        <v>150</v>
      </c>
      <c r="AC2201" t="s">
        <v>147</v>
      </c>
      <c r="AD2201" t="s">
        <v>147</v>
      </c>
      <c r="AG2201" t="s">
        <v>145</v>
      </c>
      <c r="AH2201" t="s">
        <v>148</v>
      </c>
      <c r="AJ2201" t="s">
        <v>147</v>
      </c>
      <c r="AK2201" t="s">
        <v>147</v>
      </c>
      <c r="AL2201" t="s">
        <v>147</v>
      </c>
      <c r="BB2201">
        <v>0</v>
      </c>
    </row>
    <row r="2202" spans="1:54" x14ac:dyDescent="0.25">
      <c r="A2202">
        <v>337372</v>
      </c>
      <c r="B2202" t="s">
        <v>150</v>
      </c>
      <c r="I2202" t="s">
        <v>148</v>
      </c>
      <c r="AG2202" t="s">
        <v>147</v>
      </c>
      <c r="AI2202" t="s">
        <v>147</v>
      </c>
      <c r="AL2202" t="s">
        <v>147</v>
      </c>
      <c r="AM2202" t="s">
        <v>147</v>
      </c>
      <c r="BB2202">
        <v>0</v>
      </c>
    </row>
    <row r="2203" spans="1:54" x14ac:dyDescent="0.25">
      <c r="A2203">
        <v>337435</v>
      </c>
      <c r="B2203" t="s">
        <v>150</v>
      </c>
      <c r="AC2203" t="s">
        <v>147</v>
      </c>
      <c r="AE2203" t="s">
        <v>145</v>
      </c>
      <c r="AG2203" t="s">
        <v>145</v>
      </c>
      <c r="AH2203" t="s">
        <v>145</v>
      </c>
      <c r="AL2203" t="s">
        <v>145</v>
      </c>
      <c r="BB2203">
        <v>0</v>
      </c>
    </row>
    <row r="2204" spans="1:54" x14ac:dyDescent="0.25">
      <c r="A2204">
        <v>337575</v>
      </c>
      <c r="B2204" t="s">
        <v>150</v>
      </c>
      <c r="AC2204" t="s">
        <v>148</v>
      </c>
      <c r="AG2204" t="s">
        <v>148</v>
      </c>
      <c r="AJ2204" t="s">
        <v>147</v>
      </c>
      <c r="AK2204" t="s">
        <v>147</v>
      </c>
      <c r="AM2204" t="s">
        <v>147</v>
      </c>
      <c r="BB2204">
        <v>0</v>
      </c>
    </row>
    <row r="2205" spans="1:54" x14ac:dyDescent="0.25">
      <c r="A2205">
        <v>337666</v>
      </c>
      <c r="B2205" t="s">
        <v>150</v>
      </c>
      <c r="R2205" t="s">
        <v>147</v>
      </c>
      <c r="X2205" t="s">
        <v>147</v>
      </c>
      <c r="Z2205" t="s">
        <v>147</v>
      </c>
      <c r="AC2205" t="s">
        <v>145</v>
      </c>
      <c r="AD2205" t="s">
        <v>145</v>
      </c>
      <c r="AG2205" t="s">
        <v>145</v>
      </c>
      <c r="AH2205" t="s">
        <v>145</v>
      </c>
      <c r="AI2205" t="s">
        <v>145</v>
      </c>
      <c r="AJ2205" t="s">
        <v>145</v>
      </c>
      <c r="AK2205" t="s">
        <v>145</v>
      </c>
      <c r="AL2205" t="s">
        <v>145</v>
      </c>
      <c r="AM2205" t="s">
        <v>145</v>
      </c>
      <c r="BB2205">
        <v>0</v>
      </c>
    </row>
    <row r="2206" spans="1:54" x14ac:dyDescent="0.25">
      <c r="A2206">
        <v>337722</v>
      </c>
      <c r="B2206" t="s">
        <v>150</v>
      </c>
      <c r="AC2206" t="s">
        <v>148</v>
      </c>
      <c r="AE2206" t="s">
        <v>148</v>
      </c>
      <c r="AJ2206" t="s">
        <v>147</v>
      </c>
      <c r="AK2206" t="s">
        <v>147</v>
      </c>
      <c r="AL2206" t="s">
        <v>147</v>
      </c>
      <c r="AM2206" t="s">
        <v>147</v>
      </c>
      <c r="BB2206">
        <v>0</v>
      </c>
    </row>
    <row r="2207" spans="1:54" x14ac:dyDescent="0.25">
      <c r="A2207">
        <v>337821</v>
      </c>
      <c r="B2207" t="s">
        <v>150</v>
      </c>
      <c r="K2207" t="s">
        <v>147</v>
      </c>
      <c r="M2207" t="s">
        <v>147</v>
      </c>
      <c r="W2207" t="s">
        <v>147</v>
      </c>
      <c r="AC2207" t="s">
        <v>147</v>
      </c>
      <c r="AF2207" t="s">
        <v>147</v>
      </c>
      <c r="AG2207" t="s">
        <v>147</v>
      </c>
      <c r="AI2207" t="s">
        <v>147</v>
      </c>
      <c r="AJ2207" t="s">
        <v>147</v>
      </c>
      <c r="AK2207" t="s">
        <v>147</v>
      </c>
      <c r="AM2207" t="s">
        <v>147</v>
      </c>
      <c r="BB2207">
        <v>0</v>
      </c>
    </row>
    <row r="2208" spans="1:54" x14ac:dyDescent="0.25">
      <c r="A2208">
        <v>337877</v>
      </c>
      <c r="B2208" t="s">
        <v>150</v>
      </c>
      <c r="W2208" t="s">
        <v>145</v>
      </c>
      <c r="AA2208" t="s">
        <v>147</v>
      </c>
      <c r="AC2208" t="s">
        <v>147</v>
      </c>
      <c r="AD2208" t="s">
        <v>148</v>
      </c>
      <c r="AE2208" t="s">
        <v>148</v>
      </c>
      <c r="AF2208" t="s">
        <v>147</v>
      </c>
      <c r="AG2208" t="s">
        <v>145</v>
      </c>
      <c r="AI2208" t="s">
        <v>147</v>
      </c>
      <c r="AJ2208" t="s">
        <v>145</v>
      </c>
      <c r="AK2208" t="s">
        <v>145</v>
      </c>
      <c r="AL2208" t="s">
        <v>147</v>
      </c>
      <c r="AM2208" t="s">
        <v>145</v>
      </c>
      <c r="BB2208">
        <v>0</v>
      </c>
    </row>
    <row r="2209" spans="1:54" x14ac:dyDescent="0.25">
      <c r="A2209">
        <v>337894</v>
      </c>
      <c r="B2209" t="s">
        <v>150</v>
      </c>
      <c r="D2209" t="s">
        <v>147</v>
      </c>
      <c r="G2209" t="s">
        <v>147</v>
      </c>
      <c r="R2209" t="s">
        <v>148</v>
      </c>
      <c r="X2209" t="s">
        <v>145</v>
      </c>
      <c r="AC2209" t="s">
        <v>147</v>
      </c>
      <c r="AD2209" t="s">
        <v>147</v>
      </c>
      <c r="AG2209" t="s">
        <v>145</v>
      </c>
      <c r="AH2209" t="s">
        <v>145</v>
      </c>
      <c r="AI2209" t="s">
        <v>145</v>
      </c>
      <c r="AJ2209" t="s">
        <v>145</v>
      </c>
      <c r="AK2209" t="s">
        <v>145</v>
      </c>
      <c r="AL2209" t="s">
        <v>145</v>
      </c>
      <c r="AM2209" t="s">
        <v>145</v>
      </c>
      <c r="BB2209">
        <v>0</v>
      </c>
    </row>
    <row r="2210" spans="1:54" x14ac:dyDescent="0.25">
      <c r="A2210">
        <v>337920</v>
      </c>
      <c r="B2210" t="s">
        <v>150</v>
      </c>
      <c r="N2210" t="s">
        <v>148</v>
      </c>
      <c r="W2210" t="s">
        <v>148</v>
      </c>
      <c r="AC2210" t="s">
        <v>148</v>
      </c>
      <c r="AH2210" t="s">
        <v>148</v>
      </c>
      <c r="AJ2210" t="s">
        <v>148</v>
      </c>
      <c r="AK2210" t="s">
        <v>148</v>
      </c>
      <c r="AM2210" t="s">
        <v>148</v>
      </c>
      <c r="BB2210">
        <v>0</v>
      </c>
    </row>
    <row r="2211" spans="1:54" x14ac:dyDescent="0.25">
      <c r="A2211">
        <v>338261</v>
      </c>
      <c r="B2211" t="s">
        <v>150</v>
      </c>
      <c r="AA2211" t="s">
        <v>148</v>
      </c>
      <c r="AG2211" t="s">
        <v>145</v>
      </c>
      <c r="AH2211" t="s">
        <v>145</v>
      </c>
      <c r="AJ2211" t="s">
        <v>147</v>
      </c>
      <c r="AK2211" t="s">
        <v>147</v>
      </c>
      <c r="AM2211" t="s">
        <v>145</v>
      </c>
      <c r="BB2211">
        <v>0</v>
      </c>
    </row>
    <row r="2212" spans="1:54" x14ac:dyDescent="0.25">
      <c r="A2212">
        <v>338280</v>
      </c>
      <c r="B2212" t="s">
        <v>150</v>
      </c>
      <c r="I2212" t="s">
        <v>145</v>
      </c>
      <c r="U2212" t="s">
        <v>148</v>
      </c>
      <c r="W2212" t="s">
        <v>148</v>
      </c>
      <c r="AA2212" t="s">
        <v>147</v>
      </c>
      <c r="AM2212" t="s">
        <v>145</v>
      </c>
      <c r="BB2212">
        <v>0</v>
      </c>
    </row>
    <row r="2213" spans="1:54" x14ac:dyDescent="0.25">
      <c r="A2213">
        <v>338336</v>
      </c>
      <c r="B2213" t="s">
        <v>150</v>
      </c>
      <c r="AG2213" t="s">
        <v>147</v>
      </c>
      <c r="AH2213" t="s">
        <v>147</v>
      </c>
      <c r="AI2213" t="s">
        <v>147</v>
      </c>
      <c r="AJ2213" t="s">
        <v>147</v>
      </c>
      <c r="AK2213" t="s">
        <v>147</v>
      </c>
      <c r="AL2213" t="s">
        <v>147</v>
      </c>
      <c r="AM2213" t="s">
        <v>147</v>
      </c>
      <c r="BB2213">
        <v>0</v>
      </c>
    </row>
    <row r="2214" spans="1:54" x14ac:dyDescent="0.25">
      <c r="A2214">
        <v>338880</v>
      </c>
      <c r="B2214" t="s">
        <v>150</v>
      </c>
      <c r="W2214" t="s">
        <v>148</v>
      </c>
      <c r="Z2214" t="s">
        <v>148</v>
      </c>
      <c r="AC2214" t="s">
        <v>147</v>
      </c>
      <c r="AD2214" t="s">
        <v>147</v>
      </c>
      <c r="AG2214" t="s">
        <v>147</v>
      </c>
      <c r="AH2214" t="s">
        <v>145</v>
      </c>
      <c r="AI2214" t="s">
        <v>145</v>
      </c>
      <c r="AJ2214" t="s">
        <v>145</v>
      </c>
      <c r="AK2214" t="s">
        <v>145</v>
      </c>
      <c r="AL2214" t="s">
        <v>145</v>
      </c>
      <c r="AM2214" t="s">
        <v>147</v>
      </c>
      <c r="BB2214">
        <v>0</v>
      </c>
    </row>
    <row r="2215" spans="1:54" x14ac:dyDescent="0.25">
      <c r="A2215">
        <v>338926</v>
      </c>
      <c r="B2215" t="s">
        <v>150</v>
      </c>
      <c r="W2215" t="s">
        <v>148</v>
      </c>
      <c r="AC2215" t="s">
        <v>148</v>
      </c>
      <c r="AG2215" t="s">
        <v>147</v>
      </c>
      <c r="AJ2215" t="s">
        <v>147</v>
      </c>
      <c r="AK2215" t="s">
        <v>145</v>
      </c>
      <c r="AL2215" t="s">
        <v>145</v>
      </c>
      <c r="AM2215" t="s">
        <v>147</v>
      </c>
      <c r="BB2215">
        <v>0</v>
      </c>
    </row>
    <row r="2216" spans="1:54" x14ac:dyDescent="0.25">
      <c r="A2216">
        <v>338934</v>
      </c>
      <c r="B2216" t="s">
        <v>150</v>
      </c>
      <c r="Z2216" t="s">
        <v>147</v>
      </c>
      <c r="AG2216" t="s">
        <v>147</v>
      </c>
      <c r="AH2216" t="s">
        <v>148</v>
      </c>
      <c r="AI2216" t="s">
        <v>145</v>
      </c>
      <c r="AK2216" t="s">
        <v>147</v>
      </c>
      <c r="AL2216" t="s">
        <v>147</v>
      </c>
      <c r="AM2216" t="s">
        <v>147</v>
      </c>
      <c r="BB2216">
        <v>0</v>
      </c>
    </row>
    <row r="2217" spans="1:54" x14ac:dyDescent="0.25">
      <c r="A2217">
        <v>338966</v>
      </c>
      <c r="B2217" t="s">
        <v>150</v>
      </c>
      <c r="AC2217" t="s">
        <v>147</v>
      </c>
      <c r="AI2217" t="s">
        <v>147</v>
      </c>
      <c r="AJ2217" t="s">
        <v>147</v>
      </c>
      <c r="AL2217" t="s">
        <v>147</v>
      </c>
      <c r="AM2217" t="s">
        <v>145</v>
      </c>
      <c r="BB2217">
        <v>0</v>
      </c>
    </row>
    <row r="2218" spans="1:54" x14ac:dyDescent="0.25">
      <c r="A2218">
        <v>339326</v>
      </c>
      <c r="B2218" t="s">
        <v>150</v>
      </c>
      <c r="N2218" t="s">
        <v>147</v>
      </c>
      <c r="W2218" t="s">
        <v>147</v>
      </c>
      <c r="AA2218" t="s">
        <v>147</v>
      </c>
      <c r="AD2218" t="s">
        <v>147</v>
      </c>
      <c r="AE2218" t="s">
        <v>147</v>
      </c>
      <c r="AG2218" t="s">
        <v>147</v>
      </c>
      <c r="AL2218" t="s">
        <v>145</v>
      </c>
      <c r="BB2218">
        <v>0</v>
      </c>
    </row>
    <row r="2219" spans="1:54" x14ac:dyDescent="0.25">
      <c r="A2219">
        <v>336897</v>
      </c>
      <c r="B2219" t="s">
        <v>150</v>
      </c>
      <c r="R2219" t="s">
        <v>148</v>
      </c>
      <c r="W2219" t="s">
        <v>148</v>
      </c>
      <c r="AC2219" t="s">
        <v>147</v>
      </c>
      <c r="AD2219" t="s">
        <v>145</v>
      </c>
      <c r="AG2219" t="s">
        <v>147</v>
      </c>
      <c r="AH2219" t="s">
        <v>147</v>
      </c>
      <c r="AI2219" t="s">
        <v>145</v>
      </c>
      <c r="AJ2219" t="s">
        <v>145</v>
      </c>
      <c r="AK2219" t="s">
        <v>145</v>
      </c>
      <c r="AL2219" t="s">
        <v>145</v>
      </c>
      <c r="AM2219" t="s">
        <v>145</v>
      </c>
      <c r="BB2219">
        <v>0</v>
      </c>
    </row>
    <row r="2220" spans="1:54" x14ac:dyDescent="0.25">
      <c r="A2220">
        <v>337431</v>
      </c>
      <c r="B2220" t="s">
        <v>150</v>
      </c>
      <c r="G2220" t="s">
        <v>148</v>
      </c>
      <c r="R2220" t="s">
        <v>145</v>
      </c>
      <c r="T2220" t="s">
        <v>147</v>
      </c>
      <c r="W2220" t="s">
        <v>145</v>
      </c>
      <c r="AA2220" t="s">
        <v>147</v>
      </c>
      <c r="AC2220" t="s">
        <v>145</v>
      </c>
      <c r="AD2220" t="s">
        <v>145</v>
      </c>
      <c r="AG2220" t="s">
        <v>145</v>
      </c>
      <c r="AH2220" t="s">
        <v>145</v>
      </c>
      <c r="AI2220" t="s">
        <v>145</v>
      </c>
      <c r="AJ2220" t="s">
        <v>145</v>
      </c>
      <c r="AK2220" t="s">
        <v>145</v>
      </c>
      <c r="AL2220" t="s">
        <v>145</v>
      </c>
      <c r="AM2220" t="s">
        <v>145</v>
      </c>
      <c r="BB2220">
        <v>0</v>
      </c>
    </row>
    <row r="2221" spans="1:54" x14ac:dyDescent="0.25">
      <c r="A2221">
        <v>337491</v>
      </c>
      <c r="B2221" t="s">
        <v>150</v>
      </c>
      <c r="J2221" t="s">
        <v>147</v>
      </c>
      <c r="N2221" t="s">
        <v>147</v>
      </c>
      <c r="W2221" t="s">
        <v>148</v>
      </c>
      <c r="AA2221" t="s">
        <v>147</v>
      </c>
      <c r="AC2221" t="s">
        <v>147</v>
      </c>
      <c r="AG2221" t="s">
        <v>145</v>
      </c>
      <c r="AH2221" t="s">
        <v>147</v>
      </c>
      <c r="AI2221" t="s">
        <v>145</v>
      </c>
      <c r="AJ2221" t="s">
        <v>145</v>
      </c>
      <c r="AK2221" t="s">
        <v>145</v>
      </c>
      <c r="AL2221" t="s">
        <v>145</v>
      </c>
      <c r="AM2221" t="s">
        <v>145</v>
      </c>
      <c r="BB2221">
        <v>0</v>
      </c>
    </row>
    <row r="2222" spans="1:54" x14ac:dyDescent="0.25">
      <c r="A2222">
        <v>338039</v>
      </c>
      <c r="B2222" t="s">
        <v>150</v>
      </c>
      <c r="W2222" t="s">
        <v>148</v>
      </c>
      <c r="Z2222" t="s">
        <v>148</v>
      </c>
      <c r="AC2222" t="s">
        <v>147</v>
      </c>
      <c r="AG2222" t="s">
        <v>147</v>
      </c>
      <c r="AI2222" t="s">
        <v>145</v>
      </c>
      <c r="AJ2222" t="s">
        <v>145</v>
      </c>
      <c r="AK2222" t="s">
        <v>145</v>
      </c>
      <c r="AL2222" t="s">
        <v>145</v>
      </c>
      <c r="AM2222" t="s">
        <v>145</v>
      </c>
      <c r="BB2222">
        <v>0</v>
      </c>
    </row>
    <row r="2223" spans="1:54" x14ac:dyDescent="0.25">
      <c r="A2223">
        <v>338566</v>
      </c>
      <c r="B2223" t="s">
        <v>150</v>
      </c>
      <c r="Y2223" t="s">
        <v>148</v>
      </c>
      <c r="AC2223" t="s">
        <v>147</v>
      </c>
      <c r="AG2223" t="s">
        <v>147</v>
      </c>
      <c r="AH2223" t="s">
        <v>147</v>
      </c>
      <c r="AI2223" t="s">
        <v>145</v>
      </c>
      <c r="AJ2223" t="s">
        <v>145</v>
      </c>
      <c r="AK2223" t="s">
        <v>145</v>
      </c>
      <c r="AL2223" t="s">
        <v>145</v>
      </c>
      <c r="AM2223" t="s">
        <v>145</v>
      </c>
      <c r="BB2223">
        <v>0</v>
      </c>
    </row>
    <row r="2224" spans="1:54" x14ac:dyDescent="0.25">
      <c r="A2224">
        <v>338770</v>
      </c>
      <c r="B2224" t="s">
        <v>150</v>
      </c>
      <c r="Q2224" t="s">
        <v>147</v>
      </c>
      <c r="R2224" t="s">
        <v>148</v>
      </c>
      <c r="AA2224" t="s">
        <v>148</v>
      </c>
      <c r="AC2224" t="s">
        <v>147</v>
      </c>
      <c r="AD2224" t="s">
        <v>147</v>
      </c>
      <c r="AG2224" t="s">
        <v>147</v>
      </c>
      <c r="AI2224" t="s">
        <v>145</v>
      </c>
      <c r="AJ2224" t="s">
        <v>145</v>
      </c>
      <c r="AK2224" t="s">
        <v>145</v>
      </c>
      <c r="AL2224" t="s">
        <v>145</v>
      </c>
      <c r="AM2224" t="s">
        <v>145</v>
      </c>
      <c r="BB2224">
        <v>0</v>
      </c>
    </row>
    <row r="2225" spans="1:54" x14ac:dyDescent="0.25">
      <c r="A2225">
        <v>338771</v>
      </c>
      <c r="B2225" t="s">
        <v>150</v>
      </c>
      <c r="N2225" t="s">
        <v>147</v>
      </c>
      <c r="W2225" t="s">
        <v>145</v>
      </c>
      <c r="AA2225" t="s">
        <v>147</v>
      </c>
      <c r="AC2225" t="s">
        <v>147</v>
      </c>
      <c r="AH2225" t="s">
        <v>147</v>
      </c>
      <c r="AI2225" t="s">
        <v>145</v>
      </c>
      <c r="AJ2225" t="s">
        <v>145</v>
      </c>
      <c r="AK2225" t="s">
        <v>145</v>
      </c>
      <c r="AL2225" t="s">
        <v>145</v>
      </c>
      <c r="AM2225" t="s">
        <v>145</v>
      </c>
      <c r="BB2225">
        <v>0</v>
      </c>
    </row>
    <row r="2226" spans="1:54" x14ac:dyDescent="0.25">
      <c r="A2226">
        <v>338888</v>
      </c>
      <c r="B2226" t="s">
        <v>150</v>
      </c>
      <c r="J2226" t="s">
        <v>147</v>
      </c>
      <c r="N2226" t="s">
        <v>147</v>
      </c>
      <c r="AA2226" t="s">
        <v>148</v>
      </c>
      <c r="AD2226" t="s">
        <v>147</v>
      </c>
      <c r="AH2226" t="s">
        <v>147</v>
      </c>
      <c r="AI2226" t="s">
        <v>145</v>
      </c>
      <c r="AJ2226" t="s">
        <v>145</v>
      </c>
      <c r="AK2226" t="s">
        <v>145</v>
      </c>
      <c r="AL2226" t="s">
        <v>145</v>
      </c>
      <c r="AM2226" t="s">
        <v>145</v>
      </c>
      <c r="BB2226">
        <v>0</v>
      </c>
    </row>
    <row r="2227" spans="1:54" x14ac:dyDescent="0.25">
      <c r="A2227">
        <v>338892</v>
      </c>
      <c r="B2227" t="s">
        <v>150</v>
      </c>
      <c r="N2227" t="s">
        <v>148</v>
      </c>
      <c r="R2227" t="s">
        <v>148</v>
      </c>
      <c r="W2227" t="s">
        <v>147</v>
      </c>
      <c r="AA2227" t="s">
        <v>145</v>
      </c>
      <c r="AC2227" t="s">
        <v>147</v>
      </c>
      <c r="AG2227" t="s">
        <v>145</v>
      </c>
      <c r="AH2227" t="s">
        <v>145</v>
      </c>
      <c r="AI2227" t="s">
        <v>145</v>
      </c>
      <c r="AJ2227" t="s">
        <v>145</v>
      </c>
      <c r="AK2227" t="s">
        <v>145</v>
      </c>
      <c r="AL2227" t="s">
        <v>145</v>
      </c>
      <c r="AM2227" t="s">
        <v>145</v>
      </c>
      <c r="BB2227">
        <v>0</v>
      </c>
    </row>
    <row r="2228" spans="1:54" x14ac:dyDescent="0.25">
      <c r="A2228">
        <v>338895</v>
      </c>
      <c r="B2228" t="s">
        <v>150</v>
      </c>
      <c r="G2228" t="s">
        <v>148</v>
      </c>
      <c r="Y2228" t="s">
        <v>148</v>
      </c>
      <c r="Z2228" t="s">
        <v>145</v>
      </c>
      <c r="AA2228" t="s">
        <v>147</v>
      </c>
      <c r="AC2228" t="s">
        <v>147</v>
      </c>
      <c r="AH2228" t="s">
        <v>147</v>
      </c>
      <c r="AI2228" t="s">
        <v>145</v>
      </c>
      <c r="AJ2228" t="s">
        <v>145</v>
      </c>
      <c r="AK2228" t="s">
        <v>145</v>
      </c>
      <c r="AL2228" t="s">
        <v>145</v>
      </c>
      <c r="AM2228" t="s">
        <v>145</v>
      </c>
      <c r="BB2228">
        <v>0</v>
      </c>
    </row>
    <row r="2229" spans="1:54" x14ac:dyDescent="0.25">
      <c r="A2229">
        <v>338915</v>
      </c>
      <c r="B2229" t="s">
        <v>150</v>
      </c>
      <c r="W2229" t="s">
        <v>147</v>
      </c>
      <c r="AC2229" t="s">
        <v>147</v>
      </c>
      <c r="AD2229" t="s">
        <v>147</v>
      </c>
      <c r="AG2229" t="s">
        <v>147</v>
      </c>
      <c r="AH2229" t="s">
        <v>147</v>
      </c>
      <c r="AI2229" t="s">
        <v>145</v>
      </c>
      <c r="AJ2229" t="s">
        <v>145</v>
      </c>
      <c r="AK2229" t="s">
        <v>145</v>
      </c>
      <c r="AL2229" t="s">
        <v>145</v>
      </c>
      <c r="AM2229" t="s">
        <v>145</v>
      </c>
      <c r="BB2229">
        <v>0</v>
      </c>
    </row>
    <row r="2230" spans="1:54" x14ac:dyDescent="0.25">
      <c r="A2230">
        <v>338925</v>
      </c>
      <c r="B2230" t="s">
        <v>150</v>
      </c>
      <c r="K2230" t="s">
        <v>148</v>
      </c>
      <c r="N2230" t="s">
        <v>148</v>
      </c>
      <c r="W2230" t="s">
        <v>148</v>
      </c>
      <c r="Z2230" t="s">
        <v>148</v>
      </c>
      <c r="AA2230" t="s">
        <v>147</v>
      </c>
      <c r="AC2230" t="s">
        <v>147</v>
      </c>
      <c r="AD2230" t="s">
        <v>147</v>
      </c>
      <c r="AG2230" t="s">
        <v>147</v>
      </c>
      <c r="AH2230" t="s">
        <v>147</v>
      </c>
      <c r="AI2230" t="s">
        <v>145</v>
      </c>
      <c r="AJ2230" t="s">
        <v>145</v>
      </c>
      <c r="AK2230" t="s">
        <v>145</v>
      </c>
      <c r="AL2230" t="s">
        <v>145</v>
      </c>
      <c r="AM2230" t="s">
        <v>145</v>
      </c>
      <c r="BB2230">
        <v>0</v>
      </c>
    </row>
    <row r="2231" spans="1:54" x14ac:dyDescent="0.25">
      <c r="A2231">
        <v>338971</v>
      </c>
      <c r="B2231" t="s">
        <v>150</v>
      </c>
      <c r="AA2231" t="s">
        <v>145</v>
      </c>
      <c r="AC2231" t="s">
        <v>147</v>
      </c>
      <c r="AI2231" t="s">
        <v>145</v>
      </c>
      <c r="AJ2231" t="s">
        <v>145</v>
      </c>
      <c r="AK2231" t="s">
        <v>145</v>
      </c>
      <c r="AL2231" t="s">
        <v>145</v>
      </c>
      <c r="AM2231" t="s">
        <v>145</v>
      </c>
      <c r="BB2231">
        <v>0</v>
      </c>
    </row>
    <row r="2232" spans="1:54" x14ac:dyDescent="0.25">
      <c r="A2232">
        <v>339119</v>
      </c>
      <c r="B2232" t="s">
        <v>150</v>
      </c>
      <c r="X2232" t="s">
        <v>145</v>
      </c>
      <c r="AA2232" t="s">
        <v>145</v>
      </c>
      <c r="AC2232" t="s">
        <v>147</v>
      </c>
      <c r="AD2232" t="s">
        <v>145</v>
      </c>
      <c r="AG2232" t="s">
        <v>145</v>
      </c>
      <c r="AH2232" t="s">
        <v>145</v>
      </c>
      <c r="AI2232" t="s">
        <v>145</v>
      </c>
      <c r="AJ2232" t="s">
        <v>145</v>
      </c>
      <c r="AK2232" t="s">
        <v>145</v>
      </c>
      <c r="AL2232" t="s">
        <v>145</v>
      </c>
      <c r="AM2232" t="s">
        <v>145</v>
      </c>
      <c r="BB2232">
        <v>0</v>
      </c>
    </row>
    <row r="2233" spans="1:54" x14ac:dyDescent="0.25">
      <c r="A2233">
        <v>339330</v>
      </c>
      <c r="B2233" t="s">
        <v>150</v>
      </c>
      <c r="AC2233" t="s">
        <v>147</v>
      </c>
      <c r="AD2233" t="s">
        <v>145</v>
      </c>
      <c r="AG2233" t="s">
        <v>145</v>
      </c>
      <c r="AH2233" t="s">
        <v>145</v>
      </c>
      <c r="AI2233" t="s">
        <v>145</v>
      </c>
      <c r="AJ2233" t="s">
        <v>145</v>
      </c>
      <c r="AK2233" t="s">
        <v>145</v>
      </c>
      <c r="AL2233" t="s">
        <v>145</v>
      </c>
      <c r="AM2233" t="s">
        <v>145</v>
      </c>
      <c r="BB2233">
        <v>0</v>
      </c>
    </row>
    <row r="2234" spans="1:54" x14ac:dyDescent="0.25">
      <c r="A2234">
        <v>339357</v>
      </c>
      <c r="B2234" t="s">
        <v>150</v>
      </c>
      <c r="R2234" t="s">
        <v>147</v>
      </c>
      <c r="AC2234" t="s">
        <v>145</v>
      </c>
      <c r="AD2234" t="s">
        <v>145</v>
      </c>
      <c r="AG2234" t="s">
        <v>145</v>
      </c>
      <c r="AH2234" t="s">
        <v>145</v>
      </c>
      <c r="AI2234" t="s">
        <v>145</v>
      </c>
      <c r="AJ2234" t="s">
        <v>145</v>
      </c>
      <c r="AK2234" t="s">
        <v>145</v>
      </c>
      <c r="AL2234" t="s">
        <v>145</v>
      </c>
      <c r="AM2234" t="s">
        <v>145</v>
      </c>
      <c r="BB2234">
        <v>0</v>
      </c>
    </row>
    <row r="2235" spans="1:54" x14ac:dyDescent="0.25">
      <c r="A2235">
        <v>339446</v>
      </c>
      <c r="B2235" t="s">
        <v>150</v>
      </c>
      <c r="R2235" t="s">
        <v>145</v>
      </c>
      <c r="AC2235" t="s">
        <v>145</v>
      </c>
      <c r="AD2235" t="s">
        <v>145</v>
      </c>
      <c r="AG2235" t="s">
        <v>145</v>
      </c>
      <c r="AH2235" t="s">
        <v>145</v>
      </c>
      <c r="AI2235" t="s">
        <v>145</v>
      </c>
      <c r="AJ2235" t="s">
        <v>145</v>
      </c>
      <c r="AK2235" t="s">
        <v>145</v>
      </c>
      <c r="AL2235" t="s">
        <v>145</v>
      </c>
      <c r="AM2235" t="s">
        <v>145</v>
      </c>
      <c r="BB2235">
        <v>0</v>
      </c>
    </row>
    <row r="2236" spans="1:54" x14ac:dyDescent="0.25">
      <c r="A2236">
        <v>339472</v>
      </c>
      <c r="B2236" t="s">
        <v>150</v>
      </c>
      <c r="AA2236" t="s">
        <v>145</v>
      </c>
      <c r="AC2236" t="s">
        <v>145</v>
      </c>
      <c r="AD2236" t="s">
        <v>145</v>
      </c>
      <c r="AG2236" t="s">
        <v>145</v>
      </c>
      <c r="AH2236" t="s">
        <v>145</v>
      </c>
      <c r="AI2236" t="s">
        <v>145</v>
      </c>
      <c r="AJ2236" t="s">
        <v>145</v>
      </c>
      <c r="AK2236" t="s">
        <v>145</v>
      </c>
      <c r="AL2236" t="s">
        <v>145</v>
      </c>
      <c r="AM2236" t="s">
        <v>145</v>
      </c>
      <c r="BB2236">
        <v>0</v>
      </c>
    </row>
    <row r="2237" spans="1:54" x14ac:dyDescent="0.25">
      <c r="A2237">
        <v>327914</v>
      </c>
      <c r="B2237" t="s">
        <v>150</v>
      </c>
      <c r="AF2237" t="s">
        <v>148</v>
      </c>
      <c r="AG2237" t="s">
        <v>147</v>
      </c>
      <c r="AI2237" t="s">
        <v>148</v>
      </c>
      <c r="AJ2237" t="s">
        <v>148</v>
      </c>
      <c r="AK2237" t="s">
        <v>148</v>
      </c>
      <c r="AL2237" t="s">
        <v>148</v>
      </c>
      <c r="AM2237" t="s">
        <v>148</v>
      </c>
      <c r="BB2237">
        <v>0</v>
      </c>
    </row>
    <row r="2238" spans="1:54" x14ac:dyDescent="0.25">
      <c r="A2238">
        <v>328152</v>
      </c>
      <c r="B2238" t="s">
        <v>150</v>
      </c>
      <c r="AC2238" t="s">
        <v>148</v>
      </c>
      <c r="AE2238" t="s">
        <v>148</v>
      </c>
      <c r="AG2238" t="s">
        <v>148</v>
      </c>
      <c r="AI2238" t="s">
        <v>147</v>
      </c>
      <c r="AJ2238" t="s">
        <v>147</v>
      </c>
      <c r="AK2238" t="s">
        <v>147</v>
      </c>
      <c r="AL2238" t="s">
        <v>147</v>
      </c>
      <c r="AM2238" t="s">
        <v>147</v>
      </c>
      <c r="BB2238">
        <v>0</v>
      </c>
    </row>
    <row r="2239" spans="1:54" x14ac:dyDescent="0.25">
      <c r="A2239">
        <v>329460</v>
      </c>
      <c r="B2239" t="s">
        <v>150</v>
      </c>
      <c r="H2239" t="s">
        <v>148</v>
      </c>
      <c r="V2239" t="s">
        <v>148</v>
      </c>
      <c r="W2239" t="s">
        <v>148</v>
      </c>
      <c r="AD2239" t="s">
        <v>148</v>
      </c>
      <c r="AE2239" t="s">
        <v>148</v>
      </c>
      <c r="AF2239" t="s">
        <v>148</v>
      </c>
      <c r="AG2239" t="s">
        <v>147</v>
      </c>
      <c r="AH2239" t="s">
        <v>148</v>
      </c>
      <c r="AI2239" t="s">
        <v>148</v>
      </c>
      <c r="AJ2239" t="s">
        <v>147</v>
      </c>
      <c r="AK2239" t="s">
        <v>148</v>
      </c>
      <c r="AL2239" t="s">
        <v>147</v>
      </c>
      <c r="AM2239" t="s">
        <v>148</v>
      </c>
      <c r="BB2239">
        <v>0</v>
      </c>
    </row>
    <row r="2240" spans="1:54" x14ac:dyDescent="0.25">
      <c r="A2240">
        <v>329610</v>
      </c>
      <c r="B2240" t="s">
        <v>150</v>
      </c>
      <c r="W2240" t="s">
        <v>148</v>
      </c>
      <c r="AA2240" t="s">
        <v>145</v>
      </c>
      <c r="AC2240" t="s">
        <v>148</v>
      </c>
      <c r="AG2240" t="s">
        <v>148</v>
      </c>
      <c r="AI2240" t="s">
        <v>148</v>
      </c>
      <c r="AJ2240" t="s">
        <v>148</v>
      </c>
      <c r="AK2240" t="s">
        <v>148</v>
      </c>
      <c r="AL2240" t="s">
        <v>148</v>
      </c>
      <c r="AM2240" t="s">
        <v>145</v>
      </c>
      <c r="BB2240">
        <v>0</v>
      </c>
    </row>
    <row r="2241" spans="1:54" x14ac:dyDescent="0.25">
      <c r="A2241">
        <v>330699</v>
      </c>
      <c r="B2241" t="s">
        <v>150</v>
      </c>
      <c r="C2241" t="s">
        <v>148</v>
      </c>
      <c r="W2241" t="s">
        <v>148</v>
      </c>
      <c r="X2241" t="s">
        <v>148</v>
      </c>
      <c r="AC2241" t="s">
        <v>148</v>
      </c>
      <c r="AE2241" t="s">
        <v>147</v>
      </c>
      <c r="AF2241" t="s">
        <v>147</v>
      </c>
      <c r="AG2241" t="s">
        <v>147</v>
      </c>
      <c r="AI2241" t="s">
        <v>147</v>
      </c>
      <c r="AJ2241" t="s">
        <v>145</v>
      </c>
      <c r="AK2241" t="s">
        <v>145</v>
      </c>
      <c r="AL2241" t="s">
        <v>147</v>
      </c>
      <c r="AM2241" t="s">
        <v>147</v>
      </c>
      <c r="BB2241">
        <v>0</v>
      </c>
    </row>
    <row r="2242" spans="1:54" x14ac:dyDescent="0.25">
      <c r="A2242">
        <v>332204</v>
      </c>
      <c r="B2242" t="s">
        <v>150</v>
      </c>
      <c r="N2242" t="s">
        <v>148</v>
      </c>
      <c r="W2242" t="s">
        <v>148</v>
      </c>
      <c r="AC2242" t="s">
        <v>148</v>
      </c>
      <c r="AG2242" t="s">
        <v>148</v>
      </c>
      <c r="AI2242" t="s">
        <v>147</v>
      </c>
      <c r="AL2242" t="s">
        <v>148</v>
      </c>
      <c r="AM2242" t="s">
        <v>148</v>
      </c>
      <c r="BB2242">
        <v>0</v>
      </c>
    </row>
    <row r="2243" spans="1:54" x14ac:dyDescent="0.25">
      <c r="A2243">
        <v>333542</v>
      </c>
      <c r="B2243" t="s">
        <v>150</v>
      </c>
      <c r="V2243" t="s">
        <v>145</v>
      </c>
      <c r="W2243" t="s">
        <v>148</v>
      </c>
      <c r="AA2243" t="s">
        <v>145</v>
      </c>
      <c r="AD2243" t="s">
        <v>147</v>
      </c>
      <c r="AE2243" t="s">
        <v>148</v>
      </c>
      <c r="AH2243" t="s">
        <v>145</v>
      </c>
      <c r="AI2243" t="s">
        <v>147</v>
      </c>
      <c r="AJ2243" t="s">
        <v>147</v>
      </c>
      <c r="AK2243" t="s">
        <v>147</v>
      </c>
      <c r="AL2243" t="s">
        <v>148</v>
      </c>
      <c r="AM2243" t="s">
        <v>145</v>
      </c>
      <c r="BB2243">
        <v>0</v>
      </c>
    </row>
    <row r="2244" spans="1:54" x14ac:dyDescent="0.25">
      <c r="A2244">
        <v>339389</v>
      </c>
      <c r="B2244" t="s">
        <v>150</v>
      </c>
      <c r="AA2244" t="s">
        <v>213</v>
      </c>
      <c r="AE2244" t="s">
        <v>213</v>
      </c>
      <c r="AI2244" t="s">
        <v>213</v>
      </c>
      <c r="AJ2244" t="s">
        <v>213</v>
      </c>
      <c r="AM2244" t="s">
        <v>213</v>
      </c>
      <c r="AN2244" t="s">
        <v>213</v>
      </c>
      <c r="BB2244">
        <v>0</v>
      </c>
    </row>
    <row r="2245" spans="1:54" x14ac:dyDescent="0.25">
      <c r="A2245">
        <v>339363</v>
      </c>
      <c r="B2245" t="s">
        <v>150</v>
      </c>
      <c r="AE2245" t="s">
        <v>213</v>
      </c>
      <c r="AG2245" t="s">
        <v>213</v>
      </c>
      <c r="AH2245" t="s">
        <v>213</v>
      </c>
      <c r="AI2245" t="s">
        <v>213</v>
      </c>
      <c r="AJ2245" t="s">
        <v>213</v>
      </c>
      <c r="AL2245" t="s">
        <v>213</v>
      </c>
      <c r="AM2245" t="s">
        <v>213</v>
      </c>
      <c r="AN2245" t="s">
        <v>213</v>
      </c>
      <c r="BB2245">
        <v>0</v>
      </c>
    </row>
    <row r="2246" spans="1:54" x14ac:dyDescent="0.25">
      <c r="A2246">
        <v>339532</v>
      </c>
      <c r="B2246" t="s">
        <v>150</v>
      </c>
      <c r="P2246" t="s">
        <v>213</v>
      </c>
      <c r="AB2246" t="s">
        <v>213</v>
      </c>
      <c r="AE2246" t="s">
        <v>213</v>
      </c>
      <c r="AG2246" t="s">
        <v>213</v>
      </c>
      <c r="AI2246" t="s">
        <v>213</v>
      </c>
      <c r="AJ2246" t="s">
        <v>213</v>
      </c>
      <c r="AK2246" t="s">
        <v>213</v>
      </c>
      <c r="AM2246" t="s">
        <v>213</v>
      </c>
      <c r="AN2246" t="s">
        <v>213</v>
      </c>
      <c r="BB2246">
        <v>0</v>
      </c>
    </row>
    <row r="2247" spans="1:54" x14ac:dyDescent="0.25">
      <c r="A2247">
        <v>340120</v>
      </c>
      <c r="B2247" t="s">
        <v>150</v>
      </c>
      <c r="O2247" t="s">
        <v>213</v>
      </c>
      <c r="Z2247" t="s">
        <v>213</v>
      </c>
      <c r="AB2247" t="s">
        <v>213</v>
      </c>
      <c r="AC2247" t="s">
        <v>213</v>
      </c>
      <c r="AG2247" t="s">
        <v>213</v>
      </c>
      <c r="AH2247" t="s">
        <v>213</v>
      </c>
      <c r="AI2247" t="s">
        <v>213</v>
      </c>
      <c r="AJ2247" t="s">
        <v>213</v>
      </c>
      <c r="AK2247" t="s">
        <v>213</v>
      </c>
      <c r="AL2247" t="s">
        <v>213</v>
      </c>
      <c r="AM2247" t="s">
        <v>213</v>
      </c>
      <c r="AN2247" t="s">
        <v>213</v>
      </c>
      <c r="BB2247">
        <v>0</v>
      </c>
    </row>
    <row r="2248" spans="1:54" x14ac:dyDescent="0.25">
      <c r="A2248">
        <v>339338</v>
      </c>
      <c r="B2248" t="s">
        <v>150</v>
      </c>
      <c r="AB2248" t="s">
        <v>213</v>
      </c>
      <c r="AC2248" t="s">
        <v>213</v>
      </c>
      <c r="AF2248" t="s">
        <v>213</v>
      </c>
      <c r="AG2248" t="s">
        <v>213</v>
      </c>
      <c r="AH2248" t="s">
        <v>213</v>
      </c>
      <c r="AI2248" t="s">
        <v>213</v>
      </c>
      <c r="AJ2248" t="s">
        <v>213</v>
      </c>
      <c r="AK2248" t="s">
        <v>213</v>
      </c>
      <c r="AL2248" t="s">
        <v>213</v>
      </c>
      <c r="AM2248" t="s">
        <v>213</v>
      </c>
      <c r="AN2248" t="s">
        <v>213</v>
      </c>
      <c r="BB2248">
        <v>0</v>
      </c>
    </row>
    <row r="2249" spans="1:54" x14ac:dyDescent="0.25">
      <c r="A2249">
        <v>339154</v>
      </c>
      <c r="B2249" t="s">
        <v>150</v>
      </c>
      <c r="Y2249" t="s">
        <v>213</v>
      </c>
      <c r="Z2249" t="s">
        <v>213</v>
      </c>
      <c r="AD2249" t="s">
        <v>213</v>
      </c>
      <c r="AF2249" t="s">
        <v>213</v>
      </c>
      <c r="AG2249" t="s">
        <v>213</v>
      </c>
      <c r="AI2249" t="s">
        <v>213</v>
      </c>
      <c r="AJ2249" t="s">
        <v>213</v>
      </c>
      <c r="AK2249" t="s">
        <v>213</v>
      </c>
      <c r="AL2249" t="s">
        <v>213</v>
      </c>
      <c r="AM2249" t="s">
        <v>213</v>
      </c>
      <c r="AN2249" t="s">
        <v>213</v>
      </c>
      <c r="BB2249">
        <v>0</v>
      </c>
    </row>
    <row r="2250" spans="1:54" x14ac:dyDescent="0.25">
      <c r="A2250">
        <v>339010</v>
      </c>
      <c r="B2250" t="s">
        <v>150</v>
      </c>
      <c r="N2250" t="s">
        <v>213</v>
      </c>
      <c r="V2250" t="s">
        <v>213</v>
      </c>
      <c r="W2250" t="s">
        <v>213</v>
      </c>
      <c r="AC2250" t="s">
        <v>213</v>
      </c>
      <c r="AE2250" t="s">
        <v>213</v>
      </c>
      <c r="AH2250" t="s">
        <v>213</v>
      </c>
      <c r="AK2250" t="s">
        <v>213</v>
      </c>
      <c r="AL2250" t="s">
        <v>213</v>
      </c>
      <c r="AN2250" t="s">
        <v>213</v>
      </c>
      <c r="BB2250">
        <v>0</v>
      </c>
    </row>
    <row r="2251" spans="1:54" x14ac:dyDescent="0.25">
      <c r="A2251">
        <v>339544</v>
      </c>
      <c r="B2251" t="s">
        <v>150</v>
      </c>
      <c r="I2251" t="s">
        <v>213</v>
      </c>
      <c r="V2251" t="s">
        <v>213</v>
      </c>
      <c r="W2251" t="s">
        <v>213</v>
      </c>
      <c r="AC2251" t="s">
        <v>213</v>
      </c>
      <c r="AE2251" t="s">
        <v>213</v>
      </c>
      <c r="AG2251" t="s">
        <v>213</v>
      </c>
      <c r="AI2251" t="s">
        <v>213</v>
      </c>
      <c r="AJ2251" t="s">
        <v>213</v>
      </c>
      <c r="AK2251" t="s">
        <v>213</v>
      </c>
      <c r="AL2251" t="s">
        <v>213</v>
      </c>
      <c r="AM2251" t="s">
        <v>213</v>
      </c>
      <c r="AN2251" t="s">
        <v>213</v>
      </c>
      <c r="BB2251">
        <v>0</v>
      </c>
    </row>
    <row r="2252" spans="1:54" x14ac:dyDescent="0.25">
      <c r="A2252">
        <v>339604</v>
      </c>
      <c r="B2252" t="s">
        <v>150</v>
      </c>
      <c r="U2252" t="s">
        <v>213</v>
      </c>
      <c r="W2252" t="s">
        <v>213</v>
      </c>
      <c r="Z2252" t="s">
        <v>213</v>
      </c>
      <c r="AB2252" t="s">
        <v>213</v>
      </c>
      <c r="AK2252" t="s">
        <v>213</v>
      </c>
      <c r="AL2252" t="s">
        <v>213</v>
      </c>
      <c r="AN2252" t="s">
        <v>213</v>
      </c>
      <c r="BB2252">
        <v>0</v>
      </c>
    </row>
    <row r="2253" spans="1:54" x14ac:dyDescent="0.25">
      <c r="A2253">
        <v>339614</v>
      </c>
      <c r="B2253" t="s">
        <v>150</v>
      </c>
      <c r="U2253" t="s">
        <v>213</v>
      </c>
      <c r="Y2253" t="s">
        <v>213</v>
      </c>
      <c r="Z2253" t="s">
        <v>213</v>
      </c>
      <c r="AA2253" t="s">
        <v>213</v>
      </c>
      <c r="AB2253" t="s">
        <v>213</v>
      </c>
      <c r="AD2253" t="s">
        <v>213</v>
      </c>
      <c r="AE2253" t="s">
        <v>213</v>
      </c>
      <c r="AI2253" t="s">
        <v>213</v>
      </c>
      <c r="AJ2253" t="s">
        <v>213</v>
      </c>
      <c r="AL2253" t="s">
        <v>213</v>
      </c>
      <c r="AN2253" t="s">
        <v>213</v>
      </c>
      <c r="BB2253">
        <v>0</v>
      </c>
    </row>
    <row r="2254" spans="1:54" x14ac:dyDescent="0.25">
      <c r="A2254">
        <v>339239</v>
      </c>
      <c r="B2254" t="s">
        <v>150</v>
      </c>
      <c r="P2254" t="s">
        <v>213</v>
      </c>
      <c r="W2254" t="s">
        <v>213</v>
      </c>
      <c r="AC2254" t="s">
        <v>213</v>
      </c>
      <c r="AE2254" t="s">
        <v>213</v>
      </c>
      <c r="AF2254" t="s">
        <v>213</v>
      </c>
      <c r="AG2254" t="s">
        <v>213</v>
      </c>
      <c r="AH2254" t="s">
        <v>213</v>
      </c>
      <c r="AI2254" t="s">
        <v>213</v>
      </c>
      <c r="AJ2254" t="s">
        <v>213</v>
      </c>
      <c r="AK2254" t="s">
        <v>213</v>
      </c>
      <c r="AL2254" t="s">
        <v>213</v>
      </c>
      <c r="AM2254" t="s">
        <v>213</v>
      </c>
      <c r="AN2254" t="s">
        <v>213</v>
      </c>
      <c r="BB2254">
        <v>0</v>
      </c>
    </row>
    <row r="2255" spans="1:54" x14ac:dyDescent="0.25">
      <c r="A2255">
        <v>339232</v>
      </c>
      <c r="B2255" t="s">
        <v>150</v>
      </c>
      <c r="Z2255" t="s">
        <v>213</v>
      </c>
      <c r="AE2255" t="s">
        <v>213</v>
      </c>
      <c r="AF2255" t="s">
        <v>213</v>
      </c>
      <c r="AG2255" t="s">
        <v>213</v>
      </c>
      <c r="AI2255" t="s">
        <v>213</v>
      </c>
      <c r="AJ2255" t="s">
        <v>213</v>
      </c>
      <c r="AM2255" t="s">
        <v>213</v>
      </c>
      <c r="AN2255" t="s">
        <v>213</v>
      </c>
      <c r="BB2255">
        <v>0</v>
      </c>
    </row>
    <row r="2256" spans="1:54" x14ac:dyDescent="0.25">
      <c r="A2256">
        <v>339486</v>
      </c>
      <c r="B2256" t="s">
        <v>150</v>
      </c>
      <c r="U2256" t="s">
        <v>213</v>
      </c>
      <c r="W2256" t="s">
        <v>213</v>
      </c>
      <c r="Z2256" t="s">
        <v>213</v>
      </c>
      <c r="AE2256" t="s">
        <v>213</v>
      </c>
      <c r="AI2256" t="s">
        <v>213</v>
      </c>
      <c r="AL2256" t="s">
        <v>213</v>
      </c>
      <c r="AM2256" t="s">
        <v>213</v>
      </c>
      <c r="AN2256" t="s">
        <v>213</v>
      </c>
      <c r="BB2256">
        <v>0</v>
      </c>
    </row>
    <row r="2257" spans="1:54" x14ac:dyDescent="0.25">
      <c r="A2257">
        <v>339061</v>
      </c>
      <c r="B2257" t="s">
        <v>150</v>
      </c>
      <c r="W2257" t="s">
        <v>213</v>
      </c>
      <c r="AD2257" t="s">
        <v>213</v>
      </c>
      <c r="AE2257" t="s">
        <v>213</v>
      </c>
      <c r="AG2257" t="s">
        <v>213</v>
      </c>
      <c r="AI2257" t="s">
        <v>213</v>
      </c>
      <c r="AJ2257" t="s">
        <v>213</v>
      </c>
      <c r="AK2257" t="s">
        <v>213</v>
      </c>
      <c r="AN2257" t="s">
        <v>213</v>
      </c>
      <c r="BB2257">
        <v>0</v>
      </c>
    </row>
    <row r="2258" spans="1:54" x14ac:dyDescent="0.25">
      <c r="A2258">
        <v>339615</v>
      </c>
      <c r="B2258" t="s">
        <v>150</v>
      </c>
      <c r="P2258" t="s">
        <v>213</v>
      </c>
      <c r="W2258" t="s">
        <v>213</v>
      </c>
      <c r="AB2258" t="s">
        <v>213</v>
      </c>
      <c r="AC2258" t="s">
        <v>213</v>
      </c>
      <c r="AF2258" t="s">
        <v>213</v>
      </c>
      <c r="AL2258" t="s">
        <v>213</v>
      </c>
      <c r="AM2258" t="s">
        <v>213</v>
      </c>
      <c r="AN2258" t="s">
        <v>213</v>
      </c>
      <c r="BB2258">
        <v>0</v>
      </c>
    </row>
    <row r="2259" spans="1:54" x14ac:dyDescent="0.25">
      <c r="A2259">
        <v>339580</v>
      </c>
      <c r="B2259" t="s">
        <v>150</v>
      </c>
      <c r="F2259" t="s">
        <v>213</v>
      </c>
      <c r="P2259" t="s">
        <v>213</v>
      </c>
      <c r="W2259" t="s">
        <v>213</v>
      </c>
      <c r="AC2259" t="s">
        <v>213</v>
      </c>
      <c r="AD2259" t="s">
        <v>213</v>
      </c>
      <c r="AE2259" t="s">
        <v>213</v>
      </c>
      <c r="AF2259" t="s">
        <v>213</v>
      </c>
      <c r="AG2259" t="s">
        <v>213</v>
      </c>
      <c r="AI2259" t="s">
        <v>213</v>
      </c>
      <c r="AJ2259" t="s">
        <v>213</v>
      </c>
      <c r="AK2259" t="s">
        <v>213</v>
      </c>
      <c r="AM2259" t="s">
        <v>213</v>
      </c>
      <c r="AN2259" t="s">
        <v>213</v>
      </c>
      <c r="BB2259">
        <v>0</v>
      </c>
    </row>
    <row r="2260" spans="1:54" x14ac:dyDescent="0.25">
      <c r="A2260">
        <v>339579</v>
      </c>
      <c r="B2260" t="s">
        <v>150</v>
      </c>
      <c r="W2260" t="s">
        <v>213</v>
      </c>
      <c r="X2260" t="s">
        <v>213</v>
      </c>
      <c r="Z2260" t="s">
        <v>213</v>
      </c>
      <c r="AC2260" t="s">
        <v>213</v>
      </c>
      <c r="AD2260" t="s">
        <v>213</v>
      </c>
      <c r="AF2260" t="s">
        <v>213</v>
      </c>
      <c r="AG2260" t="s">
        <v>213</v>
      </c>
      <c r="AH2260" t="s">
        <v>213</v>
      </c>
      <c r="AI2260" t="s">
        <v>213</v>
      </c>
      <c r="AJ2260" t="s">
        <v>213</v>
      </c>
      <c r="AK2260" t="s">
        <v>213</v>
      </c>
      <c r="AL2260" t="s">
        <v>213</v>
      </c>
      <c r="AM2260" t="s">
        <v>213</v>
      </c>
      <c r="AN2260" t="s">
        <v>213</v>
      </c>
      <c r="BB2260">
        <v>0</v>
      </c>
    </row>
    <row r="2261" spans="1:54" x14ac:dyDescent="0.25">
      <c r="A2261">
        <v>339369</v>
      </c>
      <c r="B2261" t="s">
        <v>150</v>
      </c>
      <c r="D2261" t="s">
        <v>213</v>
      </c>
      <c r="W2261" t="s">
        <v>213</v>
      </c>
      <c r="Z2261" t="s">
        <v>213</v>
      </c>
      <c r="AB2261" t="s">
        <v>213</v>
      </c>
      <c r="AH2261" t="s">
        <v>213</v>
      </c>
      <c r="AI2261" t="s">
        <v>213</v>
      </c>
      <c r="AK2261" t="s">
        <v>213</v>
      </c>
      <c r="AL2261" t="s">
        <v>213</v>
      </c>
      <c r="AM2261" t="s">
        <v>213</v>
      </c>
      <c r="AN2261" t="s">
        <v>213</v>
      </c>
      <c r="BB2261">
        <v>0</v>
      </c>
    </row>
    <row r="2262" spans="1:54" x14ac:dyDescent="0.25">
      <c r="A2262">
        <v>339620</v>
      </c>
      <c r="B2262" t="s">
        <v>150</v>
      </c>
      <c r="S2262" t="s">
        <v>213</v>
      </c>
      <c r="W2262" t="s">
        <v>213</v>
      </c>
      <c r="Z2262" t="s">
        <v>213</v>
      </c>
      <c r="AB2262" t="s">
        <v>213</v>
      </c>
      <c r="AC2262" t="s">
        <v>213</v>
      </c>
      <c r="AD2262" t="s">
        <v>213</v>
      </c>
      <c r="AE2262" t="s">
        <v>213</v>
      </c>
      <c r="AF2262" t="s">
        <v>213</v>
      </c>
      <c r="AG2262" t="s">
        <v>213</v>
      </c>
      <c r="AH2262" t="s">
        <v>213</v>
      </c>
      <c r="AI2262" t="s">
        <v>213</v>
      </c>
      <c r="AJ2262" t="s">
        <v>213</v>
      </c>
      <c r="AK2262" t="s">
        <v>213</v>
      </c>
      <c r="AL2262" t="s">
        <v>213</v>
      </c>
      <c r="AM2262" t="s">
        <v>213</v>
      </c>
      <c r="AN2262" t="s">
        <v>213</v>
      </c>
      <c r="BB2262">
        <v>0</v>
      </c>
    </row>
    <row r="2263" spans="1:54" x14ac:dyDescent="0.25">
      <c r="A2263">
        <v>339152</v>
      </c>
      <c r="B2263" t="s">
        <v>150</v>
      </c>
      <c r="P2263" t="s">
        <v>213</v>
      </c>
      <c r="R2263" t="s">
        <v>213</v>
      </c>
      <c r="W2263" t="s">
        <v>213</v>
      </c>
      <c r="X2263" t="s">
        <v>213</v>
      </c>
      <c r="AC2263" t="s">
        <v>213</v>
      </c>
      <c r="AD2263" t="s">
        <v>213</v>
      </c>
      <c r="AE2263" t="s">
        <v>213</v>
      </c>
      <c r="AF2263" t="s">
        <v>213</v>
      </c>
      <c r="AG2263" t="s">
        <v>213</v>
      </c>
      <c r="AH2263" t="s">
        <v>213</v>
      </c>
      <c r="AI2263" t="s">
        <v>213</v>
      </c>
      <c r="AJ2263" t="s">
        <v>213</v>
      </c>
      <c r="AK2263" t="s">
        <v>213</v>
      </c>
      <c r="AL2263" t="s">
        <v>213</v>
      </c>
      <c r="AM2263" t="s">
        <v>213</v>
      </c>
      <c r="AN2263" t="s">
        <v>213</v>
      </c>
      <c r="BB2263">
        <v>0</v>
      </c>
    </row>
    <row r="2264" spans="1:54" x14ac:dyDescent="0.25">
      <c r="A2264">
        <v>339560</v>
      </c>
      <c r="B2264" t="s">
        <v>150</v>
      </c>
      <c r="P2264" t="s">
        <v>213</v>
      </c>
      <c r="U2264" t="s">
        <v>213</v>
      </c>
      <c r="W2264" t="s">
        <v>213</v>
      </c>
      <c r="AB2264" t="s">
        <v>213</v>
      </c>
      <c r="AC2264" t="s">
        <v>213</v>
      </c>
      <c r="AI2264" t="s">
        <v>213</v>
      </c>
      <c r="AJ2264" t="s">
        <v>213</v>
      </c>
      <c r="AK2264" t="s">
        <v>213</v>
      </c>
      <c r="AL2264" t="s">
        <v>213</v>
      </c>
      <c r="AM2264" t="s">
        <v>213</v>
      </c>
      <c r="AN2264" t="s">
        <v>213</v>
      </c>
      <c r="BB2264">
        <v>0</v>
      </c>
    </row>
    <row r="2265" spans="1:54" x14ac:dyDescent="0.25">
      <c r="A2265">
        <v>339406</v>
      </c>
      <c r="B2265" t="s">
        <v>150</v>
      </c>
      <c r="H2265" t="s">
        <v>213</v>
      </c>
      <c r="AB2265" t="s">
        <v>213</v>
      </c>
      <c r="AC2265" t="s">
        <v>213</v>
      </c>
      <c r="AD2265" t="s">
        <v>213</v>
      </c>
      <c r="AE2265" t="s">
        <v>213</v>
      </c>
      <c r="AG2265" t="s">
        <v>213</v>
      </c>
      <c r="AH2265" t="s">
        <v>213</v>
      </c>
      <c r="AI2265" t="s">
        <v>213</v>
      </c>
      <c r="AL2265" t="s">
        <v>213</v>
      </c>
      <c r="AM2265" t="s">
        <v>213</v>
      </c>
      <c r="AN2265" t="s">
        <v>213</v>
      </c>
      <c r="BB2265">
        <v>0</v>
      </c>
    </row>
    <row r="2266" spans="1:54" x14ac:dyDescent="0.25">
      <c r="A2266">
        <v>339195</v>
      </c>
      <c r="B2266" t="s">
        <v>150</v>
      </c>
      <c r="H2266" t="s">
        <v>213</v>
      </c>
      <c r="P2266" t="s">
        <v>213</v>
      </c>
      <c r="T2266" t="s">
        <v>213</v>
      </c>
      <c r="W2266" t="s">
        <v>213</v>
      </c>
      <c r="AB2266" t="s">
        <v>213</v>
      </c>
      <c r="AC2266" t="s">
        <v>213</v>
      </c>
      <c r="AD2266" t="s">
        <v>213</v>
      </c>
      <c r="AE2266" t="s">
        <v>213</v>
      </c>
      <c r="AF2266" t="s">
        <v>213</v>
      </c>
      <c r="AG2266" t="s">
        <v>213</v>
      </c>
      <c r="AH2266" t="s">
        <v>213</v>
      </c>
      <c r="AI2266" t="s">
        <v>213</v>
      </c>
      <c r="AJ2266" t="s">
        <v>213</v>
      </c>
      <c r="AK2266" t="s">
        <v>213</v>
      </c>
      <c r="AL2266" t="s">
        <v>213</v>
      </c>
      <c r="AM2266" t="s">
        <v>213</v>
      </c>
      <c r="AN2266" t="s">
        <v>213</v>
      </c>
      <c r="BB2266">
        <v>0</v>
      </c>
    </row>
    <row r="2267" spans="1:54" x14ac:dyDescent="0.25">
      <c r="A2267">
        <v>301571</v>
      </c>
      <c r="B2267" t="s">
        <v>150</v>
      </c>
      <c r="O2267" t="s">
        <v>213</v>
      </c>
      <c r="P2267" t="s">
        <v>213</v>
      </c>
      <c r="W2267" t="s">
        <v>213</v>
      </c>
      <c r="Z2267" t="s">
        <v>213</v>
      </c>
      <c r="AA2267" t="s">
        <v>213</v>
      </c>
      <c r="AC2267" t="s">
        <v>213</v>
      </c>
      <c r="AD2267" t="s">
        <v>213</v>
      </c>
      <c r="AE2267" t="s">
        <v>213</v>
      </c>
      <c r="AF2267" t="s">
        <v>213</v>
      </c>
      <c r="AG2267" t="s">
        <v>213</v>
      </c>
      <c r="AH2267" t="s">
        <v>213</v>
      </c>
      <c r="AI2267" t="s">
        <v>213</v>
      </c>
      <c r="AJ2267" t="s">
        <v>213</v>
      </c>
      <c r="AK2267" t="s">
        <v>213</v>
      </c>
      <c r="AL2267" t="s">
        <v>213</v>
      </c>
      <c r="AM2267" t="s">
        <v>213</v>
      </c>
      <c r="AN2267" t="s">
        <v>213</v>
      </c>
      <c r="BB2267">
        <v>0</v>
      </c>
    </row>
    <row r="2268" spans="1:54" x14ac:dyDescent="0.25">
      <c r="A2268">
        <v>339025</v>
      </c>
      <c r="B2268" t="s">
        <v>150</v>
      </c>
      <c r="W2268" t="s">
        <v>213</v>
      </c>
      <c r="AB2268" t="s">
        <v>213</v>
      </c>
      <c r="AC2268" t="s">
        <v>213</v>
      </c>
      <c r="AE2268" t="s">
        <v>213</v>
      </c>
      <c r="AF2268" t="s">
        <v>213</v>
      </c>
      <c r="AG2268" t="s">
        <v>213</v>
      </c>
      <c r="AH2268" t="s">
        <v>213</v>
      </c>
      <c r="AI2268" t="s">
        <v>213</v>
      </c>
      <c r="AJ2268" t="s">
        <v>213</v>
      </c>
      <c r="AK2268" t="s">
        <v>213</v>
      </c>
      <c r="AL2268" t="s">
        <v>213</v>
      </c>
      <c r="AM2268" t="s">
        <v>213</v>
      </c>
      <c r="AN2268" t="s">
        <v>213</v>
      </c>
      <c r="BB2268">
        <v>0</v>
      </c>
    </row>
    <row r="2269" spans="1:54" x14ac:dyDescent="0.25">
      <c r="A2269">
        <v>339115</v>
      </c>
      <c r="B2269" t="s">
        <v>150</v>
      </c>
      <c r="P2269" t="s">
        <v>213</v>
      </c>
      <c r="R2269" t="s">
        <v>213</v>
      </c>
      <c r="U2269" t="s">
        <v>213</v>
      </c>
      <c r="W2269" t="s">
        <v>213</v>
      </c>
      <c r="AC2269" t="s">
        <v>213</v>
      </c>
      <c r="AD2269" t="s">
        <v>213</v>
      </c>
      <c r="AE2269" t="s">
        <v>213</v>
      </c>
      <c r="AF2269" t="s">
        <v>213</v>
      </c>
      <c r="AG2269" t="s">
        <v>213</v>
      </c>
      <c r="AH2269" t="s">
        <v>213</v>
      </c>
      <c r="AI2269" t="s">
        <v>213</v>
      </c>
      <c r="AJ2269" t="s">
        <v>213</v>
      </c>
      <c r="AK2269" t="s">
        <v>213</v>
      </c>
      <c r="AL2269" t="s">
        <v>213</v>
      </c>
      <c r="AM2269" t="s">
        <v>213</v>
      </c>
      <c r="AN2269" t="s">
        <v>213</v>
      </c>
      <c r="BB2269">
        <v>0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ورقة5"/>
  <dimension ref="A1:AH2516"/>
  <sheetViews>
    <sheetView rightToLeft="1" topLeftCell="A2243" workbookViewId="0">
      <selection activeCell="A2262" sqref="A2262"/>
    </sheetView>
  </sheetViews>
  <sheetFormatPr defaultColWidth="9" defaultRowHeight="13.8" x14ac:dyDescent="0.25"/>
  <cols>
    <col min="1" max="1" width="11.09765625" bestFit="1" customWidth="1"/>
    <col min="2" max="2" width="21.296875" bestFit="1" customWidth="1"/>
    <col min="3" max="3" width="18.296875" bestFit="1" customWidth="1"/>
    <col min="4" max="4" width="20.296875" bestFit="1" customWidth="1"/>
    <col min="5" max="5" width="6.296875" bestFit="1" customWidth="1"/>
    <col min="6" max="6" width="10.296875" bestFit="1" customWidth="1"/>
    <col min="7" max="7" width="13.19921875" bestFit="1" customWidth="1"/>
    <col min="8" max="8" width="12" bestFit="1" customWidth="1"/>
    <col min="9" max="9" width="13.09765625" bestFit="1" customWidth="1"/>
    <col min="10" max="11" width="9.296875" bestFit="1" customWidth="1"/>
    <col min="12" max="12" width="11.09765625" bestFit="1" customWidth="1"/>
    <col min="13" max="16" width="11.09765625" customWidth="1"/>
    <col min="17" max="17" width="8.09765625" bestFit="1" customWidth="1"/>
    <col min="18" max="18" width="9.296875" bestFit="1" customWidth="1"/>
    <col min="19" max="19" width="10.8984375" bestFit="1" customWidth="1"/>
    <col min="20" max="21" width="10.296875" bestFit="1" customWidth="1"/>
    <col min="22" max="22" width="10.296875" customWidth="1"/>
    <col min="23" max="27" width="13.796875" customWidth="1"/>
    <col min="28" max="28" width="18.19921875" bestFit="1" customWidth="1"/>
    <col min="29" max="29" width="6.8984375" bestFit="1" customWidth="1"/>
    <col min="30" max="30" width="23.296875" bestFit="1" customWidth="1"/>
    <col min="31" max="32" width="15.296875" customWidth="1"/>
    <col min="33" max="33" width="45.09765625" customWidth="1"/>
    <col min="34" max="35" width="13.296875" customWidth="1"/>
  </cols>
  <sheetData>
    <row r="1" spans="1:34" x14ac:dyDescent="0.25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  <c r="O1">
        <v>15</v>
      </c>
      <c r="P1">
        <v>16</v>
      </c>
      <c r="Q1">
        <v>17</v>
      </c>
      <c r="R1">
        <v>18</v>
      </c>
      <c r="S1">
        <v>19</v>
      </c>
      <c r="T1">
        <v>20</v>
      </c>
      <c r="U1">
        <v>21</v>
      </c>
      <c r="V1">
        <v>22</v>
      </c>
      <c r="W1">
        <v>23</v>
      </c>
      <c r="X1">
        <v>24</v>
      </c>
      <c r="Y1">
        <v>25</v>
      </c>
      <c r="Z1">
        <v>26</v>
      </c>
      <c r="AA1">
        <v>27</v>
      </c>
      <c r="AB1">
        <v>28</v>
      </c>
      <c r="AC1">
        <v>29</v>
      </c>
      <c r="AD1">
        <v>30</v>
      </c>
      <c r="AE1">
        <v>31</v>
      </c>
      <c r="AH1">
        <v>29</v>
      </c>
    </row>
    <row r="2" spans="1:34" x14ac:dyDescent="0.25">
      <c r="A2" t="s">
        <v>90</v>
      </c>
      <c r="B2" t="s">
        <v>91</v>
      </c>
      <c r="C2" t="s">
        <v>92</v>
      </c>
      <c r="D2" t="s">
        <v>93</v>
      </c>
      <c r="E2" t="s">
        <v>57</v>
      </c>
      <c r="F2" t="s">
        <v>54</v>
      </c>
      <c r="G2" t="s">
        <v>55</v>
      </c>
      <c r="H2" t="s">
        <v>56</v>
      </c>
      <c r="I2" t="s">
        <v>97</v>
      </c>
      <c r="J2" t="s">
        <v>107</v>
      </c>
      <c r="K2" t="s">
        <v>108</v>
      </c>
      <c r="L2" t="s">
        <v>109</v>
      </c>
      <c r="M2" t="s">
        <v>23</v>
      </c>
      <c r="N2" t="s">
        <v>24</v>
      </c>
      <c r="O2" t="s">
        <v>25</v>
      </c>
      <c r="P2" t="s">
        <v>26</v>
      </c>
      <c r="Q2" t="s">
        <v>105</v>
      </c>
      <c r="R2" t="s">
        <v>114</v>
      </c>
      <c r="S2" t="s">
        <v>115</v>
      </c>
      <c r="T2" t="s">
        <v>116</v>
      </c>
      <c r="U2" t="s">
        <v>129</v>
      </c>
      <c r="V2" t="s">
        <v>221</v>
      </c>
      <c r="W2" t="s">
        <v>215</v>
      </c>
      <c r="X2" t="s">
        <v>216</v>
      </c>
      <c r="Y2" t="s">
        <v>217</v>
      </c>
      <c r="Z2" t="s">
        <v>218</v>
      </c>
      <c r="AA2" t="s">
        <v>219</v>
      </c>
      <c r="AB2" t="s">
        <v>220</v>
      </c>
      <c r="AC2" t="s">
        <v>4400</v>
      </c>
      <c r="AD2" t="s">
        <v>4401</v>
      </c>
      <c r="AE2" t="s">
        <v>4402</v>
      </c>
      <c r="AF2" t="s">
        <v>4550</v>
      </c>
      <c r="AH2">
        <v>1</v>
      </c>
    </row>
    <row r="3" spans="1:34" ht="17.25" customHeight="1" x14ac:dyDescent="0.25">
      <c r="A3">
        <v>338664</v>
      </c>
      <c r="B3" t="s">
        <v>2698</v>
      </c>
      <c r="C3" t="s">
        <v>240</v>
      </c>
      <c r="D3" t="s">
        <v>2699</v>
      </c>
      <c r="E3" t="s">
        <v>88</v>
      </c>
      <c r="F3">
        <v>31855</v>
      </c>
      <c r="G3" t="s">
        <v>224</v>
      </c>
      <c r="H3" t="s">
        <v>28</v>
      </c>
      <c r="I3" t="s">
        <v>214</v>
      </c>
      <c r="J3" t="s">
        <v>1197</v>
      </c>
      <c r="L3" t="s">
        <v>79</v>
      </c>
    </row>
    <row r="4" spans="1:34" ht="17.25" customHeight="1" x14ac:dyDescent="0.25">
      <c r="A4">
        <v>338658</v>
      </c>
      <c r="B4" t="s">
        <v>2916</v>
      </c>
      <c r="C4" t="s">
        <v>488</v>
      </c>
      <c r="D4" t="s">
        <v>945</v>
      </c>
      <c r="E4" t="s">
        <v>88</v>
      </c>
      <c r="F4">
        <v>36915</v>
      </c>
      <c r="G4" t="s">
        <v>258</v>
      </c>
      <c r="H4" t="s">
        <v>28</v>
      </c>
      <c r="I4" t="s">
        <v>214</v>
      </c>
      <c r="J4" t="s">
        <v>1211</v>
      </c>
      <c r="L4" t="s">
        <v>42</v>
      </c>
    </row>
    <row r="5" spans="1:34" ht="17.25" customHeight="1" x14ac:dyDescent="0.25">
      <c r="A5">
        <v>336729</v>
      </c>
      <c r="B5" t="s">
        <v>3237</v>
      </c>
      <c r="C5" t="s">
        <v>612</v>
      </c>
      <c r="D5" t="s">
        <v>843</v>
      </c>
      <c r="E5" t="s">
        <v>88</v>
      </c>
      <c r="F5">
        <v>36892</v>
      </c>
      <c r="G5" t="s">
        <v>30</v>
      </c>
      <c r="H5" t="s">
        <v>28</v>
      </c>
      <c r="I5" t="s">
        <v>214</v>
      </c>
    </row>
    <row r="6" spans="1:34" ht="17.25" customHeight="1" x14ac:dyDescent="0.25">
      <c r="A6">
        <v>338985</v>
      </c>
      <c r="B6" t="s">
        <v>2795</v>
      </c>
      <c r="C6" t="s">
        <v>938</v>
      </c>
      <c r="D6" t="s">
        <v>460</v>
      </c>
      <c r="E6" t="s">
        <v>88</v>
      </c>
      <c r="F6">
        <v>28495</v>
      </c>
      <c r="G6" t="s">
        <v>30</v>
      </c>
      <c r="H6" t="s">
        <v>28</v>
      </c>
      <c r="I6" t="s">
        <v>214</v>
      </c>
      <c r="J6" t="s">
        <v>1197</v>
      </c>
      <c r="L6" t="s">
        <v>30</v>
      </c>
    </row>
    <row r="7" spans="1:34" ht="17.25" customHeight="1" x14ac:dyDescent="0.25">
      <c r="A7">
        <v>338504</v>
      </c>
      <c r="B7" t="s">
        <v>2867</v>
      </c>
      <c r="C7" t="s">
        <v>240</v>
      </c>
      <c r="D7" t="s">
        <v>737</v>
      </c>
      <c r="E7" t="s">
        <v>88</v>
      </c>
      <c r="F7">
        <v>34416</v>
      </c>
      <c r="G7" t="s">
        <v>258</v>
      </c>
      <c r="H7" t="s">
        <v>28</v>
      </c>
      <c r="I7" t="s">
        <v>214</v>
      </c>
      <c r="J7" t="s">
        <v>1197</v>
      </c>
      <c r="L7" t="s">
        <v>30</v>
      </c>
    </row>
    <row r="8" spans="1:34" ht="17.25" customHeight="1" x14ac:dyDescent="0.25">
      <c r="A8">
        <v>338517</v>
      </c>
      <c r="B8" t="s">
        <v>2419</v>
      </c>
      <c r="C8" t="s">
        <v>347</v>
      </c>
      <c r="D8" t="s">
        <v>463</v>
      </c>
      <c r="E8" t="s">
        <v>89</v>
      </c>
      <c r="F8">
        <v>30789</v>
      </c>
      <c r="G8" t="s">
        <v>30</v>
      </c>
      <c r="H8" t="s">
        <v>28</v>
      </c>
      <c r="I8" t="s">
        <v>214</v>
      </c>
      <c r="J8" t="s">
        <v>1197</v>
      </c>
      <c r="L8" t="s">
        <v>30</v>
      </c>
    </row>
    <row r="9" spans="1:34" ht="17.25" customHeight="1" x14ac:dyDescent="0.25">
      <c r="A9">
        <v>335982</v>
      </c>
      <c r="B9" t="s">
        <v>2602</v>
      </c>
      <c r="C9" t="s">
        <v>466</v>
      </c>
      <c r="D9" t="s">
        <v>772</v>
      </c>
      <c r="E9" t="s">
        <v>88</v>
      </c>
      <c r="F9">
        <v>35491</v>
      </c>
      <c r="G9" t="s">
        <v>42</v>
      </c>
      <c r="H9" t="s">
        <v>28</v>
      </c>
      <c r="I9" t="s">
        <v>214</v>
      </c>
      <c r="J9" t="s">
        <v>27</v>
      </c>
      <c r="L9" t="s">
        <v>42</v>
      </c>
    </row>
    <row r="10" spans="1:34" ht="17.25" customHeight="1" x14ac:dyDescent="0.25">
      <c r="A10">
        <v>338973</v>
      </c>
      <c r="B10" t="s">
        <v>2388</v>
      </c>
      <c r="C10" t="s">
        <v>2389</v>
      </c>
      <c r="D10" t="s">
        <v>316</v>
      </c>
      <c r="E10" t="s">
        <v>89</v>
      </c>
      <c r="F10">
        <v>28731</v>
      </c>
      <c r="G10" t="s">
        <v>297</v>
      </c>
      <c r="H10" t="s">
        <v>28</v>
      </c>
      <c r="I10" t="s">
        <v>214</v>
      </c>
      <c r="J10" t="s">
        <v>1197</v>
      </c>
      <c r="L10" t="s">
        <v>42</v>
      </c>
    </row>
    <row r="11" spans="1:34" ht="17.25" customHeight="1" x14ac:dyDescent="0.25">
      <c r="A11">
        <v>338522</v>
      </c>
      <c r="B11" t="s">
        <v>2923</v>
      </c>
      <c r="C11" t="s">
        <v>232</v>
      </c>
      <c r="D11" t="s">
        <v>878</v>
      </c>
      <c r="E11" t="s">
        <v>89</v>
      </c>
      <c r="F11">
        <v>31062</v>
      </c>
      <c r="G11" t="s">
        <v>2924</v>
      </c>
      <c r="H11" t="s">
        <v>28</v>
      </c>
      <c r="I11" t="s">
        <v>214</v>
      </c>
      <c r="J11" t="s">
        <v>27</v>
      </c>
      <c r="L11" t="s">
        <v>52</v>
      </c>
    </row>
    <row r="12" spans="1:34" ht="17.25" customHeight="1" x14ac:dyDescent="0.25">
      <c r="A12">
        <v>338536</v>
      </c>
      <c r="B12" t="s">
        <v>2937</v>
      </c>
      <c r="C12" t="s">
        <v>455</v>
      </c>
      <c r="D12" t="s">
        <v>357</v>
      </c>
      <c r="E12" t="s">
        <v>89</v>
      </c>
      <c r="F12">
        <v>29352</v>
      </c>
      <c r="G12" t="s">
        <v>30</v>
      </c>
      <c r="H12" t="s">
        <v>28</v>
      </c>
      <c r="I12" t="s">
        <v>214</v>
      </c>
      <c r="J12" t="s">
        <v>1197</v>
      </c>
      <c r="L12" t="s">
        <v>1913</v>
      </c>
    </row>
    <row r="13" spans="1:34" ht="17.25" customHeight="1" x14ac:dyDescent="0.25">
      <c r="A13">
        <v>337538</v>
      </c>
      <c r="B13" t="s">
        <v>2911</v>
      </c>
      <c r="C13" t="s">
        <v>2912</v>
      </c>
      <c r="D13" t="s">
        <v>334</v>
      </c>
      <c r="E13" t="s">
        <v>89</v>
      </c>
      <c r="F13">
        <v>35439</v>
      </c>
      <c r="G13" t="s">
        <v>2913</v>
      </c>
      <c r="H13" t="s">
        <v>28</v>
      </c>
      <c r="I13" t="s">
        <v>214</v>
      </c>
      <c r="J13" t="s">
        <v>27</v>
      </c>
      <c r="L13" t="s">
        <v>30</v>
      </c>
    </row>
    <row r="14" spans="1:34" ht="17.25" customHeight="1" x14ac:dyDescent="0.25">
      <c r="A14">
        <v>335153</v>
      </c>
      <c r="B14" t="s">
        <v>2808</v>
      </c>
      <c r="C14" t="s">
        <v>259</v>
      </c>
      <c r="D14" t="s">
        <v>308</v>
      </c>
      <c r="E14" t="s">
        <v>89</v>
      </c>
      <c r="F14">
        <v>27208</v>
      </c>
      <c r="G14" t="s">
        <v>30</v>
      </c>
      <c r="H14" t="s">
        <v>28</v>
      </c>
      <c r="I14" t="s">
        <v>214</v>
      </c>
      <c r="J14" t="s">
        <v>27</v>
      </c>
      <c r="L14" t="s">
        <v>85</v>
      </c>
    </row>
    <row r="15" spans="1:34" ht="17.25" customHeight="1" x14ac:dyDescent="0.25">
      <c r="A15">
        <v>338677</v>
      </c>
      <c r="B15" t="s">
        <v>2917</v>
      </c>
      <c r="C15" t="s">
        <v>923</v>
      </c>
      <c r="D15" t="s">
        <v>233</v>
      </c>
      <c r="E15" t="s">
        <v>88</v>
      </c>
      <c r="F15">
        <v>32344</v>
      </c>
      <c r="G15" t="s">
        <v>2215</v>
      </c>
      <c r="H15" t="s">
        <v>28</v>
      </c>
      <c r="I15" t="s">
        <v>214</v>
      </c>
      <c r="J15" t="s">
        <v>27</v>
      </c>
      <c r="L15" t="s">
        <v>30</v>
      </c>
    </row>
    <row r="16" spans="1:34" ht="17.25" customHeight="1" x14ac:dyDescent="0.25">
      <c r="A16">
        <v>338704</v>
      </c>
      <c r="B16" t="s">
        <v>3948</v>
      </c>
      <c r="C16" t="s">
        <v>309</v>
      </c>
      <c r="D16" t="s">
        <v>755</v>
      </c>
      <c r="E16" t="s">
        <v>89</v>
      </c>
      <c r="F16">
        <v>27573</v>
      </c>
      <c r="G16" t="s">
        <v>30</v>
      </c>
      <c r="H16" t="s">
        <v>28</v>
      </c>
      <c r="I16" t="s">
        <v>214</v>
      </c>
      <c r="J16" t="s">
        <v>1197</v>
      </c>
      <c r="L16" t="s">
        <v>42</v>
      </c>
    </row>
    <row r="17" spans="1:22" ht="17.25" customHeight="1" x14ac:dyDescent="0.25">
      <c r="A17">
        <v>329469</v>
      </c>
      <c r="B17" t="s">
        <v>4128</v>
      </c>
      <c r="C17" t="s">
        <v>1480</v>
      </c>
      <c r="D17" t="s">
        <v>1690</v>
      </c>
      <c r="E17" t="s">
        <v>89</v>
      </c>
      <c r="F17">
        <v>35797</v>
      </c>
      <c r="G17" t="s">
        <v>30</v>
      </c>
      <c r="H17" t="s">
        <v>28</v>
      </c>
      <c r="I17" t="s">
        <v>214</v>
      </c>
      <c r="J17" t="s">
        <v>27</v>
      </c>
      <c r="L17" t="s">
        <v>30</v>
      </c>
    </row>
    <row r="18" spans="1:22" ht="17.25" customHeight="1" x14ac:dyDescent="0.25">
      <c r="A18">
        <v>338700</v>
      </c>
      <c r="B18" t="s">
        <v>2700</v>
      </c>
      <c r="C18" t="s">
        <v>235</v>
      </c>
      <c r="D18" t="s">
        <v>343</v>
      </c>
      <c r="E18" t="s">
        <v>88</v>
      </c>
      <c r="F18">
        <v>36916</v>
      </c>
      <c r="G18" t="s">
        <v>2131</v>
      </c>
      <c r="H18" t="s">
        <v>28</v>
      </c>
      <c r="I18" t="s">
        <v>214</v>
      </c>
      <c r="J18" t="s">
        <v>27</v>
      </c>
      <c r="L18" t="s">
        <v>42</v>
      </c>
    </row>
    <row r="19" spans="1:22" ht="17.25" customHeight="1" x14ac:dyDescent="0.25">
      <c r="A19">
        <v>338562</v>
      </c>
      <c r="B19" t="s">
        <v>2938</v>
      </c>
      <c r="C19" t="s">
        <v>225</v>
      </c>
      <c r="D19" t="s">
        <v>594</v>
      </c>
      <c r="E19" t="s">
        <v>88</v>
      </c>
      <c r="F19">
        <v>30529</v>
      </c>
      <c r="G19" t="s">
        <v>59</v>
      </c>
      <c r="H19" t="s">
        <v>28</v>
      </c>
      <c r="I19" t="s">
        <v>214</v>
      </c>
      <c r="J19" t="s">
        <v>1197</v>
      </c>
      <c r="L19" t="s">
        <v>59</v>
      </c>
    </row>
    <row r="20" spans="1:22" ht="17.25" customHeight="1" x14ac:dyDescent="0.25">
      <c r="A20">
        <v>320588</v>
      </c>
      <c r="B20" t="s">
        <v>2132</v>
      </c>
      <c r="C20" t="s">
        <v>291</v>
      </c>
      <c r="D20" t="s">
        <v>278</v>
      </c>
      <c r="E20" t="s">
        <v>89</v>
      </c>
      <c r="F20">
        <v>31652</v>
      </c>
      <c r="G20" t="s">
        <v>30</v>
      </c>
      <c r="H20" t="s">
        <v>28</v>
      </c>
      <c r="I20" t="s">
        <v>214</v>
      </c>
      <c r="J20" t="s">
        <v>1197</v>
      </c>
      <c r="L20" t="s">
        <v>30</v>
      </c>
      <c r="V20" t="s">
        <v>4431</v>
      </c>
    </row>
    <row r="21" spans="1:22" ht="17.25" customHeight="1" x14ac:dyDescent="0.25">
      <c r="A21">
        <v>338720</v>
      </c>
      <c r="B21" t="s">
        <v>2992</v>
      </c>
      <c r="C21" t="s">
        <v>306</v>
      </c>
      <c r="D21" t="s">
        <v>2993</v>
      </c>
      <c r="E21" t="s">
        <v>89</v>
      </c>
      <c r="F21">
        <v>33103</v>
      </c>
      <c r="G21" t="s">
        <v>30</v>
      </c>
      <c r="H21" t="s">
        <v>28</v>
      </c>
      <c r="I21" t="s">
        <v>214</v>
      </c>
      <c r="J21" t="s">
        <v>1197</v>
      </c>
      <c r="L21" t="s">
        <v>42</v>
      </c>
    </row>
    <row r="22" spans="1:22" ht="17.25" customHeight="1" x14ac:dyDescent="0.25">
      <c r="A22">
        <v>336167</v>
      </c>
      <c r="B22" t="s">
        <v>2573</v>
      </c>
      <c r="C22" t="s">
        <v>222</v>
      </c>
      <c r="D22" t="s">
        <v>460</v>
      </c>
      <c r="E22" t="s">
        <v>89</v>
      </c>
      <c r="F22">
        <v>36526</v>
      </c>
      <c r="G22" t="s">
        <v>30</v>
      </c>
      <c r="H22" t="s">
        <v>28</v>
      </c>
      <c r="I22" t="s">
        <v>214</v>
      </c>
      <c r="J22" t="s">
        <v>1197</v>
      </c>
      <c r="L22" t="s">
        <v>30</v>
      </c>
    </row>
    <row r="23" spans="1:22" ht="17.25" customHeight="1" x14ac:dyDescent="0.25">
      <c r="A23">
        <v>338724</v>
      </c>
      <c r="B23" t="s">
        <v>2865</v>
      </c>
      <c r="C23" t="s">
        <v>355</v>
      </c>
      <c r="D23" t="s">
        <v>2866</v>
      </c>
      <c r="E23" t="s">
        <v>89</v>
      </c>
      <c r="F23">
        <v>31542</v>
      </c>
      <c r="G23" t="s">
        <v>30</v>
      </c>
      <c r="H23" t="s">
        <v>28</v>
      </c>
      <c r="I23" t="s">
        <v>214</v>
      </c>
      <c r="J23" t="s">
        <v>1197</v>
      </c>
      <c r="L23" t="s">
        <v>59</v>
      </c>
    </row>
    <row r="24" spans="1:22" ht="17.25" customHeight="1" x14ac:dyDescent="0.25">
      <c r="A24">
        <v>338729</v>
      </c>
      <c r="B24" t="s">
        <v>2859</v>
      </c>
      <c r="C24" t="s">
        <v>1055</v>
      </c>
      <c r="D24" t="s">
        <v>459</v>
      </c>
      <c r="E24" t="s">
        <v>88</v>
      </c>
      <c r="F24">
        <v>33411</v>
      </c>
      <c r="G24" t="s">
        <v>30</v>
      </c>
      <c r="H24" t="s">
        <v>28</v>
      </c>
      <c r="I24" t="s">
        <v>214</v>
      </c>
      <c r="J24" t="s">
        <v>1197</v>
      </c>
      <c r="L24" t="s">
        <v>30</v>
      </c>
    </row>
    <row r="25" spans="1:22" ht="17.25" customHeight="1" x14ac:dyDescent="0.25">
      <c r="A25">
        <v>301198</v>
      </c>
      <c r="B25" t="s">
        <v>2334</v>
      </c>
      <c r="C25" t="s">
        <v>261</v>
      </c>
      <c r="D25" t="s">
        <v>1201</v>
      </c>
      <c r="E25" t="s">
        <v>88</v>
      </c>
      <c r="F25">
        <v>29480</v>
      </c>
      <c r="G25" t="s">
        <v>432</v>
      </c>
      <c r="H25" t="s">
        <v>28</v>
      </c>
      <c r="I25" t="s">
        <v>214</v>
      </c>
      <c r="V25" t="s">
        <v>4431</v>
      </c>
    </row>
    <row r="26" spans="1:22" ht="17.25" customHeight="1" x14ac:dyDescent="0.25">
      <c r="A26">
        <v>326112</v>
      </c>
      <c r="B26" t="s">
        <v>2258</v>
      </c>
      <c r="C26" t="s">
        <v>770</v>
      </c>
      <c r="D26" t="s">
        <v>233</v>
      </c>
      <c r="E26" t="s">
        <v>88</v>
      </c>
      <c r="F26">
        <v>33139</v>
      </c>
      <c r="G26" t="s">
        <v>30</v>
      </c>
      <c r="H26" t="s">
        <v>28</v>
      </c>
      <c r="I26" t="s">
        <v>214</v>
      </c>
      <c r="J26" t="s">
        <v>1197</v>
      </c>
      <c r="L26" t="s">
        <v>42</v>
      </c>
      <c r="V26" t="s">
        <v>4428</v>
      </c>
    </row>
    <row r="27" spans="1:22" ht="17.25" customHeight="1" x14ac:dyDescent="0.25">
      <c r="A27">
        <v>336399</v>
      </c>
      <c r="B27" t="s">
        <v>2691</v>
      </c>
      <c r="C27" t="s">
        <v>370</v>
      </c>
      <c r="D27" t="s">
        <v>523</v>
      </c>
      <c r="E27" t="s">
        <v>89</v>
      </c>
      <c r="F27">
        <v>33970</v>
      </c>
      <c r="G27" t="s">
        <v>2692</v>
      </c>
      <c r="H27" t="s">
        <v>28</v>
      </c>
      <c r="I27" t="s">
        <v>214</v>
      </c>
    </row>
    <row r="28" spans="1:22" ht="17.25" customHeight="1" x14ac:dyDescent="0.25">
      <c r="A28">
        <v>338066</v>
      </c>
      <c r="B28" t="s">
        <v>4127</v>
      </c>
      <c r="C28" t="s">
        <v>354</v>
      </c>
      <c r="D28" t="s">
        <v>343</v>
      </c>
      <c r="E28" t="s">
        <v>89</v>
      </c>
      <c r="F28">
        <v>29196</v>
      </c>
      <c r="G28" t="s">
        <v>664</v>
      </c>
      <c r="H28" t="s">
        <v>28</v>
      </c>
      <c r="I28" t="s">
        <v>214</v>
      </c>
      <c r="J28" t="s">
        <v>27</v>
      </c>
      <c r="L28" t="s">
        <v>73</v>
      </c>
    </row>
    <row r="29" spans="1:22" ht="17.25" customHeight="1" x14ac:dyDescent="0.25">
      <c r="A29">
        <v>336231</v>
      </c>
      <c r="B29" t="s">
        <v>2422</v>
      </c>
      <c r="C29" t="s">
        <v>352</v>
      </c>
      <c r="D29" t="s">
        <v>453</v>
      </c>
      <c r="E29" t="s">
        <v>88</v>
      </c>
      <c r="F29">
        <v>31066</v>
      </c>
      <c r="G29" t="s">
        <v>30</v>
      </c>
      <c r="H29" t="s">
        <v>28</v>
      </c>
      <c r="I29" t="s">
        <v>214</v>
      </c>
      <c r="J29" t="s">
        <v>1197</v>
      </c>
      <c r="L29" t="s">
        <v>30</v>
      </c>
    </row>
    <row r="30" spans="1:22" ht="17.25" customHeight="1" x14ac:dyDescent="0.25">
      <c r="A30">
        <v>338756</v>
      </c>
      <c r="B30" t="s">
        <v>2860</v>
      </c>
      <c r="C30" t="s">
        <v>259</v>
      </c>
      <c r="D30" t="s">
        <v>233</v>
      </c>
      <c r="E30" t="s">
        <v>88</v>
      </c>
      <c r="F30">
        <v>34943</v>
      </c>
      <c r="G30" t="s">
        <v>689</v>
      </c>
      <c r="H30" t="s">
        <v>28</v>
      </c>
      <c r="I30" t="s">
        <v>214</v>
      </c>
      <c r="J30" t="s">
        <v>27</v>
      </c>
      <c r="L30" t="s">
        <v>42</v>
      </c>
    </row>
    <row r="31" spans="1:22" ht="17.25" customHeight="1" x14ac:dyDescent="0.25">
      <c r="A31">
        <v>330729</v>
      </c>
      <c r="B31" t="s">
        <v>2330</v>
      </c>
      <c r="C31" t="s">
        <v>264</v>
      </c>
      <c r="D31" t="s">
        <v>1341</v>
      </c>
      <c r="E31" t="s">
        <v>89</v>
      </c>
      <c r="F31">
        <v>33592</v>
      </c>
      <c r="G31" t="s">
        <v>30</v>
      </c>
      <c r="H31" t="s">
        <v>28</v>
      </c>
      <c r="I31" t="s">
        <v>214</v>
      </c>
      <c r="V31" t="s">
        <v>4431</v>
      </c>
    </row>
    <row r="32" spans="1:22" ht="17.25" customHeight="1" x14ac:dyDescent="0.25">
      <c r="A32">
        <v>326904</v>
      </c>
      <c r="B32" t="s">
        <v>2589</v>
      </c>
      <c r="C32" t="s">
        <v>521</v>
      </c>
      <c r="D32" t="s">
        <v>1215</v>
      </c>
      <c r="E32" t="s">
        <v>89</v>
      </c>
      <c r="F32">
        <v>35617</v>
      </c>
      <c r="G32" t="s">
        <v>30</v>
      </c>
      <c r="H32" t="s">
        <v>28</v>
      </c>
      <c r="I32" t="s">
        <v>214</v>
      </c>
    </row>
    <row r="33" spans="1:22" ht="17.25" customHeight="1" x14ac:dyDescent="0.25">
      <c r="A33">
        <v>338809</v>
      </c>
      <c r="B33" t="s">
        <v>2550</v>
      </c>
      <c r="C33" t="s">
        <v>581</v>
      </c>
      <c r="D33" t="s">
        <v>312</v>
      </c>
      <c r="E33" t="s">
        <v>89</v>
      </c>
      <c r="F33">
        <v>31328</v>
      </c>
      <c r="G33" t="s">
        <v>2551</v>
      </c>
      <c r="H33" t="s">
        <v>28</v>
      </c>
      <c r="I33" t="s">
        <v>214</v>
      </c>
      <c r="J33" t="s">
        <v>1197</v>
      </c>
      <c r="L33" t="s">
        <v>59</v>
      </c>
    </row>
    <row r="34" spans="1:22" ht="17.25" customHeight="1" x14ac:dyDescent="0.25">
      <c r="A34">
        <v>338810</v>
      </c>
      <c r="B34" t="s">
        <v>2918</v>
      </c>
      <c r="C34" t="s">
        <v>264</v>
      </c>
      <c r="D34" t="s">
        <v>323</v>
      </c>
      <c r="E34" t="s">
        <v>89</v>
      </c>
      <c r="F34">
        <v>32523</v>
      </c>
      <c r="G34" t="s">
        <v>866</v>
      </c>
      <c r="H34" t="s">
        <v>28</v>
      </c>
      <c r="I34" t="s">
        <v>214</v>
      </c>
      <c r="J34" t="s">
        <v>27</v>
      </c>
      <c r="L34" t="s">
        <v>30</v>
      </c>
    </row>
    <row r="35" spans="1:22" ht="17.25" customHeight="1" x14ac:dyDescent="0.25">
      <c r="A35">
        <v>331938</v>
      </c>
      <c r="B35" t="s">
        <v>2809</v>
      </c>
      <c r="C35" t="s">
        <v>231</v>
      </c>
      <c r="D35" t="s">
        <v>329</v>
      </c>
      <c r="E35" t="s">
        <v>89</v>
      </c>
      <c r="F35">
        <v>35959</v>
      </c>
      <c r="G35" t="s">
        <v>30</v>
      </c>
      <c r="H35" t="s">
        <v>28</v>
      </c>
      <c r="I35" t="s">
        <v>214</v>
      </c>
      <c r="J35" t="s">
        <v>1197</v>
      </c>
      <c r="L35" t="s">
        <v>30</v>
      </c>
    </row>
    <row r="36" spans="1:22" ht="17.25" customHeight="1" x14ac:dyDescent="0.25">
      <c r="A36">
        <v>336810</v>
      </c>
      <c r="B36" t="s">
        <v>3331</v>
      </c>
      <c r="C36" t="s">
        <v>240</v>
      </c>
      <c r="D36" t="s">
        <v>1093</v>
      </c>
      <c r="E36" t="s">
        <v>88</v>
      </c>
      <c r="F36">
        <v>36526</v>
      </c>
      <c r="G36" t="s">
        <v>2057</v>
      </c>
      <c r="H36" t="s">
        <v>28</v>
      </c>
      <c r="I36" t="s">
        <v>214</v>
      </c>
      <c r="J36" t="s">
        <v>1197</v>
      </c>
      <c r="L36" t="s">
        <v>30</v>
      </c>
    </row>
    <row r="37" spans="1:22" ht="17.25" customHeight="1" x14ac:dyDescent="0.25">
      <c r="A37">
        <v>335623</v>
      </c>
      <c r="B37" t="s">
        <v>2742</v>
      </c>
      <c r="C37" t="s">
        <v>665</v>
      </c>
      <c r="D37" t="s">
        <v>379</v>
      </c>
      <c r="E37" t="s">
        <v>89</v>
      </c>
      <c r="F37">
        <v>35299</v>
      </c>
      <c r="G37" t="s">
        <v>30</v>
      </c>
      <c r="H37" t="s">
        <v>28</v>
      </c>
      <c r="I37" t="s">
        <v>214</v>
      </c>
      <c r="J37" t="s">
        <v>1197</v>
      </c>
      <c r="L37" t="s">
        <v>42</v>
      </c>
    </row>
    <row r="38" spans="1:22" ht="17.25" customHeight="1" x14ac:dyDescent="0.25">
      <c r="A38">
        <v>337728</v>
      </c>
      <c r="B38" t="s">
        <v>3217</v>
      </c>
      <c r="C38" t="s">
        <v>513</v>
      </c>
      <c r="D38" t="s">
        <v>246</v>
      </c>
      <c r="E38" t="s">
        <v>89</v>
      </c>
      <c r="F38">
        <v>31782</v>
      </c>
      <c r="G38" t="s">
        <v>30</v>
      </c>
      <c r="H38" t="s">
        <v>28</v>
      </c>
      <c r="I38" t="s">
        <v>214</v>
      </c>
      <c r="J38" t="s">
        <v>1197</v>
      </c>
      <c r="L38" t="s">
        <v>30</v>
      </c>
    </row>
    <row r="39" spans="1:22" ht="17.25" customHeight="1" x14ac:dyDescent="0.25">
      <c r="A39">
        <v>338629</v>
      </c>
      <c r="B39" t="s">
        <v>2905</v>
      </c>
      <c r="C39" t="s">
        <v>534</v>
      </c>
      <c r="D39" t="s">
        <v>2906</v>
      </c>
      <c r="E39" t="s">
        <v>89</v>
      </c>
      <c r="F39">
        <v>35774</v>
      </c>
      <c r="G39" t="s">
        <v>2907</v>
      </c>
      <c r="H39" t="s">
        <v>28</v>
      </c>
      <c r="I39" t="s">
        <v>214</v>
      </c>
      <c r="J39" t="s">
        <v>1197</v>
      </c>
      <c r="L39" t="s">
        <v>59</v>
      </c>
    </row>
    <row r="40" spans="1:22" ht="17.25" customHeight="1" x14ac:dyDescent="0.25">
      <c r="A40">
        <v>338618</v>
      </c>
      <c r="B40" t="s">
        <v>2904</v>
      </c>
      <c r="C40" t="s">
        <v>2406</v>
      </c>
      <c r="D40" t="s">
        <v>1062</v>
      </c>
      <c r="E40" t="s">
        <v>89</v>
      </c>
      <c r="F40">
        <v>33970</v>
      </c>
      <c r="G40" t="s">
        <v>30</v>
      </c>
      <c r="H40" t="s">
        <v>28</v>
      </c>
      <c r="I40" t="s">
        <v>214</v>
      </c>
      <c r="J40" t="s">
        <v>1197</v>
      </c>
      <c r="L40" t="s">
        <v>85</v>
      </c>
    </row>
    <row r="41" spans="1:22" ht="17.25" customHeight="1" x14ac:dyDescent="0.25">
      <c r="A41">
        <v>337712</v>
      </c>
      <c r="B41" t="s">
        <v>3236</v>
      </c>
      <c r="C41" t="s">
        <v>936</v>
      </c>
      <c r="D41" t="s">
        <v>458</v>
      </c>
      <c r="E41" t="s">
        <v>88</v>
      </c>
      <c r="F41">
        <v>28915</v>
      </c>
      <c r="G41" t="s">
        <v>569</v>
      </c>
      <c r="H41" t="s">
        <v>28</v>
      </c>
      <c r="I41" t="s">
        <v>214</v>
      </c>
      <c r="J41" t="s">
        <v>27</v>
      </c>
      <c r="L41" t="s">
        <v>85</v>
      </c>
    </row>
    <row r="42" spans="1:22" ht="17.25" customHeight="1" x14ac:dyDescent="0.25">
      <c r="A42">
        <v>338878</v>
      </c>
      <c r="B42" t="s">
        <v>2919</v>
      </c>
      <c r="C42" t="s">
        <v>259</v>
      </c>
      <c r="D42" t="s">
        <v>1916</v>
      </c>
      <c r="E42" t="s">
        <v>88</v>
      </c>
      <c r="F42">
        <v>29319</v>
      </c>
      <c r="G42" t="s">
        <v>49</v>
      </c>
      <c r="H42" t="s">
        <v>28</v>
      </c>
      <c r="I42" t="s">
        <v>214</v>
      </c>
      <c r="J42" t="s">
        <v>1197</v>
      </c>
      <c r="L42" t="s">
        <v>49</v>
      </c>
    </row>
    <row r="43" spans="1:22" ht="17.25" customHeight="1" x14ac:dyDescent="0.25">
      <c r="A43">
        <v>335780</v>
      </c>
      <c r="B43" t="s">
        <v>3946</v>
      </c>
      <c r="C43" t="s">
        <v>342</v>
      </c>
      <c r="D43" t="s">
        <v>465</v>
      </c>
      <c r="E43" t="s">
        <v>89</v>
      </c>
      <c r="F43">
        <v>34709</v>
      </c>
      <c r="G43" t="s">
        <v>3947</v>
      </c>
      <c r="H43" t="s">
        <v>28</v>
      </c>
      <c r="I43" t="s">
        <v>214</v>
      </c>
      <c r="J43" t="s">
        <v>1197</v>
      </c>
      <c r="L43" t="s">
        <v>30</v>
      </c>
    </row>
    <row r="44" spans="1:22" ht="17.25" customHeight="1" x14ac:dyDescent="0.25">
      <c r="A44">
        <v>333174</v>
      </c>
      <c r="B44" t="s">
        <v>2116</v>
      </c>
      <c r="C44" t="s">
        <v>225</v>
      </c>
      <c r="D44" t="s">
        <v>2117</v>
      </c>
      <c r="E44" t="s">
        <v>89</v>
      </c>
      <c r="F44">
        <v>32217</v>
      </c>
      <c r="G44" t="s">
        <v>30</v>
      </c>
      <c r="H44" t="s">
        <v>28</v>
      </c>
      <c r="I44" t="s">
        <v>214</v>
      </c>
      <c r="V44" t="s">
        <v>4553</v>
      </c>
    </row>
    <row r="45" spans="1:22" ht="17.25" customHeight="1" x14ac:dyDescent="0.25">
      <c r="A45">
        <v>334744</v>
      </c>
      <c r="B45" t="s">
        <v>2659</v>
      </c>
      <c r="C45" t="s">
        <v>2660</v>
      </c>
      <c r="D45" t="s">
        <v>616</v>
      </c>
      <c r="E45" t="s">
        <v>89</v>
      </c>
      <c r="F45">
        <v>33408</v>
      </c>
      <c r="G45" t="s">
        <v>30</v>
      </c>
      <c r="H45" t="s">
        <v>28</v>
      </c>
      <c r="I45" t="s">
        <v>214</v>
      </c>
      <c r="J45" t="s">
        <v>1197</v>
      </c>
      <c r="L45" t="s">
        <v>85</v>
      </c>
    </row>
    <row r="46" spans="1:22" ht="17.25" customHeight="1" x14ac:dyDescent="0.25">
      <c r="A46">
        <v>338961</v>
      </c>
      <c r="B46" t="s">
        <v>2810</v>
      </c>
      <c r="C46" t="s">
        <v>668</v>
      </c>
      <c r="D46" t="s">
        <v>804</v>
      </c>
      <c r="E46" t="s">
        <v>89</v>
      </c>
      <c r="F46">
        <v>32940</v>
      </c>
      <c r="G46" t="s">
        <v>2811</v>
      </c>
      <c r="H46" t="s">
        <v>28</v>
      </c>
      <c r="I46" t="s">
        <v>214</v>
      </c>
      <c r="J46" t="s">
        <v>27</v>
      </c>
      <c r="L46" t="s">
        <v>30</v>
      </c>
    </row>
    <row r="47" spans="1:22" ht="17.25" customHeight="1" x14ac:dyDescent="0.25">
      <c r="A47">
        <v>338174</v>
      </c>
      <c r="B47" t="s">
        <v>3023</v>
      </c>
      <c r="C47" t="s">
        <v>222</v>
      </c>
      <c r="D47" t="s">
        <v>384</v>
      </c>
      <c r="E47" t="s">
        <v>89</v>
      </c>
      <c r="F47">
        <v>36526</v>
      </c>
      <c r="G47" t="s">
        <v>2070</v>
      </c>
      <c r="H47" t="s">
        <v>28</v>
      </c>
      <c r="I47" t="s">
        <v>214</v>
      </c>
      <c r="J47" t="s">
        <v>1197</v>
      </c>
      <c r="L47" t="s">
        <v>85</v>
      </c>
    </row>
    <row r="48" spans="1:22" ht="17.25" customHeight="1" x14ac:dyDescent="0.25">
      <c r="A48">
        <v>334170</v>
      </c>
      <c r="B48" t="s">
        <v>2844</v>
      </c>
      <c r="C48" t="s">
        <v>240</v>
      </c>
      <c r="D48" t="s">
        <v>330</v>
      </c>
      <c r="E48" t="s">
        <v>89</v>
      </c>
      <c r="F48">
        <v>35805</v>
      </c>
      <c r="G48" t="s">
        <v>2409</v>
      </c>
      <c r="H48" t="s">
        <v>28</v>
      </c>
      <c r="I48" t="s">
        <v>214</v>
      </c>
      <c r="J48" t="s">
        <v>27</v>
      </c>
      <c r="L48" t="s">
        <v>73</v>
      </c>
    </row>
    <row r="49" spans="1:22" ht="17.25" customHeight="1" x14ac:dyDescent="0.25">
      <c r="A49">
        <v>329530</v>
      </c>
      <c r="B49" t="s">
        <v>2326</v>
      </c>
      <c r="C49" t="s">
        <v>2327</v>
      </c>
      <c r="D49" t="s">
        <v>996</v>
      </c>
      <c r="E49" t="s">
        <v>88</v>
      </c>
      <c r="F49">
        <v>35385</v>
      </c>
      <c r="G49" t="s">
        <v>2328</v>
      </c>
      <c r="H49" t="s">
        <v>28</v>
      </c>
      <c r="I49" t="s">
        <v>214</v>
      </c>
      <c r="V49" t="s">
        <v>4431</v>
      </c>
    </row>
    <row r="50" spans="1:22" ht="17.25" customHeight="1" x14ac:dyDescent="0.25">
      <c r="A50">
        <v>323221</v>
      </c>
      <c r="B50" t="s">
        <v>2124</v>
      </c>
      <c r="C50" t="s">
        <v>805</v>
      </c>
      <c r="D50" t="s">
        <v>334</v>
      </c>
      <c r="E50" t="s">
        <v>89</v>
      </c>
      <c r="F50">
        <v>34342</v>
      </c>
      <c r="G50" t="s">
        <v>30</v>
      </c>
      <c r="H50" t="s">
        <v>28</v>
      </c>
      <c r="I50" t="s">
        <v>214</v>
      </c>
      <c r="J50" t="s">
        <v>1197</v>
      </c>
      <c r="L50" t="s">
        <v>30</v>
      </c>
      <c r="V50" t="s">
        <v>4426</v>
      </c>
    </row>
    <row r="51" spans="1:22" ht="17.25" customHeight="1" x14ac:dyDescent="0.25">
      <c r="A51">
        <v>306559</v>
      </c>
      <c r="B51" t="s">
        <v>2217</v>
      </c>
      <c r="C51" t="s">
        <v>264</v>
      </c>
      <c r="D51" t="s">
        <v>253</v>
      </c>
      <c r="E51" t="s">
        <v>88</v>
      </c>
      <c r="F51">
        <v>31818</v>
      </c>
      <c r="G51" t="s">
        <v>796</v>
      </c>
      <c r="H51" t="s">
        <v>28</v>
      </c>
      <c r="I51" t="s">
        <v>214</v>
      </c>
      <c r="J51" t="s">
        <v>1197</v>
      </c>
      <c r="L51" t="s">
        <v>42</v>
      </c>
      <c r="V51" t="s">
        <v>4424</v>
      </c>
    </row>
    <row r="52" spans="1:22" ht="17.25" customHeight="1" x14ac:dyDescent="0.25">
      <c r="A52">
        <v>309341</v>
      </c>
      <c r="B52" t="s">
        <v>2042</v>
      </c>
      <c r="C52" t="s">
        <v>400</v>
      </c>
      <c r="D52" t="s">
        <v>2043</v>
      </c>
      <c r="E52" t="s">
        <v>89</v>
      </c>
      <c r="F52">
        <v>30042</v>
      </c>
      <c r="G52" t="s">
        <v>30</v>
      </c>
      <c r="I52" t="s">
        <v>214</v>
      </c>
      <c r="V52" t="s">
        <v>4424</v>
      </c>
    </row>
    <row r="53" spans="1:22" ht="17.25" customHeight="1" x14ac:dyDescent="0.25">
      <c r="A53">
        <v>312580</v>
      </c>
      <c r="B53" t="s">
        <v>2219</v>
      </c>
      <c r="C53" t="s">
        <v>2220</v>
      </c>
      <c r="D53" t="s">
        <v>322</v>
      </c>
      <c r="E53" t="s">
        <v>88</v>
      </c>
      <c r="F53">
        <v>31527</v>
      </c>
      <c r="G53" t="s">
        <v>913</v>
      </c>
      <c r="H53" t="s">
        <v>28</v>
      </c>
      <c r="I53" t="s">
        <v>214</v>
      </c>
      <c r="J53" t="s">
        <v>1197</v>
      </c>
      <c r="L53" t="s">
        <v>42</v>
      </c>
      <c r="V53" t="s">
        <v>4424</v>
      </c>
    </row>
    <row r="54" spans="1:22" ht="17.25" customHeight="1" x14ac:dyDescent="0.25">
      <c r="A54">
        <v>325088</v>
      </c>
      <c r="B54" t="s">
        <v>2340</v>
      </c>
      <c r="C54" t="s">
        <v>291</v>
      </c>
      <c r="D54" t="s">
        <v>2341</v>
      </c>
      <c r="E54" t="s">
        <v>88</v>
      </c>
      <c r="F54">
        <v>36161</v>
      </c>
      <c r="G54" t="s">
        <v>30</v>
      </c>
      <c r="H54" t="s">
        <v>28</v>
      </c>
      <c r="I54" t="s">
        <v>214</v>
      </c>
      <c r="J54" t="s">
        <v>1197</v>
      </c>
      <c r="L54" t="s">
        <v>42</v>
      </c>
      <c r="V54" t="s">
        <v>4552</v>
      </c>
    </row>
    <row r="55" spans="1:22" ht="17.25" customHeight="1" x14ac:dyDescent="0.25">
      <c r="A55">
        <v>336852</v>
      </c>
      <c r="B55" t="s">
        <v>2257</v>
      </c>
      <c r="C55" t="s">
        <v>1080</v>
      </c>
      <c r="D55" t="s">
        <v>434</v>
      </c>
      <c r="E55" t="s">
        <v>88</v>
      </c>
      <c r="F55">
        <v>33604</v>
      </c>
      <c r="G55" t="s">
        <v>79</v>
      </c>
      <c r="H55" t="s">
        <v>28</v>
      </c>
      <c r="I55" t="s">
        <v>214</v>
      </c>
      <c r="J55" t="s">
        <v>1197</v>
      </c>
      <c r="L55" t="s">
        <v>79</v>
      </c>
      <c r="V55" t="s">
        <v>4428</v>
      </c>
    </row>
    <row r="56" spans="1:22" ht="17.25" customHeight="1" x14ac:dyDescent="0.25">
      <c r="A56">
        <v>323955</v>
      </c>
      <c r="B56" t="s">
        <v>2306</v>
      </c>
      <c r="C56" t="s">
        <v>732</v>
      </c>
      <c r="D56" t="s">
        <v>733</v>
      </c>
      <c r="E56" t="s">
        <v>88</v>
      </c>
      <c r="F56">
        <v>35065</v>
      </c>
      <c r="G56" t="s">
        <v>30</v>
      </c>
      <c r="H56" t="s">
        <v>28</v>
      </c>
      <c r="I56" t="s">
        <v>214</v>
      </c>
      <c r="V56" t="s">
        <v>4430</v>
      </c>
    </row>
    <row r="57" spans="1:22" ht="17.25" customHeight="1" x14ac:dyDescent="0.25">
      <c r="A57">
        <v>331697</v>
      </c>
      <c r="B57" t="s">
        <v>2339</v>
      </c>
      <c r="C57" t="s">
        <v>240</v>
      </c>
      <c r="D57" t="s">
        <v>251</v>
      </c>
      <c r="E57" t="s">
        <v>89</v>
      </c>
      <c r="F57">
        <v>35796</v>
      </c>
      <c r="G57" t="s">
        <v>794</v>
      </c>
      <c r="H57" t="s">
        <v>28</v>
      </c>
      <c r="I57" t="s">
        <v>214</v>
      </c>
      <c r="V57" t="s">
        <v>4430</v>
      </c>
    </row>
    <row r="58" spans="1:22" ht="17.25" customHeight="1" x14ac:dyDescent="0.25">
      <c r="A58">
        <v>333395</v>
      </c>
      <c r="B58" t="s">
        <v>2337</v>
      </c>
      <c r="C58" t="s">
        <v>240</v>
      </c>
      <c r="D58" t="s">
        <v>749</v>
      </c>
      <c r="E58" t="s">
        <v>89</v>
      </c>
      <c r="F58">
        <v>33154</v>
      </c>
      <c r="G58" t="s">
        <v>475</v>
      </c>
      <c r="H58" t="s">
        <v>28</v>
      </c>
      <c r="I58" t="s">
        <v>214</v>
      </c>
      <c r="J58" t="s">
        <v>1197</v>
      </c>
      <c r="L58" t="s">
        <v>30</v>
      </c>
      <c r="V58" t="s">
        <v>4430</v>
      </c>
    </row>
    <row r="59" spans="1:22" ht="17.25" customHeight="1" x14ac:dyDescent="0.25">
      <c r="A59">
        <v>337104</v>
      </c>
      <c r="B59" t="s">
        <v>2118</v>
      </c>
      <c r="C59" t="s">
        <v>309</v>
      </c>
      <c r="D59" t="s">
        <v>453</v>
      </c>
      <c r="E59" t="s">
        <v>88</v>
      </c>
      <c r="H59" t="s">
        <v>28</v>
      </c>
      <c r="I59" t="s">
        <v>214</v>
      </c>
      <c r="V59" t="s">
        <v>4553</v>
      </c>
    </row>
    <row r="60" spans="1:22" ht="17.25" customHeight="1" x14ac:dyDescent="0.25">
      <c r="A60">
        <v>310956</v>
      </c>
      <c r="B60" t="s">
        <v>4526</v>
      </c>
      <c r="C60" t="s">
        <v>851</v>
      </c>
      <c r="D60" t="s">
        <v>1501</v>
      </c>
      <c r="I60" t="s">
        <v>214</v>
      </c>
      <c r="V60" t="s">
        <v>4434</v>
      </c>
    </row>
    <row r="61" spans="1:22" ht="17.25" customHeight="1" x14ac:dyDescent="0.25">
      <c r="A61">
        <v>312715</v>
      </c>
      <c r="B61" t="s">
        <v>4515</v>
      </c>
      <c r="C61" t="s">
        <v>983</v>
      </c>
      <c r="D61" t="s">
        <v>326</v>
      </c>
      <c r="I61" t="s">
        <v>214</v>
      </c>
      <c r="V61" t="s">
        <v>4435</v>
      </c>
    </row>
    <row r="62" spans="1:22" ht="17.25" customHeight="1" x14ac:dyDescent="0.25">
      <c r="A62">
        <v>319212</v>
      </c>
      <c r="B62" t="s">
        <v>4497</v>
      </c>
      <c r="C62" t="s">
        <v>240</v>
      </c>
      <c r="D62" t="s">
        <v>4498</v>
      </c>
      <c r="I62" t="s">
        <v>214</v>
      </c>
      <c r="V62" t="s">
        <v>4430</v>
      </c>
    </row>
    <row r="63" spans="1:22" ht="17.25" customHeight="1" x14ac:dyDescent="0.25">
      <c r="A63">
        <v>320470</v>
      </c>
      <c r="B63" t="s">
        <v>4492</v>
      </c>
      <c r="C63" t="s">
        <v>264</v>
      </c>
      <c r="D63" t="s">
        <v>1331</v>
      </c>
      <c r="I63" t="s">
        <v>214</v>
      </c>
      <c r="V63" t="s">
        <v>4434</v>
      </c>
    </row>
    <row r="64" spans="1:22" ht="17.25" customHeight="1" x14ac:dyDescent="0.25">
      <c r="A64">
        <v>321604</v>
      </c>
      <c r="B64" t="s">
        <v>4491</v>
      </c>
      <c r="C64" t="s">
        <v>668</v>
      </c>
      <c r="D64" t="s">
        <v>731</v>
      </c>
      <c r="I64" t="s">
        <v>214</v>
      </c>
      <c r="V64" t="s">
        <v>4430</v>
      </c>
    </row>
    <row r="65" spans="1:22" ht="17.25" customHeight="1" x14ac:dyDescent="0.25">
      <c r="A65">
        <v>322255</v>
      </c>
      <c r="B65" t="s">
        <v>4488</v>
      </c>
      <c r="C65" t="s">
        <v>259</v>
      </c>
      <c r="D65" t="s">
        <v>1259</v>
      </c>
      <c r="I65" t="s">
        <v>214</v>
      </c>
      <c r="V65" t="s">
        <v>4434</v>
      </c>
    </row>
    <row r="66" spans="1:22" ht="17.25" customHeight="1" x14ac:dyDescent="0.25">
      <c r="A66">
        <v>322387</v>
      </c>
      <c r="B66" t="s">
        <v>4487</v>
      </c>
      <c r="C66" t="s">
        <v>2095</v>
      </c>
      <c r="D66" t="s">
        <v>1202</v>
      </c>
      <c r="I66" t="s">
        <v>214</v>
      </c>
      <c r="V66" t="s">
        <v>4430</v>
      </c>
    </row>
    <row r="67" spans="1:22" ht="17.25" customHeight="1" x14ac:dyDescent="0.25">
      <c r="A67">
        <v>323044</v>
      </c>
      <c r="B67" t="s">
        <v>4485</v>
      </c>
      <c r="C67" t="s">
        <v>506</v>
      </c>
      <c r="D67" t="s">
        <v>793</v>
      </c>
      <c r="I67" t="s">
        <v>214</v>
      </c>
      <c r="V67" t="s">
        <v>4431</v>
      </c>
    </row>
    <row r="68" spans="1:22" ht="17.25" customHeight="1" x14ac:dyDescent="0.25">
      <c r="A68">
        <v>324499</v>
      </c>
      <c r="B68" t="s">
        <v>4478</v>
      </c>
      <c r="C68" t="s">
        <v>259</v>
      </c>
      <c r="D68" t="s">
        <v>756</v>
      </c>
      <c r="I68" t="s">
        <v>214</v>
      </c>
      <c r="V68" t="s">
        <v>4430</v>
      </c>
    </row>
    <row r="69" spans="1:22" ht="17.25" customHeight="1" x14ac:dyDescent="0.25">
      <c r="A69">
        <v>325746</v>
      </c>
      <c r="B69" t="s">
        <v>4473</v>
      </c>
      <c r="C69" t="s">
        <v>3433</v>
      </c>
      <c r="D69" t="s">
        <v>460</v>
      </c>
      <c r="I69" t="s">
        <v>214</v>
      </c>
      <c r="V69" t="s">
        <v>4430</v>
      </c>
    </row>
    <row r="70" spans="1:22" ht="17.25" customHeight="1" x14ac:dyDescent="0.25">
      <c r="A70">
        <v>327906</v>
      </c>
      <c r="B70" t="s">
        <v>4468</v>
      </c>
      <c r="C70" t="s">
        <v>618</v>
      </c>
      <c r="D70" t="s">
        <v>783</v>
      </c>
      <c r="I70" t="s">
        <v>214</v>
      </c>
      <c r="V70" t="s">
        <v>4430</v>
      </c>
    </row>
    <row r="71" spans="1:22" ht="17.25" customHeight="1" x14ac:dyDescent="0.25">
      <c r="A71">
        <v>328174</v>
      </c>
      <c r="B71" t="s">
        <v>4467</v>
      </c>
      <c r="C71" t="s">
        <v>375</v>
      </c>
      <c r="D71" t="s">
        <v>234</v>
      </c>
      <c r="I71" t="s">
        <v>214</v>
      </c>
      <c r="V71" t="s">
        <v>4431</v>
      </c>
    </row>
    <row r="72" spans="1:22" ht="17.25" customHeight="1" x14ac:dyDescent="0.25">
      <c r="A72">
        <v>328666</v>
      </c>
      <c r="B72" t="s">
        <v>4463</v>
      </c>
      <c r="C72" t="s">
        <v>2697</v>
      </c>
      <c r="D72" t="s">
        <v>283</v>
      </c>
      <c r="I72" t="s">
        <v>214</v>
      </c>
      <c r="V72" t="s">
        <v>4430</v>
      </c>
    </row>
    <row r="73" spans="1:22" ht="17.25" customHeight="1" x14ac:dyDescent="0.25">
      <c r="A73">
        <v>330363</v>
      </c>
      <c r="B73" t="s">
        <v>4462</v>
      </c>
      <c r="C73" t="s">
        <v>493</v>
      </c>
      <c r="D73" t="s">
        <v>861</v>
      </c>
      <c r="I73" t="s">
        <v>214</v>
      </c>
      <c r="V73" t="s">
        <v>4430</v>
      </c>
    </row>
    <row r="74" spans="1:22" ht="17.25" customHeight="1" x14ac:dyDescent="0.25">
      <c r="A74">
        <v>331245</v>
      </c>
      <c r="B74" t="s">
        <v>4460</v>
      </c>
      <c r="C74" t="s">
        <v>267</v>
      </c>
      <c r="D74" t="s">
        <v>285</v>
      </c>
      <c r="I74" t="s">
        <v>214</v>
      </c>
      <c r="V74" t="s">
        <v>4431</v>
      </c>
    </row>
    <row r="75" spans="1:22" ht="17.25" customHeight="1" x14ac:dyDescent="0.25">
      <c r="A75">
        <v>333527</v>
      </c>
      <c r="B75" t="s">
        <v>4455</v>
      </c>
      <c r="C75" t="s">
        <v>4456</v>
      </c>
      <c r="D75" t="s">
        <v>401</v>
      </c>
      <c r="I75" t="s">
        <v>214</v>
      </c>
      <c r="V75" t="s">
        <v>4431</v>
      </c>
    </row>
    <row r="76" spans="1:22" ht="17.25" customHeight="1" x14ac:dyDescent="0.25">
      <c r="A76">
        <v>333979</v>
      </c>
      <c r="B76" t="s">
        <v>2966</v>
      </c>
      <c r="C76" t="s">
        <v>286</v>
      </c>
      <c r="D76" t="s">
        <v>288</v>
      </c>
      <c r="E76" t="s">
        <v>88</v>
      </c>
      <c r="F76">
        <v>36025</v>
      </c>
      <c r="G76" t="s">
        <v>79</v>
      </c>
      <c r="H76" t="s">
        <v>28</v>
      </c>
      <c r="I76" t="s">
        <v>214</v>
      </c>
      <c r="J76" t="s">
        <v>1197</v>
      </c>
      <c r="L76" t="s">
        <v>30</v>
      </c>
    </row>
    <row r="77" spans="1:22" ht="17.25" customHeight="1" x14ac:dyDescent="0.25">
      <c r="A77">
        <v>335268</v>
      </c>
      <c r="B77" t="s">
        <v>2978</v>
      </c>
      <c r="C77" t="s">
        <v>665</v>
      </c>
      <c r="D77" t="s">
        <v>420</v>
      </c>
      <c r="E77" t="s">
        <v>89</v>
      </c>
      <c r="F77">
        <v>35670</v>
      </c>
      <c r="G77" t="s">
        <v>30</v>
      </c>
      <c r="H77" t="s">
        <v>28</v>
      </c>
      <c r="I77" t="s">
        <v>214</v>
      </c>
      <c r="J77" t="s">
        <v>27</v>
      </c>
      <c r="L77" t="s">
        <v>42</v>
      </c>
    </row>
    <row r="78" spans="1:22" ht="17.25" customHeight="1" x14ac:dyDescent="0.25">
      <c r="A78">
        <v>335329</v>
      </c>
      <c r="B78" t="s">
        <v>2520</v>
      </c>
      <c r="C78" t="s">
        <v>1992</v>
      </c>
      <c r="D78" t="s">
        <v>248</v>
      </c>
      <c r="E78" t="s">
        <v>89</v>
      </c>
      <c r="F78">
        <v>34723</v>
      </c>
      <c r="G78" t="s">
        <v>2521</v>
      </c>
      <c r="H78" t="s">
        <v>28</v>
      </c>
      <c r="I78" t="s">
        <v>214</v>
      </c>
      <c r="J78" t="s">
        <v>1197</v>
      </c>
      <c r="L78" t="s">
        <v>49</v>
      </c>
    </row>
    <row r="79" spans="1:22" ht="17.25" customHeight="1" x14ac:dyDescent="0.25">
      <c r="A79">
        <v>336390</v>
      </c>
      <c r="B79" t="s">
        <v>2936</v>
      </c>
      <c r="C79" t="s">
        <v>2740</v>
      </c>
      <c r="D79" t="s">
        <v>860</v>
      </c>
      <c r="E79" t="s">
        <v>89</v>
      </c>
      <c r="F79">
        <v>34814</v>
      </c>
      <c r="G79" t="s">
        <v>82</v>
      </c>
      <c r="H79" t="s">
        <v>28</v>
      </c>
      <c r="I79" t="s">
        <v>214</v>
      </c>
      <c r="J79" t="s">
        <v>1197</v>
      </c>
      <c r="L79" t="s">
        <v>82</v>
      </c>
    </row>
    <row r="80" spans="1:22" ht="17.25" customHeight="1" x14ac:dyDescent="0.25">
      <c r="A80">
        <v>337415</v>
      </c>
      <c r="B80" t="s">
        <v>2864</v>
      </c>
      <c r="C80" t="s">
        <v>963</v>
      </c>
      <c r="D80" t="s">
        <v>429</v>
      </c>
      <c r="E80" t="s">
        <v>88</v>
      </c>
      <c r="F80">
        <v>31296</v>
      </c>
      <c r="G80" t="s">
        <v>30</v>
      </c>
      <c r="H80" t="s">
        <v>28</v>
      </c>
      <c r="I80" t="s">
        <v>214</v>
      </c>
      <c r="J80" t="s">
        <v>27</v>
      </c>
      <c r="L80" t="s">
        <v>30</v>
      </c>
    </row>
    <row r="81" spans="1:12" ht="17.25" customHeight="1" x14ac:dyDescent="0.25">
      <c r="A81">
        <v>337984</v>
      </c>
      <c r="B81" t="s">
        <v>1811</v>
      </c>
      <c r="C81" t="s">
        <v>225</v>
      </c>
      <c r="D81" t="s">
        <v>1107</v>
      </c>
      <c r="E81" t="s">
        <v>88</v>
      </c>
      <c r="F81">
        <v>32874</v>
      </c>
      <c r="G81" t="s">
        <v>30</v>
      </c>
      <c r="H81" t="s">
        <v>28</v>
      </c>
      <c r="I81" t="s">
        <v>214</v>
      </c>
      <c r="J81" t="s">
        <v>1197</v>
      </c>
      <c r="L81" t="s">
        <v>30</v>
      </c>
    </row>
    <row r="82" spans="1:12" ht="17.25" customHeight="1" x14ac:dyDescent="0.25">
      <c r="A82">
        <v>338103</v>
      </c>
      <c r="B82" t="s">
        <v>3949</v>
      </c>
      <c r="C82" t="s">
        <v>242</v>
      </c>
      <c r="D82" t="s">
        <v>719</v>
      </c>
      <c r="E82" t="s">
        <v>89</v>
      </c>
      <c r="F82">
        <v>35486</v>
      </c>
      <c r="G82" t="s">
        <v>30</v>
      </c>
      <c r="H82" t="s">
        <v>28</v>
      </c>
      <c r="I82" t="s">
        <v>214</v>
      </c>
      <c r="J82" t="s">
        <v>1197</v>
      </c>
      <c r="L82" t="s">
        <v>52</v>
      </c>
    </row>
    <row r="83" spans="1:12" ht="17.25" customHeight="1" x14ac:dyDescent="0.25">
      <c r="A83">
        <v>339044</v>
      </c>
      <c r="B83" t="s">
        <v>2689</v>
      </c>
      <c r="C83" t="s">
        <v>874</v>
      </c>
      <c r="D83" t="s">
        <v>1066</v>
      </c>
      <c r="E83" t="s">
        <v>88</v>
      </c>
      <c r="F83">
        <v>36306</v>
      </c>
      <c r="G83" t="s">
        <v>30</v>
      </c>
      <c r="H83" t="s">
        <v>28</v>
      </c>
      <c r="I83" t="s">
        <v>214</v>
      </c>
      <c r="J83" t="s">
        <v>1197</v>
      </c>
      <c r="L83" t="s">
        <v>42</v>
      </c>
    </row>
    <row r="84" spans="1:12" ht="17.25" customHeight="1" x14ac:dyDescent="0.25">
      <c r="A84">
        <v>339055</v>
      </c>
      <c r="B84" t="s">
        <v>4366</v>
      </c>
      <c r="C84" t="s">
        <v>264</v>
      </c>
      <c r="D84" t="s">
        <v>1045</v>
      </c>
      <c r="E84" t="s">
        <v>89</v>
      </c>
      <c r="F84">
        <v>35620</v>
      </c>
      <c r="G84" t="s">
        <v>30</v>
      </c>
      <c r="H84" t="s">
        <v>28</v>
      </c>
      <c r="I84" t="s">
        <v>214</v>
      </c>
      <c r="J84" t="s">
        <v>1197</v>
      </c>
      <c r="L84" t="s">
        <v>30</v>
      </c>
    </row>
    <row r="85" spans="1:12" ht="17.25" customHeight="1" x14ac:dyDescent="0.25">
      <c r="A85">
        <v>339089</v>
      </c>
      <c r="B85" t="s">
        <v>4367</v>
      </c>
      <c r="C85" t="s">
        <v>240</v>
      </c>
      <c r="D85" t="s">
        <v>449</v>
      </c>
      <c r="E85" t="s">
        <v>89</v>
      </c>
      <c r="F85">
        <v>37622</v>
      </c>
      <c r="G85" t="s">
        <v>713</v>
      </c>
      <c r="H85" t="s">
        <v>28</v>
      </c>
      <c r="I85" t="s">
        <v>214</v>
      </c>
      <c r="J85" t="s">
        <v>27</v>
      </c>
      <c r="L85" t="s">
        <v>42</v>
      </c>
    </row>
    <row r="86" spans="1:12" ht="17.25" customHeight="1" x14ac:dyDescent="0.25">
      <c r="A86">
        <v>339196</v>
      </c>
      <c r="B86" t="s">
        <v>2871</v>
      </c>
      <c r="C86" t="s">
        <v>372</v>
      </c>
      <c r="D86" t="s">
        <v>709</v>
      </c>
      <c r="E86" t="s">
        <v>89</v>
      </c>
      <c r="F86">
        <v>36326</v>
      </c>
      <c r="G86" t="s">
        <v>82</v>
      </c>
      <c r="H86" t="s">
        <v>28</v>
      </c>
      <c r="I86" t="s">
        <v>214</v>
      </c>
      <c r="J86" t="s">
        <v>27</v>
      </c>
      <c r="L86" t="s">
        <v>82</v>
      </c>
    </row>
    <row r="87" spans="1:12" ht="17.25" customHeight="1" x14ac:dyDescent="0.25">
      <c r="A87">
        <v>339202</v>
      </c>
      <c r="B87" t="s">
        <v>4368</v>
      </c>
      <c r="C87" t="s">
        <v>264</v>
      </c>
      <c r="D87" t="s">
        <v>418</v>
      </c>
      <c r="E87" t="s">
        <v>89</v>
      </c>
      <c r="F87">
        <v>37096</v>
      </c>
      <c r="G87" t="s">
        <v>30</v>
      </c>
      <c r="H87" t="s">
        <v>28</v>
      </c>
      <c r="I87" t="s">
        <v>214</v>
      </c>
      <c r="J87" t="s">
        <v>27</v>
      </c>
      <c r="L87" t="s">
        <v>30</v>
      </c>
    </row>
    <row r="88" spans="1:12" ht="17.25" customHeight="1" x14ac:dyDescent="0.25">
      <c r="A88">
        <v>339222</v>
      </c>
      <c r="B88" t="s">
        <v>3240</v>
      </c>
      <c r="C88" t="s">
        <v>619</v>
      </c>
      <c r="D88" t="s">
        <v>366</v>
      </c>
      <c r="E88" t="s">
        <v>88</v>
      </c>
      <c r="F88">
        <v>34700</v>
      </c>
      <c r="G88" t="s">
        <v>502</v>
      </c>
      <c r="H88" t="s">
        <v>28</v>
      </c>
      <c r="I88" t="s">
        <v>214</v>
      </c>
      <c r="J88" t="s">
        <v>27</v>
      </c>
      <c r="L88" t="s">
        <v>42</v>
      </c>
    </row>
    <row r="89" spans="1:12" ht="17.25" customHeight="1" x14ac:dyDescent="0.25">
      <c r="A89">
        <v>339355</v>
      </c>
      <c r="B89" t="s">
        <v>2939</v>
      </c>
      <c r="C89" t="s">
        <v>240</v>
      </c>
      <c r="D89" t="s">
        <v>343</v>
      </c>
      <c r="E89" t="s">
        <v>89</v>
      </c>
      <c r="F89">
        <v>34737</v>
      </c>
      <c r="G89" t="s">
        <v>39</v>
      </c>
      <c r="H89" t="s">
        <v>28</v>
      </c>
      <c r="I89" t="s">
        <v>214</v>
      </c>
      <c r="J89" t="s">
        <v>1197</v>
      </c>
      <c r="L89" t="s">
        <v>42</v>
      </c>
    </row>
    <row r="90" spans="1:12" ht="17.25" customHeight="1" x14ac:dyDescent="0.25">
      <c r="A90">
        <v>339414</v>
      </c>
      <c r="B90" t="s">
        <v>2451</v>
      </c>
      <c r="C90" t="s">
        <v>291</v>
      </c>
      <c r="D90" t="s">
        <v>609</v>
      </c>
      <c r="E90" t="s">
        <v>88</v>
      </c>
      <c r="F90">
        <v>37074</v>
      </c>
      <c r="G90" t="s">
        <v>30</v>
      </c>
      <c r="H90" t="s">
        <v>28</v>
      </c>
      <c r="I90" t="s">
        <v>214</v>
      </c>
      <c r="J90" t="s">
        <v>1197</v>
      </c>
      <c r="L90" t="s">
        <v>30</v>
      </c>
    </row>
    <row r="91" spans="1:12" ht="17.25" customHeight="1" x14ac:dyDescent="0.25">
      <c r="A91">
        <v>339436</v>
      </c>
      <c r="B91" t="s">
        <v>2920</v>
      </c>
      <c r="C91" t="s">
        <v>347</v>
      </c>
      <c r="D91" t="s">
        <v>425</v>
      </c>
      <c r="E91" t="s">
        <v>88</v>
      </c>
      <c r="F91">
        <v>36760</v>
      </c>
      <c r="G91" t="s">
        <v>30</v>
      </c>
      <c r="H91" t="s">
        <v>28</v>
      </c>
      <c r="I91" t="s">
        <v>214</v>
      </c>
      <c r="J91" t="s">
        <v>27</v>
      </c>
      <c r="L91" t="s">
        <v>42</v>
      </c>
    </row>
    <row r="92" spans="1:12" ht="17.25" customHeight="1" x14ac:dyDescent="0.25">
      <c r="A92">
        <v>339603</v>
      </c>
      <c r="B92" t="s">
        <v>2682</v>
      </c>
      <c r="C92" t="s">
        <v>225</v>
      </c>
      <c r="D92" t="s">
        <v>243</v>
      </c>
      <c r="E92" t="s">
        <v>88</v>
      </c>
      <c r="F92">
        <v>31426</v>
      </c>
      <c r="G92" t="s">
        <v>2683</v>
      </c>
      <c r="H92" t="s">
        <v>28</v>
      </c>
      <c r="I92" t="s">
        <v>214</v>
      </c>
      <c r="J92" t="s">
        <v>1197</v>
      </c>
      <c r="L92" t="s">
        <v>39</v>
      </c>
    </row>
    <row r="93" spans="1:12" ht="17.25" customHeight="1" x14ac:dyDescent="0.25">
      <c r="A93">
        <v>339613</v>
      </c>
      <c r="B93" t="s">
        <v>4397</v>
      </c>
      <c r="C93" t="s">
        <v>259</v>
      </c>
      <c r="D93" t="s">
        <v>296</v>
      </c>
      <c r="I93" t="s">
        <v>214</v>
      </c>
    </row>
    <row r="94" spans="1:12" ht="17.25" customHeight="1" x14ac:dyDescent="0.25">
      <c r="A94">
        <v>339697</v>
      </c>
      <c r="B94" t="s">
        <v>4446</v>
      </c>
      <c r="C94" t="s">
        <v>4447</v>
      </c>
      <c r="D94" t="s">
        <v>758</v>
      </c>
      <c r="I94" t="s">
        <v>214</v>
      </c>
    </row>
    <row r="95" spans="1:12" ht="17.25" customHeight="1" x14ac:dyDescent="0.25">
      <c r="A95">
        <v>339872</v>
      </c>
      <c r="B95" t="s">
        <v>4443</v>
      </c>
      <c r="C95" t="s">
        <v>2223</v>
      </c>
      <c r="D95" t="s">
        <v>4444</v>
      </c>
      <c r="I95" t="s">
        <v>214</v>
      </c>
    </row>
    <row r="96" spans="1:12" ht="17.25" customHeight="1" x14ac:dyDescent="0.25">
      <c r="A96">
        <v>339936</v>
      </c>
      <c r="B96" t="s">
        <v>4442</v>
      </c>
      <c r="C96" t="s">
        <v>240</v>
      </c>
      <c r="D96" t="s">
        <v>434</v>
      </c>
      <c r="I96" t="s">
        <v>214</v>
      </c>
    </row>
    <row r="97" spans="1:32" ht="17.25" customHeight="1" x14ac:dyDescent="0.25">
      <c r="A97">
        <v>340123</v>
      </c>
      <c r="B97" t="s">
        <v>4439</v>
      </c>
      <c r="C97" t="s">
        <v>225</v>
      </c>
      <c r="D97" t="s">
        <v>252</v>
      </c>
      <c r="I97" t="s">
        <v>214</v>
      </c>
    </row>
    <row r="98" spans="1:32" ht="17.25" customHeight="1" x14ac:dyDescent="0.25">
      <c r="A98">
        <v>332458</v>
      </c>
      <c r="B98" t="s">
        <v>3819</v>
      </c>
      <c r="C98" t="s">
        <v>273</v>
      </c>
      <c r="D98" t="s">
        <v>2679</v>
      </c>
      <c r="E98" t="s">
        <v>89</v>
      </c>
      <c r="F98">
        <v>36406</v>
      </c>
      <c r="G98" t="s">
        <v>30</v>
      </c>
      <c r="H98" t="s">
        <v>28</v>
      </c>
      <c r="I98" t="s">
        <v>150</v>
      </c>
      <c r="J98" t="s">
        <v>27</v>
      </c>
      <c r="L98" t="s">
        <v>30</v>
      </c>
      <c r="R98">
        <v>2201</v>
      </c>
      <c r="S98">
        <v>45330</v>
      </c>
      <c r="T98">
        <v>20000</v>
      </c>
    </row>
    <row r="99" spans="1:32" ht="17.25" customHeight="1" x14ac:dyDescent="0.25">
      <c r="A99">
        <v>337953</v>
      </c>
      <c r="B99" t="s">
        <v>3107</v>
      </c>
      <c r="C99" t="s">
        <v>365</v>
      </c>
      <c r="D99" t="s">
        <v>3015</v>
      </c>
      <c r="E99" t="s">
        <v>89</v>
      </c>
      <c r="F99">
        <v>36654</v>
      </c>
      <c r="G99" t="s">
        <v>224</v>
      </c>
      <c r="H99" t="s">
        <v>28</v>
      </c>
      <c r="I99" t="s">
        <v>150</v>
      </c>
      <c r="J99" t="s">
        <v>27</v>
      </c>
      <c r="L99" t="s">
        <v>30</v>
      </c>
      <c r="R99">
        <v>2223</v>
      </c>
      <c r="S99">
        <v>45333</v>
      </c>
      <c r="T99">
        <v>40000</v>
      </c>
    </row>
    <row r="100" spans="1:32" ht="17.25" customHeight="1" x14ac:dyDescent="0.25">
      <c r="A100">
        <v>333948</v>
      </c>
      <c r="B100" t="s">
        <v>3187</v>
      </c>
      <c r="C100" t="s">
        <v>3188</v>
      </c>
      <c r="D100" t="s">
        <v>860</v>
      </c>
      <c r="E100" t="s">
        <v>88</v>
      </c>
      <c r="F100">
        <v>36163</v>
      </c>
      <c r="G100" t="s">
        <v>3022</v>
      </c>
      <c r="H100" t="s">
        <v>28</v>
      </c>
      <c r="I100" t="s">
        <v>150</v>
      </c>
      <c r="R100">
        <v>2224</v>
      </c>
      <c r="S100">
        <v>45333</v>
      </c>
      <c r="T100">
        <v>30000</v>
      </c>
    </row>
    <row r="101" spans="1:32" ht="17.25" customHeight="1" x14ac:dyDescent="0.25">
      <c r="A101">
        <v>331864</v>
      </c>
      <c r="B101" t="s">
        <v>2153</v>
      </c>
      <c r="C101" t="s">
        <v>259</v>
      </c>
      <c r="D101" t="s">
        <v>846</v>
      </c>
      <c r="E101" t="s">
        <v>88</v>
      </c>
      <c r="F101">
        <v>32314</v>
      </c>
      <c r="G101" t="s">
        <v>52</v>
      </c>
      <c r="H101" t="s">
        <v>28</v>
      </c>
      <c r="I101" t="s">
        <v>150</v>
      </c>
      <c r="J101" t="s">
        <v>1197</v>
      </c>
      <c r="L101" t="s">
        <v>52</v>
      </c>
      <c r="R101">
        <v>2225</v>
      </c>
      <c r="S101">
        <v>45333</v>
      </c>
      <c r="T101">
        <v>70000</v>
      </c>
      <c r="V101" t="s">
        <v>4432</v>
      </c>
    </row>
    <row r="102" spans="1:32" ht="17.25" customHeight="1" x14ac:dyDescent="0.25">
      <c r="A102">
        <v>315314</v>
      </c>
      <c r="B102" t="s">
        <v>1506</v>
      </c>
      <c r="C102" t="s">
        <v>814</v>
      </c>
      <c r="D102" t="s">
        <v>390</v>
      </c>
      <c r="E102" t="s">
        <v>88</v>
      </c>
      <c r="F102">
        <v>32481</v>
      </c>
      <c r="G102" t="s">
        <v>224</v>
      </c>
      <c r="H102" t="s">
        <v>28</v>
      </c>
      <c r="I102" t="s">
        <v>150</v>
      </c>
      <c r="J102" t="s">
        <v>27</v>
      </c>
      <c r="L102" t="s">
        <v>59</v>
      </c>
      <c r="R102">
        <v>2227</v>
      </c>
      <c r="S102">
        <v>45333</v>
      </c>
      <c r="T102">
        <v>175000</v>
      </c>
      <c r="AF102" t="s">
        <v>4399</v>
      </c>
    </row>
    <row r="103" spans="1:32" ht="17.25" customHeight="1" x14ac:dyDescent="0.25">
      <c r="A103">
        <v>319209</v>
      </c>
      <c r="B103" t="s">
        <v>2122</v>
      </c>
      <c r="C103" t="s">
        <v>291</v>
      </c>
      <c r="D103" t="s">
        <v>911</v>
      </c>
      <c r="E103" t="s">
        <v>89</v>
      </c>
      <c r="F103">
        <v>31895</v>
      </c>
      <c r="G103" t="s">
        <v>30</v>
      </c>
      <c r="H103" t="s">
        <v>28</v>
      </c>
      <c r="I103" t="s">
        <v>150</v>
      </c>
      <c r="R103">
        <v>2334</v>
      </c>
      <c r="S103">
        <v>45334</v>
      </c>
      <c r="T103">
        <v>70000</v>
      </c>
      <c r="V103" t="s">
        <v>4553</v>
      </c>
    </row>
    <row r="104" spans="1:32" ht="17.25" customHeight="1" x14ac:dyDescent="0.25">
      <c r="A104">
        <v>323237</v>
      </c>
      <c r="B104" t="s">
        <v>2587</v>
      </c>
      <c r="C104" t="s">
        <v>397</v>
      </c>
      <c r="D104" t="s">
        <v>1102</v>
      </c>
      <c r="E104" t="s">
        <v>89</v>
      </c>
      <c r="F104">
        <v>34335</v>
      </c>
      <c r="G104" t="s">
        <v>30</v>
      </c>
      <c r="H104" t="s">
        <v>28</v>
      </c>
      <c r="I104" t="s">
        <v>150</v>
      </c>
      <c r="J104" t="s">
        <v>1197</v>
      </c>
      <c r="L104" t="s">
        <v>85</v>
      </c>
      <c r="R104">
        <v>2336</v>
      </c>
      <c r="S104">
        <v>45334</v>
      </c>
      <c r="T104">
        <v>30000</v>
      </c>
    </row>
    <row r="105" spans="1:32" ht="17.25" customHeight="1" x14ac:dyDescent="0.25">
      <c r="A105">
        <v>335562</v>
      </c>
      <c r="B105" t="s">
        <v>3074</v>
      </c>
      <c r="C105" t="s">
        <v>1081</v>
      </c>
      <c r="D105" t="s">
        <v>366</v>
      </c>
      <c r="E105" t="s">
        <v>88</v>
      </c>
      <c r="F105">
        <v>28642</v>
      </c>
      <c r="G105" t="s">
        <v>30</v>
      </c>
      <c r="H105" t="s">
        <v>28</v>
      </c>
      <c r="I105" t="s">
        <v>150</v>
      </c>
      <c r="J105" t="s">
        <v>27</v>
      </c>
      <c r="L105" t="s">
        <v>42</v>
      </c>
      <c r="R105">
        <v>2337</v>
      </c>
      <c r="S105">
        <v>45334</v>
      </c>
      <c r="T105">
        <v>20000</v>
      </c>
    </row>
    <row r="106" spans="1:32" ht="17.25" customHeight="1" x14ac:dyDescent="0.25">
      <c r="A106">
        <v>326454</v>
      </c>
      <c r="B106" t="s">
        <v>3870</v>
      </c>
      <c r="C106" t="s">
        <v>225</v>
      </c>
      <c r="D106" t="s">
        <v>2744</v>
      </c>
      <c r="E106" t="s">
        <v>89</v>
      </c>
      <c r="F106">
        <v>33970</v>
      </c>
      <c r="G106" t="s">
        <v>30</v>
      </c>
      <c r="H106" t="s">
        <v>28</v>
      </c>
      <c r="I106" t="s">
        <v>150</v>
      </c>
      <c r="J106" t="s">
        <v>1197</v>
      </c>
      <c r="L106" t="s">
        <v>42</v>
      </c>
      <c r="R106">
        <v>2338</v>
      </c>
      <c r="S106">
        <v>45334</v>
      </c>
      <c r="T106">
        <v>40000</v>
      </c>
    </row>
    <row r="107" spans="1:32" ht="17.25" customHeight="1" x14ac:dyDescent="0.25">
      <c r="A107">
        <v>338991</v>
      </c>
      <c r="B107" t="s">
        <v>3215</v>
      </c>
      <c r="C107" t="s">
        <v>267</v>
      </c>
      <c r="D107" t="s">
        <v>243</v>
      </c>
      <c r="E107" t="s">
        <v>89</v>
      </c>
      <c r="F107">
        <v>32005</v>
      </c>
      <c r="G107" t="s">
        <v>30</v>
      </c>
      <c r="H107" t="s">
        <v>28</v>
      </c>
      <c r="I107" t="s">
        <v>150</v>
      </c>
      <c r="J107" t="s">
        <v>1197</v>
      </c>
      <c r="L107" t="s">
        <v>30</v>
      </c>
      <c r="R107">
        <v>2340</v>
      </c>
      <c r="S107">
        <v>45334</v>
      </c>
      <c r="T107">
        <v>20000</v>
      </c>
    </row>
    <row r="108" spans="1:32" ht="17.25" customHeight="1" x14ac:dyDescent="0.25">
      <c r="A108">
        <v>326178</v>
      </c>
      <c r="B108" t="s">
        <v>3469</v>
      </c>
      <c r="C108" t="s">
        <v>375</v>
      </c>
      <c r="D108" t="s">
        <v>289</v>
      </c>
      <c r="E108" t="s">
        <v>89</v>
      </c>
      <c r="F108">
        <v>34271</v>
      </c>
      <c r="G108" t="s">
        <v>224</v>
      </c>
      <c r="H108" t="s">
        <v>28</v>
      </c>
      <c r="I108" t="s">
        <v>150</v>
      </c>
      <c r="J108" t="s">
        <v>1197</v>
      </c>
      <c r="L108" t="s">
        <v>42</v>
      </c>
      <c r="R108">
        <v>2389</v>
      </c>
      <c r="S108">
        <v>45334</v>
      </c>
      <c r="T108">
        <v>20000</v>
      </c>
    </row>
    <row r="109" spans="1:32" ht="17.25" customHeight="1" x14ac:dyDescent="0.25">
      <c r="A109">
        <v>324883</v>
      </c>
      <c r="B109" t="s">
        <v>2211</v>
      </c>
      <c r="C109" t="s">
        <v>728</v>
      </c>
      <c r="D109" t="s">
        <v>465</v>
      </c>
      <c r="E109" t="s">
        <v>89</v>
      </c>
      <c r="F109">
        <v>32396</v>
      </c>
      <c r="G109" t="s">
        <v>30</v>
      </c>
      <c r="H109" t="s">
        <v>28</v>
      </c>
      <c r="I109" t="s">
        <v>150</v>
      </c>
      <c r="J109" t="s">
        <v>1197</v>
      </c>
      <c r="L109" t="s">
        <v>30</v>
      </c>
      <c r="R109">
        <v>2413</v>
      </c>
      <c r="S109">
        <v>45335</v>
      </c>
      <c r="T109">
        <v>70000</v>
      </c>
      <c r="V109" t="s">
        <v>4553</v>
      </c>
    </row>
    <row r="110" spans="1:32" ht="17.25" customHeight="1" x14ac:dyDescent="0.25">
      <c r="A110">
        <v>330108</v>
      </c>
      <c r="B110" t="s">
        <v>3402</v>
      </c>
      <c r="C110" t="s">
        <v>685</v>
      </c>
      <c r="D110" t="s">
        <v>690</v>
      </c>
      <c r="E110" t="s">
        <v>88</v>
      </c>
      <c r="F110">
        <v>35658</v>
      </c>
      <c r="G110" t="s">
        <v>30</v>
      </c>
      <c r="H110" t="s">
        <v>28</v>
      </c>
      <c r="I110" t="s">
        <v>150</v>
      </c>
      <c r="J110" t="s">
        <v>1197</v>
      </c>
      <c r="L110" t="s">
        <v>30</v>
      </c>
      <c r="R110">
        <v>2465</v>
      </c>
      <c r="S110">
        <v>45336</v>
      </c>
      <c r="T110">
        <v>35000</v>
      </c>
    </row>
    <row r="111" spans="1:32" ht="17.25" customHeight="1" x14ac:dyDescent="0.25">
      <c r="A111">
        <v>337024</v>
      </c>
      <c r="B111" t="s">
        <v>3555</v>
      </c>
      <c r="C111" t="s">
        <v>630</v>
      </c>
      <c r="D111" t="s">
        <v>429</v>
      </c>
      <c r="E111" t="s">
        <v>88</v>
      </c>
      <c r="F111">
        <v>32515</v>
      </c>
      <c r="G111" t="s">
        <v>30</v>
      </c>
      <c r="H111" t="s">
        <v>28</v>
      </c>
      <c r="I111" t="s">
        <v>150</v>
      </c>
      <c r="J111" t="s">
        <v>1197</v>
      </c>
      <c r="L111" t="s">
        <v>30</v>
      </c>
      <c r="R111">
        <v>2467</v>
      </c>
      <c r="S111">
        <v>45336</v>
      </c>
      <c r="T111">
        <v>20000</v>
      </c>
    </row>
    <row r="112" spans="1:32" ht="17.25" customHeight="1" x14ac:dyDescent="0.25">
      <c r="A112">
        <v>336819</v>
      </c>
      <c r="B112" t="s">
        <v>3020</v>
      </c>
      <c r="C112" t="s">
        <v>306</v>
      </c>
      <c r="D112" t="s">
        <v>234</v>
      </c>
      <c r="E112" t="s">
        <v>89</v>
      </c>
      <c r="F112">
        <v>36710</v>
      </c>
      <c r="G112" t="s">
        <v>224</v>
      </c>
      <c r="H112" t="s">
        <v>28</v>
      </c>
      <c r="I112" t="s">
        <v>150</v>
      </c>
      <c r="J112" t="s">
        <v>27</v>
      </c>
      <c r="L112" t="s">
        <v>30</v>
      </c>
      <c r="R112">
        <v>2468</v>
      </c>
      <c r="S112">
        <v>45336</v>
      </c>
      <c r="T112">
        <v>20000</v>
      </c>
    </row>
    <row r="113" spans="1:22" ht="17.25" customHeight="1" x14ac:dyDescent="0.25">
      <c r="A113">
        <v>325299</v>
      </c>
      <c r="B113" t="s">
        <v>3609</v>
      </c>
      <c r="C113" t="s">
        <v>391</v>
      </c>
      <c r="D113" t="s">
        <v>420</v>
      </c>
      <c r="E113" t="s">
        <v>88</v>
      </c>
      <c r="F113">
        <v>32874</v>
      </c>
      <c r="G113" t="s">
        <v>30</v>
      </c>
      <c r="H113" t="s">
        <v>28</v>
      </c>
      <c r="I113" t="s">
        <v>150</v>
      </c>
      <c r="J113" t="s">
        <v>1197</v>
      </c>
      <c r="L113" t="s">
        <v>42</v>
      </c>
      <c r="R113">
        <v>2471</v>
      </c>
      <c r="S113">
        <v>45336</v>
      </c>
      <c r="T113">
        <v>20000</v>
      </c>
    </row>
    <row r="114" spans="1:22" ht="17.25" customHeight="1" x14ac:dyDescent="0.25">
      <c r="A114">
        <v>328418</v>
      </c>
      <c r="B114" t="s">
        <v>3071</v>
      </c>
      <c r="C114" t="s">
        <v>240</v>
      </c>
      <c r="D114" t="s">
        <v>832</v>
      </c>
      <c r="E114" t="s">
        <v>89</v>
      </c>
      <c r="F114">
        <v>33637</v>
      </c>
      <c r="G114" t="s">
        <v>30</v>
      </c>
      <c r="H114" t="s">
        <v>28</v>
      </c>
      <c r="I114" t="s">
        <v>150</v>
      </c>
      <c r="J114" t="s">
        <v>1197</v>
      </c>
      <c r="L114" t="s">
        <v>30</v>
      </c>
      <c r="R114">
        <v>2525</v>
      </c>
      <c r="S114">
        <v>45337</v>
      </c>
      <c r="T114">
        <v>20000</v>
      </c>
    </row>
    <row r="115" spans="1:22" ht="17.25" customHeight="1" x14ac:dyDescent="0.25">
      <c r="A115">
        <v>336975</v>
      </c>
      <c r="B115" t="s">
        <v>4059</v>
      </c>
      <c r="C115" t="s">
        <v>375</v>
      </c>
      <c r="D115" t="s">
        <v>308</v>
      </c>
      <c r="E115" t="s">
        <v>88</v>
      </c>
      <c r="F115">
        <v>30356</v>
      </c>
      <c r="G115" t="s">
        <v>30</v>
      </c>
      <c r="H115" t="s">
        <v>28</v>
      </c>
      <c r="I115" t="s">
        <v>150</v>
      </c>
      <c r="J115" t="s">
        <v>1197</v>
      </c>
      <c r="L115" t="s">
        <v>82</v>
      </c>
      <c r="R115">
        <v>2528</v>
      </c>
      <c r="S115">
        <v>45337</v>
      </c>
      <c r="T115">
        <v>20000</v>
      </c>
    </row>
    <row r="116" spans="1:22" ht="17.25" customHeight="1" x14ac:dyDescent="0.25">
      <c r="A116">
        <v>333066</v>
      </c>
      <c r="B116" t="s">
        <v>3974</v>
      </c>
      <c r="C116" t="s">
        <v>287</v>
      </c>
      <c r="D116" t="s">
        <v>253</v>
      </c>
      <c r="E116" t="s">
        <v>89</v>
      </c>
      <c r="F116">
        <v>36256</v>
      </c>
      <c r="G116" t="s">
        <v>30</v>
      </c>
      <c r="H116" t="s">
        <v>28</v>
      </c>
      <c r="I116" t="s">
        <v>150</v>
      </c>
      <c r="J116" t="s">
        <v>27</v>
      </c>
      <c r="L116" t="s">
        <v>30</v>
      </c>
      <c r="R116">
        <v>2529</v>
      </c>
      <c r="S116">
        <v>45337</v>
      </c>
      <c r="T116">
        <v>20000</v>
      </c>
    </row>
    <row r="117" spans="1:22" ht="17.25" customHeight="1" x14ac:dyDescent="0.25">
      <c r="A117">
        <v>329565</v>
      </c>
      <c r="B117" t="s">
        <v>3399</v>
      </c>
      <c r="C117" t="s">
        <v>225</v>
      </c>
      <c r="D117" t="s">
        <v>420</v>
      </c>
      <c r="E117" t="s">
        <v>89</v>
      </c>
      <c r="F117">
        <v>33131</v>
      </c>
      <c r="G117" t="s">
        <v>3400</v>
      </c>
      <c r="H117" t="s">
        <v>28</v>
      </c>
      <c r="I117" t="s">
        <v>150</v>
      </c>
      <c r="J117" t="s">
        <v>1197</v>
      </c>
      <c r="L117" t="s">
        <v>42</v>
      </c>
      <c r="R117">
        <v>2530</v>
      </c>
      <c r="S117">
        <v>45337</v>
      </c>
      <c r="T117">
        <v>5000</v>
      </c>
    </row>
    <row r="118" spans="1:22" ht="17.25" customHeight="1" x14ac:dyDescent="0.25">
      <c r="A118">
        <v>323252</v>
      </c>
      <c r="B118" t="s">
        <v>3348</v>
      </c>
      <c r="C118" t="s">
        <v>232</v>
      </c>
      <c r="D118" t="s">
        <v>288</v>
      </c>
      <c r="E118" t="s">
        <v>88</v>
      </c>
      <c r="F118">
        <v>34978</v>
      </c>
      <c r="G118" t="s">
        <v>3349</v>
      </c>
      <c r="H118" t="s">
        <v>28</v>
      </c>
      <c r="I118" t="s">
        <v>150</v>
      </c>
      <c r="J118" t="s">
        <v>1197</v>
      </c>
      <c r="L118" t="s">
        <v>42</v>
      </c>
      <c r="R118">
        <v>2532</v>
      </c>
      <c r="S118">
        <v>45337</v>
      </c>
      <c r="T118">
        <v>67500</v>
      </c>
    </row>
    <row r="119" spans="1:22" ht="17.25" customHeight="1" x14ac:dyDescent="0.25">
      <c r="A119">
        <v>336654</v>
      </c>
      <c r="B119" t="s">
        <v>2761</v>
      </c>
      <c r="C119" t="s">
        <v>350</v>
      </c>
      <c r="D119" t="s">
        <v>970</v>
      </c>
      <c r="E119" t="s">
        <v>88</v>
      </c>
      <c r="F119">
        <v>36442</v>
      </c>
      <c r="G119" t="s">
        <v>30</v>
      </c>
      <c r="H119" t="s">
        <v>28</v>
      </c>
      <c r="I119" t="s">
        <v>150</v>
      </c>
      <c r="J119" t="s">
        <v>27</v>
      </c>
      <c r="L119" t="s">
        <v>42</v>
      </c>
      <c r="R119">
        <v>2537</v>
      </c>
      <c r="S119">
        <v>45337</v>
      </c>
      <c r="T119">
        <v>20000</v>
      </c>
    </row>
    <row r="120" spans="1:22" ht="17.25" customHeight="1" x14ac:dyDescent="0.25">
      <c r="A120">
        <v>330699</v>
      </c>
      <c r="B120" t="s">
        <v>4130</v>
      </c>
      <c r="C120" t="s">
        <v>240</v>
      </c>
      <c r="D120" t="s">
        <v>334</v>
      </c>
      <c r="E120" t="s">
        <v>88</v>
      </c>
      <c r="F120">
        <v>35801</v>
      </c>
      <c r="G120" t="s">
        <v>224</v>
      </c>
      <c r="H120" t="s">
        <v>28</v>
      </c>
      <c r="I120" t="s">
        <v>150</v>
      </c>
      <c r="J120" t="s">
        <v>27</v>
      </c>
      <c r="L120" t="s">
        <v>30</v>
      </c>
      <c r="R120">
        <v>2624</v>
      </c>
      <c r="S120">
        <v>45340</v>
      </c>
      <c r="T120">
        <v>30000</v>
      </c>
    </row>
    <row r="121" spans="1:22" ht="17.25" customHeight="1" x14ac:dyDescent="0.25">
      <c r="A121">
        <v>329949</v>
      </c>
      <c r="B121" t="s">
        <v>2596</v>
      </c>
      <c r="C121" t="s">
        <v>683</v>
      </c>
      <c r="D121" t="s">
        <v>571</v>
      </c>
      <c r="E121" t="s">
        <v>88</v>
      </c>
      <c r="F121">
        <v>34897</v>
      </c>
      <c r="G121" t="s">
        <v>2597</v>
      </c>
      <c r="H121" t="s">
        <v>28</v>
      </c>
      <c r="I121" t="s">
        <v>150</v>
      </c>
      <c r="J121" t="s">
        <v>1197</v>
      </c>
      <c r="L121" t="s">
        <v>30</v>
      </c>
      <c r="R121">
        <v>2626</v>
      </c>
      <c r="S121">
        <v>45340</v>
      </c>
      <c r="T121">
        <v>35000</v>
      </c>
    </row>
    <row r="122" spans="1:22" ht="17.25" customHeight="1" x14ac:dyDescent="0.25">
      <c r="A122">
        <v>329460</v>
      </c>
      <c r="B122" t="s">
        <v>2664</v>
      </c>
      <c r="C122" t="s">
        <v>528</v>
      </c>
      <c r="D122" t="s">
        <v>2665</v>
      </c>
      <c r="E122" t="s">
        <v>88</v>
      </c>
      <c r="F122">
        <v>35130</v>
      </c>
      <c r="G122" t="s">
        <v>30</v>
      </c>
      <c r="H122" t="s">
        <v>28</v>
      </c>
      <c r="I122" t="s">
        <v>150</v>
      </c>
      <c r="J122" t="s">
        <v>1197</v>
      </c>
      <c r="L122" t="s">
        <v>30</v>
      </c>
      <c r="R122">
        <v>2629</v>
      </c>
      <c r="S122">
        <v>45340</v>
      </c>
      <c r="T122">
        <v>110000</v>
      </c>
    </row>
    <row r="123" spans="1:22" ht="17.25" customHeight="1" x14ac:dyDescent="0.25">
      <c r="A123">
        <v>335332</v>
      </c>
      <c r="B123" t="s">
        <v>3930</v>
      </c>
      <c r="C123" t="s">
        <v>1552</v>
      </c>
      <c r="D123" t="s">
        <v>453</v>
      </c>
      <c r="E123" t="s">
        <v>89</v>
      </c>
      <c r="F123">
        <v>31066</v>
      </c>
      <c r="G123" t="s">
        <v>419</v>
      </c>
      <c r="H123" t="s">
        <v>28</v>
      </c>
      <c r="I123" t="s">
        <v>150</v>
      </c>
      <c r="J123" t="s">
        <v>1197</v>
      </c>
      <c r="L123" t="s">
        <v>30</v>
      </c>
      <c r="R123">
        <v>2644</v>
      </c>
      <c r="S123">
        <v>45341</v>
      </c>
      <c r="T123">
        <v>20000</v>
      </c>
    </row>
    <row r="124" spans="1:22" ht="17.25" customHeight="1" x14ac:dyDescent="0.25">
      <c r="A124">
        <v>330935</v>
      </c>
      <c r="B124" t="s">
        <v>1238</v>
      </c>
      <c r="C124" t="s">
        <v>259</v>
      </c>
      <c r="D124" t="s">
        <v>223</v>
      </c>
      <c r="E124" t="s">
        <v>89</v>
      </c>
      <c r="F124">
        <v>35921</v>
      </c>
      <c r="G124" t="s">
        <v>30</v>
      </c>
      <c r="H124" t="s">
        <v>28</v>
      </c>
      <c r="I124" t="s">
        <v>150</v>
      </c>
      <c r="J124" t="s">
        <v>27</v>
      </c>
      <c r="L124" t="s">
        <v>30</v>
      </c>
      <c r="R124">
        <v>2648</v>
      </c>
      <c r="S124">
        <v>45341</v>
      </c>
      <c r="T124">
        <v>70000</v>
      </c>
      <c r="V124" t="s">
        <v>4430</v>
      </c>
    </row>
    <row r="125" spans="1:22" ht="17.25" customHeight="1" x14ac:dyDescent="0.25">
      <c r="A125">
        <v>332549</v>
      </c>
      <c r="B125" t="s">
        <v>1669</v>
      </c>
      <c r="C125" t="s">
        <v>551</v>
      </c>
      <c r="D125" t="s">
        <v>1097</v>
      </c>
      <c r="E125" t="s">
        <v>88</v>
      </c>
      <c r="F125">
        <v>35528</v>
      </c>
      <c r="G125" t="s">
        <v>30</v>
      </c>
      <c r="H125" t="s">
        <v>28</v>
      </c>
      <c r="I125" t="s">
        <v>150</v>
      </c>
      <c r="J125" t="s">
        <v>27</v>
      </c>
      <c r="L125" t="s">
        <v>30</v>
      </c>
      <c r="R125">
        <v>2764</v>
      </c>
      <c r="S125">
        <v>45342</v>
      </c>
      <c r="T125">
        <v>70000</v>
      </c>
      <c r="V125" t="s">
        <v>4431</v>
      </c>
    </row>
    <row r="126" spans="1:22" ht="17.25" customHeight="1" x14ac:dyDescent="0.25">
      <c r="A126">
        <v>328402</v>
      </c>
      <c r="B126" t="s">
        <v>1335</v>
      </c>
      <c r="C126" t="s">
        <v>291</v>
      </c>
      <c r="D126" t="s">
        <v>253</v>
      </c>
      <c r="E126" t="s">
        <v>89</v>
      </c>
      <c r="F126">
        <v>33239</v>
      </c>
      <c r="G126" t="s">
        <v>414</v>
      </c>
      <c r="H126" t="s">
        <v>28</v>
      </c>
      <c r="I126" t="s">
        <v>150</v>
      </c>
      <c r="J126" t="s">
        <v>1197</v>
      </c>
      <c r="L126" t="s">
        <v>42</v>
      </c>
      <c r="R126">
        <v>2765</v>
      </c>
      <c r="S126">
        <v>45342</v>
      </c>
      <c r="T126">
        <v>70000</v>
      </c>
      <c r="V126" t="s">
        <v>4430</v>
      </c>
    </row>
    <row r="127" spans="1:22" ht="17.25" customHeight="1" x14ac:dyDescent="0.25">
      <c r="A127">
        <v>317897</v>
      </c>
      <c r="B127" t="s">
        <v>2310</v>
      </c>
      <c r="C127" t="s">
        <v>240</v>
      </c>
      <c r="D127" t="s">
        <v>453</v>
      </c>
      <c r="E127" t="s">
        <v>88</v>
      </c>
      <c r="F127">
        <v>34191</v>
      </c>
      <c r="G127" t="s">
        <v>30</v>
      </c>
      <c r="H127" t="s">
        <v>28</v>
      </c>
      <c r="I127" t="s">
        <v>150</v>
      </c>
      <c r="J127" t="s">
        <v>27</v>
      </c>
      <c r="L127" t="s">
        <v>42</v>
      </c>
      <c r="R127">
        <v>2766</v>
      </c>
      <c r="S127">
        <v>45342</v>
      </c>
      <c r="T127">
        <v>140000</v>
      </c>
      <c r="V127" t="s">
        <v>4430</v>
      </c>
    </row>
    <row r="128" spans="1:22" ht="17.25" customHeight="1" x14ac:dyDescent="0.25">
      <c r="A128">
        <v>332682</v>
      </c>
      <c r="B128" t="s">
        <v>654</v>
      </c>
      <c r="C128" t="s">
        <v>3368</v>
      </c>
      <c r="D128" t="s">
        <v>451</v>
      </c>
      <c r="E128" t="s">
        <v>88</v>
      </c>
      <c r="F128">
        <v>34703</v>
      </c>
      <c r="G128" t="s">
        <v>1205</v>
      </c>
      <c r="H128" t="s">
        <v>28</v>
      </c>
      <c r="I128" t="s">
        <v>150</v>
      </c>
      <c r="J128" t="s">
        <v>27</v>
      </c>
      <c r="L128" t="s">
        <v>73</v>
      </c>
      <c r="R128">
        <v>2770</v>
      </c>
      <c r="S128">
        <v>45342</v>
      </c>
      <c r="T128">
        <v>12500</v>
      </c>
    </row>
    <row r="129" spans="1:22" ht="17.25" customHeight="1" x14ac:dyDescent="0.25">
      <c r="A129">
        <v>329610</v>
      </c>
      <c r="B129" t="s">
        <v>4150</v>
      </c>
      <c r="C129" t="s">
        <v>264</v>
      </c>
      <c r="D129" t="s">
        <v>929</v>
      </c>
      <c r="E129" t="s">
        <v>89</v>
      </c>
      <c r="F129">
        <v>35879</v>
      </c>
      <c r="G129" t="s">
        <v>30</v>
      </c>
      <c r="H129" t="s">
        <v>28</v>
      </c>
      <c r="I129" t="s">
        <v>150</v>
      </c>
      <c r="J129" t="s">
        <v>1197</v>
      </c>
      <c r="L129" t="s">
        <v>30</v>
      </c>
      <c r="R129">
        <v>2772</v>
      </c>
      <c r="S129">
        <v>45342</v>
      </c>
      <c r="T129">
        <v>40000</v>
      </c>
    </row>
    <row r="130" spans="1:22" ht="17.25" customHeight="1" x14ac:dyDescent="0.25">
      <c r="A130">
        <v>331091</v>
      </c>
      <c r="B130" t="s">
        <v>3103</v>
      </c>
      <c r="C130" t="s">
        <v>240</v>
      </c>
      <c r="D130" t="s">
        <v>3104</v>
      </c>
      <c r="E130" t="s">
        <v>88</v>
      </c>
      <c r="F130">
        <v>35263</v>
      </c>
      <c r="G130" t="s">
        <v>30</v>
      </c>
      <c r="H130" t="s">
        <v>28</v>
      </c>
      <c r="I130" t="s">
        <v>150</v>
      </c>
      <c r="J130" t="s">
        <v>1197</v>
      </c>
      <c r="L130" t="s">
        <v>42</v>
      </c>
      <c r="R130">
        <v>2774</v>
      </c>
      <c r="S130">
        <v>45342</v>
      </c>
      <c r="T130">
        <v>40000</v>
      </c>
    </row>
    <row r="131" spans="1:22" ht="17.25" customHeight="1" x14ac:dyDescent="0.25">
      <c r="A131">
        <v>318459</v>
      </c>
      <c r="B131" t="s">
        <v>2049</v>
      </c>
      <c r="C131" t="s">
        <v>2050</v>
      </c>
      <c r="D131" t="s">
        <v>2051</v>
      </c>
      <c r="E131" t="s">
        <v>88</v>
      </c>
      <c r="F131">
        <v>27860</v>
      </c>
      <c r="G131" t="s">
        <v>2052</v>
      </c>
      <c r="H131" t="s">
        <v>28</v>
      </c>
      <c r="I131" t="s">
        <v>150</v>
      </c>
      <c r="J131" t="s">
        <v>1197</v>
      </c>
      <c r="L131" t="s">
        <v>30</v>
      </c>
      <c r="R131">
        <v>2775</v>
      </c>
      <c r="S131">
        <v>45342</v>
      </c>
      <c r="T131">
        <v>35000</v>
      </c>
      <c r="V131" t="s">
        <v>4431</v>
      </c>
    </row>
    <row r="132" spans="1:22" ht="17.25" customHeight="1" x14ac:dyDescent="0.25">
      <c r="A132">
        <v>336950</v>
      </c>
      <c r="B132" t="s">
        <v>2453</v>
      </c>
      <c r="C132" t="s">
        <v>290</v>
      </c>
      <c r="D132" t="s">
        <v>867</v>
      </c>
      <c r="E132" t="s">
        <v>88</v>
      </c>
      <c r="F132">
        <v>36892</v>
      </c>
      <c r="G132" t="s">
        <v>689</v>
      </c>
      <c r="H132" t="s">
        <v>28</v>
      </c>
      <c r="I132" t="s">
        <v>150</v>
      </c>
      <c r="J132" t="s">
        <v>27</v>
      </c>
      <c r="L132" t="s">
        <v>30</v>
      </c>
      <c r="R132">
        <v>2845</v>
      </c>
      <c r="S132">
        <v>45343</v>
      </c>
      <c r="T132">
        <v>40000</v>
      </c>
    </row>
    <row r="133" spans="1:22" ht="17.25" customHeight="1" x14ac:dyDescent="0.25">
      <c r="A133">
        <v>331875</v>
      </c>
      <c r="B133" t="s">
        <v>3639</v>
      </c>
      <c r="C133" t="s">
        <v>232</v>
      </c>
      <c r="D133" t="s">
        <v>289</v>
      </c>
      <c r="E133" t="s">
        <v>89</v>
      </c>
      <c r="F133">
        <v>36167</v>
      </c>
      <c r="G133" t="s">
        <v>30</v>
      </c>
      <c r="H133" t="s">
        <v>28</v>
      </c>
      <c r="I133" t="s">
        <v>150</v>
      </c>
      <c r="J133" t="s">
        <v>27</v>
      </c>
      <c r="L133" t="s">
        <v>30</v>
      </c>
      <c r="R133">
        <v>2846</v>
      </c>
      <c r="S133">
        <v>45343</v>
      </c>
      <c r="T133">
        <v>20000</v>
      </c>
    </row>
    <row r="134" spans="1:22" ht="17.25" customHeight="1" x14ac:dyDescent="0.25">
      <c r="A134">
        <v>337389</v>
      </c>
      <c r="B134" t="s">
        <v>3297</v>
      </c>
      <c r="C134" t="s">
        <v>814</v>
      </c>
      <c r="D134" t="s">
        <v>883</v>
      </c>
      <c r="E134" t="s">
        <v>89</v>
      </c>
      <c r="F134">
        <v>36023</v>
      </c>
      <c r="G134" t="s">
        <v>224</v>
      </c>
      <c r="H134" t="s">
        <v>28</v>
      </c>
      <c r="I134" t="s">
        <v>150</v>
      </c>
      <c r="J134" t="s">
        <v>27</v>
      </c>
      <c r="L134" t="s">
        <v>30</v>
      </c>
      <c r="R134">
        <v>2847</v>
      </c>
      <c r="S134">
        <v>45343</v>
      </c>
      <c r="T134">
        <v>16000</v>
      </c>
    </row>
    <row r="135" spans="1:22" ht="17.25" customHeight="1" x14ac:dyDescent="0.25">
      <c r="A135">
        <v>333290</v>
      </c>
      <c r="B135" t="s">
        <v>3976</v>
      </c>
      <c r="C135" t="s">
        <v>589</v>
      </c>
      <c r="D135" t="s">
        <v>817</v>
      </c>
      <c r="E135" t="s">
        <v>89</v>
      </c>
      <c r="F135">
        <v>35074</v>
      </c>
      <c r="G135" t="s">
        <v>430</v>
      </c>
      <c r="H135" t="s">
        <v>28</v>
      </c>
      <c r="I135" t="s">
        <v>150</v>
      </c>
      <c r="J135" t="s">
        <v>1197</v>
      </c>
      <c r="L135" t="s">
        <v>30</v>
      </c>
      <c r="R135">
        <v>2849</v>
      </c>
      <c r="S135">
        <v>45343</v>
      </c>
      <c r="T135">
        <v>130000</v>
      </c>
    </row>
    <row r="136" spans="1:22" ht="17.25" customHeight="1" x14ac:dyDescent="0.25">
      <c r="A136">
        <v>330479</v>
      </c>
      <c r="B136" t="s">
        <v>2641</v>
      </c>
      <c r="C136" t="s">
        <v>1508</v>
      </c>
      <c r="D136" t="s">
        <v>379</v>
      </c>
      <c r="E136" t="s">
        <v>88</v>
      </c>
      <c r="F136">
        <v>35451</v>
      </c>
      <c r="G136" t="s">
        <v>30</v>
      </c>
      <c r="H136" t="s">
        <v>28</v>
      </c>
      <c r="I136" t="s">
        <v>150</v>
      </c>
      <c r="J136" t="s">
        <v>1197</v>
      </c>
      <c r="L136" t="s">
        <v>30</v>
      </c>
      <c r="R136">
        <v>2850</v>
      </c>
      <c r="S136">
        <v>45343</v>
      </c>
      <c r="T136">
        <v>120000</v>
      </c>
    </row>
    <row r="137" spans="1:22" ht="17.25" customHeight="1" x14ac:dyDescent="0.25">
      <c r="A137">
        <v>336740</v>
      </c>
      <c r="B137" t="s">
        <v>2853</v>
      </c>
      <c r="C137" t="s">
        <v>225</v>
      </c>
      <c r="D137" t="s">
        <v>1793</v>
      </c>
      <c r="E137" t="s">
        <v>89</v>
      </c>
      <c r="F137">
        <v>29629</v>
      </c>
      <c r="G137" t="s">
        <v>1437</v>
      </c>
      <c r="H137" t="s">
        <v>28</v>
      </c>
      <c r="I137" t="s">
        <v>150</v>
      </c>
      <c r="J137" t="s">
        <v>1197</v>
      </c>
      <c r="L137" t="s">
        <v>67</v>
      </c>
      <c r="R137">
        <v>2851</v>
      </c>
      <c r="S137">
        <v>45343</v>
      </c>
      <c r="T137">
        <v>30000</v>
      </c>
    </row>
    <row r="138" spans="1:22" ht="17.25" customHeight="1" x14ac:dyDescent="0.25">
      <c r="A138">
        <v>331378</v>
      </c>
      <c r="B138" t="s">
        <v>952</v>
      </c>
      <c r="C138" t="s">
        <v>347</v>
      </c>
      <c r="D138" t="s">
        <v>418</v>
      </c>
      <c r="E138" t="s">
        <v>88</v>
      </c>
      <c r="F138">
        <v>35982</v>
      </c>
      <c r="G138" t="s">
        <v>1073</v>
      </c>
      <c r="H138" t="s">
        <v>28</v>
      </c>
      <c r="I138" t="s">
        <v>150</v>
      </c>
      <c r="J138" t="s">
        <v>27</v>
      </c>
      <c r="L138" t="s">
        <v>30</v>
      </c>
      <c r="R138">
        <v>2854</v>
      </c>
      <c r="S138">
        <v>45343</v>
      </c>
      <c r="T138">
        <v>60000</v>
      </c>
    </row>
    <row r="139" spans="1:22" ht="17.25" customHeight="1" x14ac:dyDescent="0.25">
      <c r="A139">
        <v>311291</v>
      </c>
      <c r="B139" t="s">
        <v>1861</v>
      </c>
      <c r="C139" t="s">
        <v>232</v>
      </c>
      <c r="D139" t="s">
        <v>594</v>
      </c>
      <c r="E139" t="s">
        <v>89</v>
      </c>
      <c r="F139">
        <v>30453</v>
      </c>
      <c r="G139" t="s">
        <v>419</v>
      </c>
      <c r="H139" t="s">
        <v>28</v>
      </c>
      <c r="I139" t="s">
        <v>150</v>
      </c>
      <c r="J139" t="s">
        <v>1197</v>
      </c>
      <c r="L139" t="s">
        <v>42</v>
      </c>
      <c r="R139">
        <v>2861</v>
      </c>
      <c r="S139">
        <v>45343</v>
      </c>
      <c r="T139">
        <v>105000</v>
      </c>
      <c r="V139" t="s">
        <v>4432</v>
      </c>
    </row>
    <row r="140" spans="1:22" ht="17.25" customHeight="1" x14ac:dyDescent="0.25">
      <c r="A140">
        <v>331085</v>
      </c>
      <c r="B140" t="s">
        <v>1332</v>
      </c>
      <c r="C140" t="s">
        <v>927</v>
      </c>
      <c r="D140" t="s">
        <v>1333</v>
      </c>
      <c r="E140" t="s">
        <v>88</v>
      </c>
      <c r="F140">
        <v>34823</v>
      </c>
      <c r="G140" t="s">
        <v>30</v>
      </c>
      <c r="H140" t="s">
        <v>28</v>
      </c>
      <c r="I140" t="s">
        <v>150</v>
      </c>
      <c r="J140" t="s">
        <v>1197</v>
      </c>
      <c r="L140" t="s">
        <v>30</v>
      </c>
      <c r="R140">
        <v>2869</v>
      </c>
      <c r="S140">
        <v>45343</v>
      </c>
      <c r="T140">
        <v>70000</v>
      </c>
      <c r="V140" t="s">
        <v>4430</v>
      </c>
    </row>
    <row r="141" spans="1:22" ht="17.25" customHeight="1" x14ac:dyDescent="0.25">
      <c r="A141">
        <v>329418</v>
      </c>
      <c r="B141" t="s">
        <v>1817</v>
      </c>
      <c r="C141" t="s">
        <v>372</v>
      </c>
      <c r="D141" t="s">
        <v>243</v>
      </c>
      <c r="E141" t="s">
        <v>88</v>
      </c>
      <c r="F141">
        <v>35674</v>
      </c>
      <c r="G141" t="s">
        <v>1818</v>
      </c>
      <c r="H141" t="s">
        <v>28</v>
      </c>
      <c r="I141" t="s">
        <v>150</v>
      </c>
      <c r="J141" t="s">
        <v>1197</v>
      </c>
      <c r="L141" t="s">
        <v>85</v>
      </c>
      <c r="R141">
        <v>2872</v>
      </c>
      <c r="S141">
        <v>45343</v>
      </c>
      <c r="T141">
        <v>70000</v>
      </c>
      <c r="V141" t="s">
        <v>4431</v>
      </c>
    </row>
    <row r="142" spans="1:22" ht="17.25" customHeight="1" x14ac:dyDescent="0.25">
      <c r="A142">
        <v>318682</v>
      </c>
      <c r="B142" t="s">
        <v>4502</v>
      </c>
      <c r="C142" t="s">
        <v>889</v>
      </c>
      <c r="D142" t="s">
        <v>500</v>
      </c>
      <c r="I142" t="s">
        <v>150</v>
      </c>
      <c r="R142">
        <v>2935</v>
      </c>
      <c r="S142">
        <v>45344</v>
      </c>
      <c r="T142">
        <v>70000</v>
      </c>
      <c r="V142" t="s">
        <v>4434</v>
      </c>
    </row>
    <row r="143" spans="1:22" ht="17.25" customHeight="1" x14ac:dyDescent="0.25">
      <c r="A143">
        <v>333191</v>
      </c>
      <c r="B143" t="s">
        <v>3264</v>
      </c>
      <c r="C143" t="s">
        <v>666</v>
      </c>
      <c r="D143" t="s">
        <v>832</v>
      </c>
      <c r="E143" t="s">
        <v>89</v>
      </c>
      <c r="F143">
        <v>35805</v>
      </c>
      <c r="G143" t="s">
        <v>30</v>
      </c>
      <c r="H143" t="s">
        <v>28</v>
      </c>
      <c r="I143" t="s">
        <v>150</v>
      </c>
      <c r="J143" t="s">
        <v>1197</v>
      </c>
      <c r="L143" t="s">
        <v>30</v>
      </c>
      <c r="R143">
        <v>2941</v>
      </c>
      <c r="S143">
        <v>45344</v>
      </c>
      <c r="T143">
        <v>20000</v>
      </c>
    </row>
    <row r="144" spans="1:22" ht="17.25" customHeight="1" x14ac:dyDescent="0.25">
      <c r="A144">
        <v>336451</v>
      </c>
      <c r="B144" t="s">
        <v>3136</v>
      </c>
      <c r="C144" t="s">
        <v>232</v>
      </c>
      <c r="D144" t="s">
        <v>425</v>
      </c>
      <c r="E144" t="s">
        <v>88</v>
      </c>
      <c r="F144">
        <v>31413</v>
      </c>
      <c r="G144" t="s">
        <v>73</v>
      </c>
      <c r="H144" t="s">
        <v>28</v>
      </c>
      <c r="I144" t="s">
        <v>150</v>
      </c>
      <c r="J144" t="s">
        <v>1197</v>
      </c>
      <c r="L144" t="s">
        <v>73</v>
      </c>
      <c r="R144">
        <v>2944</v>
      </c>
      <c r="S144">
        <v>45344</v>
      </c>
      <c r="T144">
        <v>20000</v>
      </c>
    </row>
    <row r="145" spans="1:32" ht="17.25" customHeight="1" x14ac:dyDescent="0.25">
      <c r="A145">
        <v>339136</v>
      </c>
      <c r="B145" t="s">
        <v>4017</v>
      </c>
      <c r="C145" t="s">
        <v>259</v>
      </c>
      <c r="D145" t="s">
        <v>326</v>
      </c>
      <c r="E145" t="s">
        <v>88</v>
      </c>
      <c r="F145">
        <v>31495</v>
      </c>
      <c r="G145" t="s">
        <v>73</v>
      </c>
      <c r="H145" t="s">
        <v>28</v>
      </c>
      <c r="I145" t="s">
        <v>150</v>
      </c>
      <c r="J145" t="s">
        <v>27</v>
      </c>
      <c r="L145" t="s">
        <v>73</v>
      </c>
      <c r="R145">
        <v>2946</v>
      </c>
      <c r="S145">
        <v>45344</v>
      </c>
      <c r="T145">
        <v>60000</v>
      </c>
    </row>
    <row r="146" spans="1:32" ht="17.25" customHeight="1" x14ac:dyDescent="0.25">
      <c r="A146">
        <v>337043</v>
      </c>
      <c r="B146" t="s">
        <v>1346</v>
      </c>
      <c r="C146" t="s">
        <v>812</v>
      </c>
      <c r="D146" t="s">
        <v>387</v>
      </c>
      <c r="E146" t="s">
        <v>88</v>
      </c>
      <c r="F146">
        <v>35504</v>
      </c>
      <c r="G146" t="s">
        <v>339</v>
      </c>
      <c r="H146" t="s">
        <v>28</v>
      </c>
      <c r="I146" t="s">
        <v>150</v>
      </c>
      <c r="J146" t="s">
        <v>1197</v>
      </c>
      <c r="L146" t="s">
        <v>42</v>
      </c>
      <c r="R146">
        <v>2955</v>
      </c>
      <c r="S146">
        <v>45344</v>
      </c>
      <c r="T146">
        <v>70000</v>
      </c>
      <c r="V146" t="s">
        <v>4433</v>
      </c>
    </row>
    <row r="147" spans="1:32" ht="17.25" customHeight="1" x14ac:dyDescent="0.25">
      <c r="A147">
        <v>338262</v>
      </c>
      <c r="B147" t="s">
        <v>4451</v>
      </c>
      <c r="C147" t="s">
        <v>240</v>
      </c>
      <c r="D147" t="s">
        <v>312</v>
      </c>
      <c r="I147" t="s">
        <v>150</v>
      </c>
      <c r="R147">
        <v>2956</v>
      </c>
      <c r="S147">
        <v>45344</v>
      </c>
      <c r="T147">
        <v>30000</v>
      </c>
    </row>
    <row r="148" spans="1:32" ht="17.25" customHeight="1" x14ac:dyDescent="0.25">
      <c r="A148">
        <v>336711</v>
      </c>
      <c r="B148" t="s">
        <v>3849</v>
      </c>
      <c r="C148" t="s">
        <v>2034</v>
      </c>
      <c r="D148" t="s">
        <v>3850</v>
      </c>
      <c r="E148" t="s">
        <v>89</v>
      </c>
      <c r="F148">
        <v>30529</v>
      </c>
      <c r="G148" t="s">
        <v>2783</v>
      </c>
      <c r="H148" t="s">
        <v>28</v>
      </c>
      <c r="I148" t="s">
        <v>150</v>
      </c>
      <c r="J148" t="s">
        <v>1197</v>
      </c>
      <c r="L148" t="s">
        <v>85</v>
      </c>
      <c r="R148">
        <v>2959</v>
      </c>
      <c r="S148">
        <v>45344</v>
      </c>
      <c r="T148">
        <v>2000</v>
      </c>
    </row>
    <row r="149" spans="1:32" ht="17.25" customHeight="1" x14ac:dyDescent="0.25">
      <c r="A149">
        <v>327310</v>
      </c>
      <c r="B149" t="s">
        <v>2016</v>
      </c>
      <c r="C149" t="s">
        <v>849</v>
      </c>
      <c r="D149" t="s">
        <v>447</v>
      </c>
      <c r="E149" t="s">
        <v>88</v>
      </c>
      <c r="F149">
        <v>35435</v>
      </c>
      <c r="G149" t="s">
        <v>30</v>
      </c>
      <c r="H149" t="s">
        <v>28</v>
      </c>
      <c r="I149" t="s">
        <v>150</v>
      </c>
      <c r="J149" t="s">
        <v>27</v>
      </c>
      <c r="L149" t="s">
        <v>30</v>
      </c>
      <c r="R149">
        <v>2960</v>
      </c>
      <c r="S149">
        <v>45344</v>
      </c>
      <c r="T149">
        <v>70000</v>
      </c>
      <c r="V149" t="s">
        <v>4420</v>
      </c>
    </row>
    <row r="150" spans="1:32" ht="17.25" customHeight="1" x14ac:dyDescent="0.25">
      <c r="A150">
        <v>302941</v>
      </c>
      <c r="B150" t="s">
        <v>3790</v>
      </c>
      <c r="C150" t="s">
        <v>225</v>
      </c>
      <c r="D150" t="s">
        <v>3791</v>
      </c>
      <c r="E150" t="s">
        <v>88</v>
      </c>
      <c r="F150">
        <v>30812</v>
      </c>
      <c r="G150" t="s">
        <v>30</v>
      </c>
      <c r="H150" t="s">
        <v>28</v>
      </c>
      <c r="I150" t="s">
        <v>150</v>
      </c>
      <c r="J150" t="s">
        <v>1197</v>
      </c>
      <c r="L150" t="s">
        <v>30</v>
      </c>
      <c r="R150">
        <v>2961</v>
      </c>
      <c r="S150">
        <v>45344</v>
      </c>
      <c r="T150">
        <v>25000</v>
      </c>
    </row>
    <row r="151" spans="1:32" ht="17.25" customHeight="1" x14ac:dyDescent="0.25">
      <c r="A151">
        <v>327051</v>
      </c>
      <c r="B151" t="s">
        <v>3113</v>
      </c>
      <c r="C151" t="s">
        <v>1428</v>
      </c>
      <c r="D151" t="s">
        <v>811</v>
      </c>
      <c r="E151" t="s">
        <v>89</v>
      </c>
      <c r="F151">
        <v>34736</v>
      </c>
      <c r="G151" t="s">
        <v>30</v>
      </c>
      <c r="H151" t="s">
        <v>28</v>
      </c>
      <c r="I151" t="s">
        <v>150</v>
      </c>
      <c r="J151" t="s">
        <v>1197</v>
      </c>
      <c r="L151" t="s">
        <v>42</v>
      </c>
      <c r="R151">
        <v>2962</v>
      </c>
      <c r="S151">
        <v>45344</v>
      </c>
      <c r="T151">
        <v>1000</v>
      </c>
    </row>
    <row r="152" spans="1:32" ht="17.25" customHeight="1" x14ac:dyDescent="0.25">
      <c r="A152">
        <v>324529</v>
      </c>
      <c r="B152" t="s">
        <v>2041</v>
      </c>
      <c r="C152" t="s">
        <v>232</v>
      </c>
      <c r="D152" t="s">
        <v>243</v>
      </c>
      <c r="E152" t="s">
        <v>88</v>
      </c>
      <c r="F152">
        <v>32554</v>
      </c>
      <c r="G152" t="s">
        <v>30</v>
      </c>
      <c r="H152" t="s">
        <v>28</v>
      </c>
      <c r="I152" t="s">
        <v>150</v>
      </c>
      <c r="J152" t="s">
        <v>1197</v>
      </c>
      <c r="L152" t="s">
        <v>30</v>
      </c>
      <c r="R152">
        <v>2970</v>
      </c>
      <c r="S152">
        <v>45344</v>
      </c>
      <c r="T152">
        <v>70000</v>
      </c>
      <c r="V152" t="s">
        <v>4421</v>
      </c>
    </row>
    <row r="153" spans="1:32" ht="17.25" customHeight="1" x14ac:dyDescent="0.25">
      <c r="A153">
        <v>333434</v>
      </c>
      <c r="B153" t="s">
        <v>3914</v>
      </c>
      <c r="C153" t="s">
        <v>364</v>
      </c>
      <c r="D153" t="s">
        <v>334</v>
      </c>
      <c r="E153" t="s">
        <v>89</v>
      </c>
      <c r="F153">
        <v>34550</v>
      </c>
      <c r="G153" t="s">
        <v>3915</v>
      </c>
      <c r="H153" t="s">
        <v>31</v>
      </c>
      <c r="I153" t="s">
        <v>150</v>
      </c>
      <c r="J153" t="s">
        <v>1197</v>
      </c>
      <c r="L153" t="s">
        <v>30</v>
      </c>
      <c r="R153">
        <v>2972</v>
      </c>
      <c r="S153">
        <v>45344</v>
      </c>
      <c r="T153">
        <v>20000</v>
      </c>
    </row>
    <row r="154" spans="1:32" ht="17.25" customHeight="1" x14ac:dyDescent="0.25">
      <c r="A154">
        <v>333974</v>
      </c>
      <c r="B154" t="s">
        <v>3152</v>
      </c>
      <c r="C154" t="s">
        <v>1785</v>
      </c>
      <c r="D154" t="s">
        <v>1585</v>
      </c>
      <c r="E154" t="s">
        <v>88</v>
      </c>
      <c r="F154">
        <v>32051</v>
      </c>
      <c r="G154" t="s">
        <v>339</v>
      </c>
      <c r="H154" t="s">
        <v>28</v>
      </c>
      <c r="I154" t="s">
        <v>150</v>
      </c>
      <c r="J154" t="s">
        <v>27</v>
      </c>
      <c r="L154" t="s">
        <v>30</v>
      </c>
      <c r="R154">
        <v>2975</v>
      </c>
      <c r="S154">
        <v>45344</v>
      </c>
      <c r="T154">
        <v>40000</v>
      </c>
    </row>
    <row r="155" spans="1:32" ht="17.25" customHeight="1" x14ac:dyDescent="0.25">
      <c r="A155">
        <v>331024</v>
      </c>
      <c r="B155" t="s">
        <v>1694</v>
      </c>
      <c r="C155" t="s">
        <v>375</v>
      </c>
      <c r="D155" t="s">
        <v>911</v>
      </c>
      <c r="E155" t="s">
        <v>88</v>
      </c>
      <c r="F155">
        <v>34002</v>
      </c>
      <c r="G155" t="s">
        <v>52</v>
      </c>
      <c r="H155" t="s">
        <v>28</v>
      </c>
      <c r="I155" t="s">
        <v>150</v>
      </c>
      <c r="J155" t="s">
        <v>1197</v>
      </c>
      <c r="L155" t="s">
        <v>30</v>
      </c>
      <c r="R155">
        <v>2976</v>
      </c>
      <c r="S155">
        <v>45344</v>
      </c>
      <c r="T155">
        <v>85000</v>
      </c>
      <c r="AF155" t="s">
        <v>4399</v>
      </c>
    </row>
    <row r="156" spans="1:32" ht="17.25" customHeight="1" x14ac:dyDescent="0.25">
      <c r="A156">
        <v>339115</v>
      </c>
      <c r="B156" t="s">
        <v>2352</v>
      </c>
      <c r="C156" t="s">
        <v>601</v>
      </c>
      <c r="D156" t="s">
        <v>1076</v>
      </c>
      <c r="E156" t="s">
        <v>89</v>
      </c>
      <c r="F156">
        <v>35979</v>
      </c>
      <c r="G156" t="s">
        <v>30</v>
      </c>
      <c r="H156" t="s">
        <v>28</v>
      </c>
      <c r="I156" t="s">
        <v>150</v>
      </c>
      <c r="J156" t="s">
        <v>1197</v>
      </c>
      <c r="L156" t="s">
        <v>42</v>
      </c>
      <c r="R156">
        <v>3043</v>
      </c>
      <c r="S156">
        <v>45347</v>
      </c>
      <c r="T156">
        <v>70000</v>
      </c>
    </row>
    <row r="157" spans="1:32" ht="17.25" customHeight="1" x14ac:dyDescent="0.25">
      <c r="A157">
        <v>336537</v>
      </c>
      <c r="B157" t="s">
        <v>3156</v>
      </c>
      <c r="C157" t="s">
        <v>259</v>
      </c>
      <c r="D157" t="s">
        <v>243</v>
      </c>
      <c r="E157" t="s">
        <v>88</v>
      </c>
      <c r="F157">
        <v>35027</v>
      </c>
      <c r="G157" t="s">
        <v>1198</v>
      </c>
      <c r="H157" t="s">
        <v>28</v>
      </c>
      <c r="I157" t="s">
        <v>150</v>
      </c>
      <c r="J157" t="s">
        <v>1197</v>
      </c>
      <c r="L157" t="s">
        <v>39</v>
      </c>
      <c r="R157">
        <v>3045</v>
      </c>
      <c r="S157">
        <v>45347</v>
      </c>
      <c r="T157">
        <v>20000</v>
      </c>
    </row>
    <row r="158" spans="1:32" ht="17.25" customHeight="1" x14ac:dyDescent="0.25">
      <c r="A158">
        <v>336074</v>
      </c>
      <c r="B158" t="s">
        <v>3539</v>
      </c>
      <c r="C158" t="s">
        <v>276</v>
      </c>
      <c r="D158" t="s">
        <v>756</v>
      </c>
      <c r="E158" t="s">
        <v>89</v>
      </c>
      <c r="F158">
        <v>35261</v>
      </c>
      <c r="G158" t="s">
        <v>224</v>
      </c>
      <c r="H158" t="s">
        <v>28</v>
      </c>
      <c r="I158" t="s">
        <v>150</v>
      </c>
      <c r="J158" t="s">
        <v>1197</v>
      </c>
      <c r="L158" t="s">
        <v>85</v>
      </c>
      <c r="R158">
        <v>3046</v>
      </c>
      <c r="S158">
        <v>45347</v>
      </c>
      <c r="T158">
        <v>20000</v>
      </c>
    </row>
    <row r="159" spans="1:32" ht="17.25" customHeight="1" x14ac:dyDescent="0.25">
      <c r="A159">
        <v>337103</v>
      </c>
      <c r="B159" t="s">
        <v>2957</v>
      </c>
      <c r="C159" t="s">
        <v>240</v>
      </c>
      <c r="D159" t="s">
        <v>640</v>
      </c>
      <c r="E159" t="s">
        <v>89</v>
      </c>
      <c r="F159">
        <v>34308</v>
      </c>
      <c r="G159" t="s">
        <v>228</v>
      </c>
      <c r="H159" t="s">
        <v>31</v>
      </c>
      <c r="I159" t="s">
        <v>150</v>
      </c>
      <c r="J159" t="s">
        <v>1197</v>
      </c>
      <c r="L159" t="s">
        <v>30</v>
      </c>
      <c r="R159">
        <v>3047</v>
      </c>
      <c r="S159">
        <v>45347</v>
      </c>
      <c r="T159">
        <v>50000</v>
      </c>
    </row>
    <row r="160" spans="1:32" ht="17.25" customHeight="1" x14ac:dyDescent="0.25">
      <c r="A160">
        <v>334711</v>
      </c>
      <c r="B160" t="s">
        <v>3779</v>
      </c>
      <c r="C160" t="s">
        <v>286</v>
      </c>
      <c r="D160" t="s">
        <v>3780</v>
      </c>
      <c r="E160" t="s">
        <v>89</v>
      </c>
      <c r="F160">
        <v>35373</v>
      </c>
      <c r="G160" t="s">
        <v>82</v>
      </c>
      <c r="H160" t="s">
        <v>28</v>
      </c>
      <c r="I160" t="s">
        <v>150</v>
      </c>
      <c r="R160">
        <v>3049</v>
      </c>
      <c r="S160">
        <v>45347</v>
      </c>
      <c r="T160">
        <v>56000</v>
      </c>
    </row>
    <row r="161" spans="1:22" ht="17.25" customHeight="1" x14ac:dyDescent="0.25">
      <c r="A161">
        <v>337156</v>
      </c>
      <c r="B161" t="s">
        <v>2015</v>
      </c>
      <c r="C161" t="s">
        <v>1761</v>
      </c>
      <c r="D161" t="s">
        <v>292</v>
      </c>
      <c r="E161" t="s">
        <v>88</v>
      </c>
      <c r="F161">
        <v>34704</v>
      </c>
      <c r="G161" t="s">
        <v>224</v>
      </c>
      <c r="H161" t="s">
        <v>28</v>
      </c>
      <c r="I161" t="s">
        <v>150</v>
      </c>
      <c r="J161" t="s">
        <v>1197</v>
      </c>
      <c r="L161" t="s">
        <v>30</v>
      </c>
      <c r="R161">
        <v>3111</v>
      </c>
      <c r="S161">
        <v>45348</v>
      </c>
      <c r="T161">
        <v>70000</v>
      </c>
      <c r="V161" t="s">
        <v>4420</v>
      </c>
    </row>
    <row r="162" spans="1:22" ht="17.25" customHeight="1" x14ac:dyDescent="0.25">
      <c r="A162">
        <v>333244</v>
      </c>
      <c r="B162" t="s">
        <v>3655</v>
      </c>
      <c r="C162" t="s">
        <v>240</v>
      </c>
      <c r="D162" t="s">
        <v>411</v>
      </c>
      <c r="E162" t="s">
        <v>89</v>
      </c>
      <c r="F162">
        <v>35855</v>
      </c>
      <c r="G162" t="s">
        <v>228</v>
      </c>
      <c r="H162" t="s">
        <v>31</v>
      </c>
      <c r="I162" t="s">
        <v>150</v>
      </c>
      <c r="J162" t="s">
        <v>1197</v>
      </c>
      <c r="L162" t="s">
        <v>42</v>
      </c>
      <c r="R162">
        <v>3113</v>
      </c>
      <c r="S162">
        <v>45348</v>
      </c>
      <c r="T162">
        <v>20000</v>
      </c>
    </row>
    <row r="163" spans="1:22" ht="17.25" customHeight="1" x14ac:dyDescent="0.25">
      <c r="A163">
        <v>328152</v>
      </c>
      <c r="B163" t="s">
        <v>4146</v>
      </c>
      <c r="C163" t="s">
        <v>402</v>
      </c>
      <c r="D163" t="s">
        <v>756</v>
      </c>
      <c r="E163" t="s">
        <v>89</v>
      </c>
      <c r="F163">
        <v>33992</v>
      </c>
      <c r="G163" t="s">
        <v>419</v>
      </c>
      <c r="H163" t="s">
        <v>28</v>
      </c>
      <c r="I163" t="s">
        <v>150</v>
      </c>
      <c r="J163" t="s">
        <v>1197</v>
      </c>
      <c r="L163" t="s">
        <v>42</v>
      </c>
      <c r="R163">
        <v>3116</v>
      </c>
      <c r="S163">
        <v>45348</v>
      </c>
      <c r="T163">
        <v>92000</v>
      </c>
    </row>
    <row r="164" spans="1:22" ht="17.25" customHeight="1" x14ac:dyDescent="0.25">
      <c r="A164">
        <v>329750</v>
      </c>
      <c r="B164" t="s">
        <v>3901</v>
      </c>
      <c r="C164" t="s">
        <v>266</v>
      </c>
      <c r="D164" t="s">
        <v>429</v>
      </c>
      <c r="E164" t="s">
        <v>88</v>
      </c>
      <c r="F164">
        <v>36161</v>
      </c>
      <c r="G164" t="s">
        <v>30</v>
      </c>
      <c r="H164" t="s">
        <v>28</v>
      </c>
      <c r="I164" t="s">
        <v>150</v>
      </c>
      <c r="J164" t="s">
        <v>1197</v>
      </c>
      <c r="L164" t="s">
        <v>30</v>
      </c>
      <c r="R164">
        <v>3117</v>
      </c>
      <c r="S164">
        <v>45348</v>
      </c>
      <c r="T164">
        <v>195000</v>
      </c>
    </row>
    <row r="165" spans="1:22" ht="17.25" customHeight="1" x14ac:dyDescent="0.25">
      <c r="A165">
        <v>328755</v>
      </c>
      <c r="B165" t="s">
        <v>3398</v>
      </c>
      <c r="C165" t="s">
        <v>984</v>
      </c>
      <c r="D165" t="s">
        <v>2553</v>
      </c>
      <c r="E165" t="s">
        <v>89</v>
      </c>
      <c r="F165">
        <v>34863</v>
      </c>
      <c r="G165" t="s">
        <v>30</v>
      </c>
      <c r="H165" t="s">
        <v>28</v>
      </c>
      <c r="I165" t="s">
        <v>150</v>
      </c>
      <c r="J165" t="s">
        <v>1197</v>
      </c>
      <c r="L165" t="s">
        <v>30</v>
      </c>
      <c r="R165">
        <v>3120</v>
      </c>
      <c r="S165">
        <v>45348</v>
      </c>
      <c r="T165">
        <v>60000</v>
      </c>
    </row>
    <row r="166" spans="1:22" ht="17.25" customHeight="1" x14ac:dyDescent="0.25">
      <c r="A166">
        <v>329555</v>
      </c>
      <c r="B166" t="s">
        <v>1410</v>
      </c>
      <c r="C166" t="s">
        <v>240</v>
      </c>
      <c r="D166" t="s">
        <v>511</v>
      </c>
      <c r="E166" t="s">
        <v>89</v>
      </c>
      <c r="H166" t="s">
        <v>28</v>
      </c>
      <c r="I166" t="s">
        <v>150</v>
      </c>
      <c r="R166">
        <v>3122</v>
      </c>
      <c r="S166">
        <v>45348</v>
      </c>
      <c r="T166">
        <v>70000</v>
      </c>
      <c r="V166" t="s">
        <v>4553</v>
      </c>
    </row>
    <row r="167" spans="1:22" ht="17.25" customHeight="1" x14ac:dyDescent="0.25">
      <c r="A167">
        <v>338339</v>
      </c>
      <c r="B167" t="s">
        <v>3117</v>
      </c>
      <c r="C167" t="s">
        <v>579</v>
      </c>
      <c r="D167" t="s">
        <v>900</v>
      </c>
      <c r="E167" t="s">
        <v>88</v>
      </c>
      <c r="F167">
        <v>32524</v>
      </c>
      <c r="G167" t="s">
        <v>842</v>
      </c>
      <c r="H167" t="s">
        <v>43</v>
      </c>
      <c r="I167" t="s">
        <v>150</v>
      </c>
      <c r="J167" t="s">
        <v>1197</v>
      </c>
      <c r="L167" t="s">
        <v>79</v>
      </c>
      <c r="R167">
        <v>3124</v>
      </c>
      <c r="S167">
        <v>45348</v>
      </c>
      <c r="T167">
        <v>25000</v>
      </c>
    </row>
    <row r="168" spans="1:22" ht="17.25" customHeight="1" x14ac:dyDescent="0.25">
      <c r="A168">
        <v>317567</v>
      </c>
      <c r="B168" t="s">
        <v>3174</v>
      </c>
      <c r="C168" t="s">
        <v>699</v>
      </c>
      <c r="D168" t="s">
        <v>3175</v>
      </c>
      <c r="E168" t="s">
        <v>88</v>
      </c>
      <c r="F168">
        <v>30615</v>
      </c>
      <c r="G168" t="s">
        <v>339</v>
      </c>
      <c r="H168" t="s">
        <v>28</v>
      </c>
      <c r="I168" t="s">
        <v>150</v>
      </c>
      <c r="J168" t="s">
        <v>1197</v>
      </c>
      <c r="L168" t="s">
        <v>42</v>
      </c>
      <c r="R168">
        <v>3129</v>
      </c>
      <c r="S168">
        <v>45348</v>
      </c>
      <c r="T168">
        <v>4000</v>
      </c>
    </row>
    <row r="169" spans="1:22" ht="17.25" customHeight="1" x14ac:dyDescent="0.25">
      <c r="A169">
        <v>323372</v>
      </c>
      <c r="B169" t="s">
        <v>4482</v>
      </c>
      <c r="C169" t="s">
        <v>225</v>
      </c>
      <c r="D169" t="s">
        <v>1024</v>
      </c>
      <c r="I169" t="s">
        <v>150</v>
      </c>
      <c r="R169">
        <v>3131</v>
      </c>
      <c r="S169">
        <v>45348</v>
      </c>
      <c r="T169">
        <v>70000</v>
      </c>
      <c r="V169" t="s">
        <v>4431</v>
      </c>
    </row>
    <row r="170" spans="1:22" ht="17.25" customHeight="1" x14ac:dyDescent="0.25">
      <c r="A170">
        <v>333208</v>
      </c>
      <c r="B170" t="s">
        <v>2616</v>
      </c>
      <c r="C170" t="s">
        <v>499</v>
      </c>
      <c r="D170" t="s">
        <v>296</v>
      </c>
      <c r="E170" t="s">
        <v>88</v>
      </c>
      <c r="F170">
        <v>35431</v>
      </c>
      <c r="G170" t="s">
        <v>477</v>
      </c>
      <c r="H170" t="s">
        <v>28</v>
      </c>
      <c r="I170" t="s">
        <v>150</v>
      </c>
      <c r="J170" t="s">
        <v>1197</v>
      </c>
      <c r="L170" t="s">
        <v>85</v>
      </c>
      <c r="R170">
        <v>3133</v>
      </c>
      <c r="S170">
        <v>45348</v>
      </c>
      <c r="T170">
        <v>60000</v>
      </c>
    </row>
    <row r="171" spans="1:22" ht="17.25" customHeight="1" x14ac:dyDescent="0.25">
      <c r="A171">
        <v>330603</v>
      </c>
      <c r="B171" t="s">
        <v>2948</v>
      </c>
      <c r="C171" t="s">
        <v>264</v>
      </c>
      <c r="D171" t="s">
        <v>269</v>
      </c>
      <c r="E171" t="s">
        <v>88</v>
      </c>
      <c r="F171">
        <v>35945</v>
      </c>
      <c r="G171" t="s">
        <v>30</v>
      </c>
      <c r="H171" t="s">
        <v>28</v>
      </c>
      <c r="I171" t="s">
        <v>150</v>
      </c>
      <c r="J171" t="s">
        <v>1211</v>
      </c>
      <c r="L171" t="s">
        <v>42</v>
      </c>
      <c r="R171">
        <v>3137</v>
      </c>
      <c r="S171">
        <v>45348</v>
      </c>
      <c r="T171">
        <v>200000</v>
      </c>
    </row>
    <row r="172" spans="1:22" ht="17.25" customHeight="1" x14ac:dyDescent="0.25">
      <c r="A172">
        <v>324241</v>
      </c>
      <c r="B172" t="s">
        <v>4479</v>
      </c>
      <c r="C172" t="s">
        <v>350</v>
      </c>
      <c r="D172" t="s">
        <v>800</v>
      </c>
      <c r="I172" t="s">
        <v>150</v>
      </c>
      <c r="R172">
        <v>3138</v>
      </c>
      <c r="S172">
        <v>45348</v>
      </c>
      <c r="T172">
        <v>280000</v>
      </c>
      <c r="V172" t="s">
        <v>4433</v>
      </c>
    </row>
    <row r="173" spans="1:22" ht="17.25" customHeight="1" x14ac:dyDescent="0.25">
      <c r="A173">
        <v>330506</v>
      </c>
      <c r="B173" t="s">
        <v>939</v>
      </c>
      <c r="C173" t="s">
        <v>400</v>
      </c>
      <c r="D173" t="s">
        <v>223</v>
      </c>
      <c r="E173" t="s">
        <v>88</v>
      </c>
      <c r="F173">
        <v>34883</v>
      </c>
      <c r="G173" t="s">
        <v>502</v>
      </c>
      <c r="H173" t="s">
        <v>28</v>
      </c>
      <c r="I173" t="s">
        <v>150</v>
      </c>
      <c r="J173" t="s">
        <v>1197</v>
      </c>
      <c r="L173" t="s">
        <v>30</v>
      </c>
      <c r="R173">
        <v>3140</v>
      </c>
      <c r="S173">
        <v>45348</v>
      </c>
      <c r="T173">
        <v>70000</v>
      </c>
      <c r="V173" t="s">
        <v>4553</v>
      </c>
    </row>
    <row r="174" spans="1:22" ht="17.25" customHeight="1" x14ac:dyDescent="0.25">
      <c r="A174">
        <v>302196</v>
      </c>
      <c r="B174" t="s">
        <v>3455</v>
      </c>
      <c r="C174" t="s">
        <v>534</v>
      </c>
      <c r="D174" t="s">
        <v>594</v>
      </c>
      <c r="E174" t="s">
        <v>88</v>
      </c>
      <c r="F174">
        <v>31476</v>
      </c>
      <c r="G174" t="s">
        <v>3456</v>
      </c>
      <c r="H174" t="s">
        <v>28</v>
      </c>
      <c r="I174" t="s">
        <v>150</v>
      </c>
      <c r="J174" t="s">
        <v>1197</v>
      </c>
      <c r="L174" t="s">
        <v>59</v>
      </c>
      <c r="R174">
        <v>3178</v>
      </c>
      <c r="S174">
        <v>45349</v>
      </c>
      <c r="T174">
        <v>2500</v>
      </c>
    </row>
    <row r="175" spans="1:22" ht="17.25" customHeight="1" x14ac:dyDescent="0.25">
      <c r="A175">
        <v>327838</v>
      </c>
      <c r="B175" t="s">
        <v>3962</v>
      </c>
      <c r="C175" t="s">
        <v>685</v>
      </c>
      <c r="D175" t="s">
        <v>2305</v>
      </c>
      <c r="E175" t="s">
        <v>88</v>
      </c>
      <c r="F175">
        <v>32203</v>
      </c>
      <c r="G175" t="s">
        <v>1221</v>
      </c>
      <c r="H175" t="s">
        <v>28</v>
      </c>
      <c r="I175" t="s">
        <v>150</v>
      </c>
      <c r="J175" t="s">
        <v>1197</v>
      </c>
      <c r="L175" t="s">
        <v>85</v>
      </c>
      <c r="R175">
        <v>3179</v>
      </c>
      <c r="S175">
        <v>45349</v>
      </c>
      <c r="T175">
        <v>85000</v>
      </c>
    </row>
    <row r="176" spans="1:22" ht="17.25" customHeight="1" x14ac:dyDescent="0.25">
      <c r="A176">
        <v>331080</v>
      </c>
      <c r="B176" t="s">
        <v>1776</v>
      </c>
      <c r="C176" t="s">
        <v>250</v>
      </c>
      <c r="D176" t="s">
        <v>613</v>
      </c>
      <c r="E176" t="s">
        <v>88</v>
      </c>
      <c r="F176">
        <v>35399</v>
      </c>
      <c r="G176" t="s">
        <v>30</v>
      </c>
      <c r="H176" t="s">
        <v>28</v>
      </c>
      <c r="I176" t="s">
        <v>150</v>
      </c>
      <c r="R176">
        <v>3181</v>
      </c>
      <c r="S176">
        <v>45349</v>
      </c>
      <c r="T176">
        <v>70000</v>
      </c>
      <c r="V176" t="s">
        <v>4420</v>
      </c>
    </row>
    <row r="177" spans="1:32" ht="17.25" customHeight="1" x14ac:dyDescent="0.25">
      <c r="A177">
        <v>329664</v>
      </c>
      <c r="B177" t="s">
        <v>2723</v>
      </c>
      <c r="C177" t="s">
        <v>240</v>
      </c>
      <c r="D177" t="s">
        <v>349</v>
      </c>
      <c r="E177" t="s">
        <v>89</v>
      </c>
      <c r="F177">
        <v>35309</v>
      </c>
      <c r="G177" t="s">
        <v>414</v>
      </c>
      <c r="H177" t="s">
        <v>28</v>
      </c>
      <c r="I177" t="s">
        <v>150</v>
      </c>
      <c r="J177" t="s">
        <v>1197</v>
      </c>
      <c r="L177" t="s">
        <v>30</v>
      </c>
      <c r="R177">
        <v>3182</v>
      </c>
      <c r="S177">
        <v>45349</v>
      </c>
      <c r="T177">
        <v>35000</v>
      </c>
    </row>
    <row r="178" spans="1:32" ht="17.25" customHeight="1" x14ac:dyDescent="0.25">
      <c r="A178">
        <v>334140</v>
      </c>
      <c r="B178" t="s">
        <v>3668</v>
      </c>
      <c r="C178" t="s">
        <v>545</v>
      </c>
      <c r="D178" t="s">
        <v>483</v>
      </c>
      <c r="E178" t="s">
        <v>89</v>
      </c>
      <c r="F178">
        <v>34776</v>
      </c>
      <c r="G178" t="s">
        <v>2181</v>
      </c>
      <c r="H178" t="s">
        <v>28</v>
      </c>
      <c r="I178" t="s">
        <v>150</v>
      </c>
      <c r="J178" t="s">
        <v>1197</v>
      </c>
      <c r="L178" t="s">
        <v>42</v>
      </c>
      <c r="R178">
        <v>3183</v>
      </c>
      <c r="S178">
        <v>45349</v>
      </c>
      <c r="T178">
        <v>30000</v>
      </c>
      <c r="AF178" t="s">
        <v>4399</v>
      </c>
    </row>
    <row r="179" spans="1:32" ht="17.25" customHeight="1" x14ac:dyDescent="0.25">
      <c r="A179">
        <v>331437</v>
      </c>
      <c r="B179" t="s">
        <v>2807</v>
      </c>
      <c r="C179" t="s">
        <v>389</v>
      </c>
      <c r="D179" t="s">
        <v>296</v>
      </c>
      <c r="E179" t="s">
        <v>88</v>
      </c>
      <c r="F179">
        <v>36033</v>
      </c>
      <c r="G179" t="s">
        <v>897</v>
      </c>
      <c r="H179" t="s">
        <v>28</v>
      </c>
      <c r="I179" t="s">
        <v>150</v>
      </c>
      <c r="J179" t="s">
        <v>27</v>
      </c>
      <c r="L179" t="s">
        <v>30</v>
      </c>
      <c r="R179">
        <v>3184</v>
      </c>
      <c r="S179">
        <v>45349</v>
      </c>
      <c r="T179">
        <v>40000</v>
      </c>
    </row>
    <row r="180" spans="1:32" ht="17.25" customHeight="1" x14ac:dyDescent="0.25">
      <c r="A180">
        <v>301490</v>
      </c>
      <c r="B180" t="s">
        <v>4548</v>
      </c>
      <c r="C180" t="s">
        <v>300</v>
      </c>
      <c r="D180" t="s">
        <v>285</v>
      </c>
      <c r="I180" t="s">
        <v>150</v>
      </c>
      <c r="R180">
        <v>3186</v>
      </c>
      <c r="S180">
        <v>45349</v>
      </c>
      <c r="T180">
        <v>70000</v>
      </c>
      <c r="V180" t="s">
        <v>4431</v>
      </c>
    </row>
    <row r="181" spans="1:32" ht="17.25" customHeight="1" x14ac:dyDescent="0.25">
      <c r="A181">
        <v>333542</v>
      </c>
      <c r="B181" t="s">
        <v>1064</v>
      </c>
      <c r="C181" t="s">
        <v>542</v>
      </c>
      <c r="D181" t="s">
        <v>4167</v>
      </c>
      <c r="E181" t="s">
        <v>88</v>
      </c>
      <c r="F181">
        <v>32883</v>
      </c>
      <c r="G181" t="s">
        <v>2417</v>
      </c>
      <c r="H181" t="s">
        <v>28</v>
      </c>
      <c r="I181" t="s">
        <v>150</v>
      </c>
      <c r="J181" t="s">
        <v>1197</v>
      </c>
      <c r="L181" t="s">
        <v>30</v>
      </c>
      <c r="R181">
        <v>3187</v>
      </c>
      <c r="S181">
        <v>45349</v>
      </c>
      <c r="T181">
        <v>115000</v>
      </c>
    </row>
    <row r="182" spans="1:32" ht="17.25" customHeight="1" x14ac:dyDescent="0.25">
      <c r="A182">
        <v>326258</v>
      </c>
      <c r="B182" t="s">
        <v>1925</v>
      </c>
      <c r="C182" t="s">
        <v>347</v>
      </c>
      <c r="D182" t="s">
        <v>243</v>
      </c>
      <c r="E182" t="s">
        <v>88</v>
      </c>
      <c r="F182">
        <v>33148</v>
      </c>
      <c r="G182" t="s">
        <v>1926</v>
      </c>
      <c r="H182" t="s">
        <v>28</v>
      </c>
      <c r="I182" t="s">
        <v>150</v>
      </c>
      <c r="J182" t="s">
        <v>1197</v>
      </c>
      <c r="L182" t="s">
        <v>30</v>
      </c>
      <c r="R182">
        <v>3188</v>
      </c>
      <c r="S182">
        <v>45349</v>
      </c>
      <c r="T182">
        <v>70000</v>
      </c>
      <c r="V182" t="s">
        <v>4420</v>
      </c>
    </row>
    <row r="183" spans="1:32" ht="17.25" customHeight="1" x14ac:dyDescent="0.25">
      <c r="A183">
        <v>322450</v>
      </c>
      <c r="B183" t="s">
        <v>3389</v>
      </c>
      <c r="C183" t="s">
        <v>397</v>
      </c>
      <c r="D183" t="s">
        <v>1906</v>
      </c>
      <c r="E183" t="s">
        <v>88</v>
      </c>
      <c r="F183">
        <v>32217</v>
      </c>
      <c r="G183" t="s">
        <v>556</v>
      </c>
      <c r="H183" t="s">
        <v>28</v>
      </c>
      <c r="I183" t="s">
        <v>150</v>
      </c>
      <c r="J183" t="s">
        <v>1197</v>
      </c>
      <c r="L183" t="s">
        <v>42</v>
      </c>
      <c r="R183">
        <v>3200</v>
      </c>
      <c r="S183">
        <v>45349</v>
      </c>
      <c r="T183">
        <v>20000</v>
      </c>
    </row>
    <row r="184" spans="1:32" ht="17.25" customHeight="1" x14ac:dyDescent="0.25">
      <c r="A184">
        <v>332204</v>
      </c>
      <c r="B184" t="s">
        <v>4160</v>
      </c>
      <c r="C184" t="s">
        <v>499</v>
      </c>
      <c r="D184" t="s">
        <v>465</v>
      </c>
      <c r="E184" t="s">
        <v>89</v>
      </c>
      <c r="F184">
        <v>35431</v>
      </c>
      <c r="G184" t="s">
        <v>30</v>
      </c>
      <c r="H184" t="s">
        <v>28</v>
      </c>
      <c r="I184" t="s">
        <v>150</v>
      </c>
      <c r="J184" t="s">
        <v>1197</v>
      </c>
      <c r="L184" t="s">
        <v>30</v>
      </c>
      <c r="R184">
        <v>3202</v>
      </c>
      <c r="S184">
        <v>45349</v>
      </c>
      <c r="T184">
        <v>40000</v>
      </c>
    </row>
    <row r="185" spans="1:32" ht="17.25" customHeight="1" x14ac:dyDescent="0.25">
      <c r="A185">
        <v>332882</v>
      </c>
      <c r="B185" t="s">
        <v>3912</v>
      </c>
      <c r="C185" t="s">
        <v>998</v>
      </c>
      <c r="D185" t="s">
        <v>233</v>
      </c>
      <c r="E185" t="s">
        <v>89</v>
      </c>
      <c r="F185">
        <v>33857</v>
      </c>
      <c r="G185" t="s">
        <v>224</v>
      </c>
      <c r="H185" t="s">
        <v>28</v>
      </c>
      <c r="I185" t="s">
        <v>150</v>
      </c>
      <c r="J185" t="s">
        <v>1197</v>
      </c>
      <c r="L185" t="s">
        <v>30</v>
      </c>
      <c r="R185">
        <v>3203</v>
      </c>
      <c r="S185">
        <v>45349</v>
      </c>
      <c r="T185">
        <v>40000</v>
      </c>
    </row>
    <row r="186" spans="1:32" ht="17.25" customHeight="1" x14ac:dyDescent="0.25">
      <c r="A186">
        <v>332042</v>
      </c>
      <c r="B186" t="s">
        <v>3909</v>
      </c>
      <c r="C186" t="s">
        <v>581</v>
      </c>
      <c r="D186" t="s">
        <v>719</v>
      </c>
      <c r="E186" t="s">
        <v>89</v>
      </c>
      <c r="F186">
        <v>29952</v>
      </c>
      <c r="G186" t="s">
        <v>274</v>
      </c>
      <c r="H186" t="s">
        <v>28</v>
      </c>
      <c r="I186" t="s">
        <v>150</v>
      </c>
      <c r="J186" t="s">
        <v>1197</v>
      </c>
      <c r="L186" t="s">
        <v>59</v>
      </c>
      <c r="R186">
        <v>3213</v>
      </c>
      <c r="S186">
        <v>45349</v>
      </c>
      <c r="T186">
        <v>40000</v>
      </c>
    </row>
    <row r="187" spans="1:32" ht="17.25" customHeight="1" x14ac:dyDescent="0.25">
      <c r="A187">
        <v>326286</v>
      </c>
      <c r="B187" t="s">
        <v>3110</v>
      </c>
      <c r="C187" t="s">
        <v>325</v>
      </c>
      <c r="D187" t="s">
        <v>480</v>
      </c>
      <c r="E187" t="s">
        <v>89</v>
      </c>
      <c r="F187">
        <v>35803</v>
      </c>
      <c r="G187" t="s">
        <v>30</v>
      </c>
      <c r="H187" t="s">
        <v>28</v>
      </c>
      <c r="I187" t="s">
        <v>150</v>
      </c>
      <c r="R187">
        <v>3214</v>
      </c>
      <c r="S187">
        <v>45349</v>
      </c>
      <c r="T187">
        <v>40000</v>
      </c>
    </row>
    <row r="188" spans="1:32" ht="17.25" customHeight="1" x14ac:dyDescent="0.25">
      <c r="A188">
        <v>330250</v>
      </c>
      <c r="B188" t="s">
        <v>3361</v>
      </c>
      <c r="C188" t="s">
        <v>727</v>
      </c>
      <c r="D188" t="s">
        <v>1041</v>
      </c>
      <c r="E188" t="s">
        <v>89</v>
      </c>
      <c r="F188">
        <v>34602</v>
      </c>
      <c r="G188" t="s">
        <v>681</v>
      </c>
      <c r="H188" t="s">
        <v>28</v>
      </c>
      <c r="I188" t="s">
        <v>150</v>
      </c>
      <c r="J188" t="s">
        <v>1197</v>
      </c>
      <c r="L188" t="s">
        <v>42</v>
      </c>
      <c r="R188">
        <v>3218</v>
      </c>
      <c r="S188">
        <v>45349</v>
      </c>
      <c r="T188">
        <v>40000</v>
      </c>
    </row>
    <row r="189" spans="1:32" ht="17.25" customHeight="1" x14ac:dyDescent="0.25">
      <c r="A189">
        <v>306369</v>
      </c>
      <c r="B189" t="s">
        <v>3346</v>
      </c>
      <c r="C189" t="s">
        <v>581</v>
      </c>
      <c r="D189" t="s">
        <v>817</v>
      </c>
      <c r="E189" t="s">
        <v>89</v>
      </c>
      <c r="F189">
        <v>29237</v>
      </c>
      <c r="G189" t="s">
        <v>30</v>
      </c>
      <c r="H189" t="s">
        <v>28</v>
      </c>
      <c r="I189" t="s">
        <v>150</v>
      </c>
      <c r="J189" t="s">
        <v>1197</v>
      </c>
      <c r="L189" t="s">
        <v>30</v>
      </c>
      <c r="R189">
        <v>3223</v>
      </c>
      <c r="S189">
        <v>45349</v>
      </c>
      <c r="T189">
        <v>120000</v>
      </c>
    </row>
    <row r="190" spans="1:32" ht="17.25" customHeight="1" x14ac:dyDescent="0.25">
      <c r="A190">
        <v>335564</v>
      </c>
      <c r="B190" t="s">
        <v>3199</v>
      </c>
      <c r="C190" t="s">
        <v>225</v>
      </c>
      <c r="D190" t="s">
        <v>379</v>
      </c>
      <c r="E190" t="s">
        <v>89</v>
      </c>
      <c r="F190">
        <v>31315</v>
      </c>
      <c r="G190" t="s">
        <v>30</v>
      </c>
      <c r="H190" t="s">
        <v>28</v>
      </c>
      <c r="I190" t="s">
        <v>150</v>
      </c>
      <c r="J190" t="s">
        <v>1197</v>
      </c>
      <c r="L190" t="s">
        <v>42</v>
      </c>
      <c r="R190">
        <v>3224</v>
      </c>
      <c r="S190">
        <v>45349</v>
      </c>
      <c r="T190">
        <v>120000</v>
      </c>
    </row>
    <row r="191" spans="1:32" ht="17.25" customHeight="1" x14ac:dyDescent="0.25">
      <c r="A191">
        <v>337016</v>
      </c>
      <c r="B191" t="s">
        <v>3858</v>
      </c>
      <c r="C191" t="s">
        <v>240</v>
      </c>
      <c r="D191" t="s">
        <v>3859</v>
      </c>
      <c r="E191" t="s">
        <v>88</v>
      </c>
      <c r="F191">
        <v>35238</v>
      </c>
      <c r="G191" t="s">
        <v>30</v>
      </c>
      <c r="H191" t="s">
        <v>28</v>
      </c>
      <c r="I191" t="s">
        <v>150</v>
      </c>
      <c r="J191" t="s">
        <v>1197</v>
      </c>
      <c r="L191" t="s">
        <v>30</v>
      </c>
      <c r="R191">
        <v>3225</v>
      </c>
      <c r="S191">
        <v>45349</v>
      </c>
      <c r="T191">
        <v>25000</v>
      </c>
    </row>
    <row r="192" spans="1:32" ht="17.25" customHeight="1" x14ac:dyDescent="0.25">
      <c r="A192">
        <v>327914</v>
      </c>
      <c r="B192" t="s">
        <v>4144</v>
      </c>
      <c r="C192" t="s">
        <v>377</v>
      </c>
      <c r="D192" t="s">
        <v>514</v>
      </c>
      <c r="E192" t="s">
        <v>89</v>
      </c>
      <c r="F192">
        <v>34569</v>
      </c>
      <c r="G192" t="s">
        <v>4145</v>
      </c>
      <c r="H192" t="s">
        <v>28</v>
      </c>
      <c r="I192" t="s">
        <v>150</v>
      </c>
      <c r="J192" t="s">
        <v>1197</v>
      </c>
      <c r="L192" t="s">
        <v>42</v>
      </c>
      <c r="R192">
        <v>3226</v>
      </c>
      <c r="S192">
        <v>45349</v>
      </c>
      <c r="T192">
        <v>30000</v>
      </c>
    </row>
    <row r="193" spans="1:32" ht="17.25" customHeight="1" x14ac:dyDescent="0.25">
      <c r="A193">
        <v>327048</v>
      </c>
      <c r="B193" t="s">
        <v>3080</v>
      </c>
      <c r="C193" t="s">
        <v>240</v>
      </c>
      <c r="D193" t="s">
        <v>538</v>
      </c>
      <c r="E193" t="s">
        <v>89</v>
      </c>
      <c r="F193">
        <v>35570</v>
      </c>
      <c r="G193" t="s">
        <v>297</v>
      </c>
      <c r="H193" t="s">
        <v>28</v>
      </c>
      <c r="I193" t="s">
        <v>150</v>
      </c>
      <c r="J193" t="s">
        <v>1197</v>
      </c>
      <c r="L193" t="s">
        <v>30</v>
      </c>
      <c r="R193">
        <v>3227</v>
      </c>
      <c r="S193">
        <v>45349</v>
      </c>
      <c r="T193">
        <v>20000</v>
      </c>
    </row>
    <row r="194" spans="1:32" ht="17.25" customHeight="1" x14ac:dyDescent="0.25">
      <c r="A194">
        <v>309365</v>
      </c>
      <c r="B194" t="s">
        <v>3894</v>
      </c>
      <c r="C194" t="s">
        <v>240</v>
      </c>
      <c r="D194" t="s">
        <v>594</v>
      </c>
      <c r="E194" t="s">
        <v>89</v>
      </c>
      <c r="F194">
        <v>31377</v>
      </c>
      <c r="G194" t="s">
        <v>30</v>
      </c>
      <c r="H194" t="s">
        <v>28</v>
      </c>
      <c r="I194" t="s">
        <v>150</v>
      </c>
      <c r="R194">
        <v>3229</v>
      </c>
      <c r="S194">
        <v>45349</v>
      </c>
      <c r="T194">
        <v>60000</v>
      </c>
    </row>
    <row r="195" spans="1:32" ht="17.25" customHeight="1" x14ac:dyDescent="0.25">
      <c r="A195">
        <v>337032</v>
      </c>
      <c r="B195" t="s">
        <v>3089</v>
      </c>
      <c r="C195" t="s">
        <v>232</v>
      </c>
      <c r="D195" t="s">
        <v>368</v>
      </c>
      <c r="E195" t="s">
        <v>89</v>
      </c>
      <c r="F195">
        <v>36545</v>
      </c>
      <c r="G195" t="s">
        <v>30</v>
      </c>
      <c r="H195" t="s">
        <v>28</v>
      </c>
      <c r="I195" t="s">
        <v>150</v>
      </c>
      <c r="J195" t="s">
        <v>1197</v>
      </c>
      <c r="L195" t="s">
        <v>30</v>
      </c>
      <c r="R195">
        <v>3230</v>
      </c>
      <c r="S195">
        <v>45349</v>
      </c>
      <c r="T195">
        <v>30000</v>
      </c>
    </row>
    <row r="196" spans="1:32" ht="17.25" customHeight="1" x14ac:dyDescent="0.25">
      <c r="A196">
        <v>333342</v>
      </c>
      <c r="B196" t="s">
        <v>2244</v>
      </c>
      <c r="C196" t="s">
        <v>240</v>
      </c>
      <c r="D196" t="s">
        <v>345</v>
      </c>
      <c r="E196" t="s">
        <v>88</v>
      </c>
      <c r="F196">
        <v>35434</v>
      </c>
      <c r="G196" t="s">
        <v>30</v>
      </c>
      <c r="H196" t="s">
        <v>28</v>
      </c>
      <c r="I196" t="s">
        <v>150</v>
      </c>
      <c r="J196" t="s">
        <v>1197</v>
      </c>
      <c r="L196" t="s">
        <v>85</v>
      </c>
      <c r="R196">
        <v>3231</v>
      </c>
      <c r="S196">
        <v>45349</v>
      </c>
      <c r="T196">
        <v>70000</v>
      </c>
      <c r="V196" t="s">
        <v>4432</v>
      </c>
    </row>
    <row r="197" spans="1:32" ht="17.25" customHeight="1" x14ac:dyDescent="0.25">
      <c r="A197">
        <v>331324</v>
      </c>
      <c r="B197" t="s">
        <v>2470</v>
      </c>
      <c r="C197" t="s">
        <v>669</v>
      </c>
      <c r="D197" t="s">
        <v>940</v>
      </c>
      <c r="E197" t="s">
        <v>89</v>
      </c>
      <c r="F197">
        <v>28479</v>
      </c>
      <c r="G197" t="s">
        <v>82</v>
      </c>
      <c r="H197" t="s">
        <v>28</v>
      </c>
      <c r="I197" t="s">
        <v>150</v>
      </c>
      <c r="J197" t="s">
        <v>1197</v>
      </c>
      <c r="L197" t="s">
        <v>82</v>
      </c>
      <c r="R197">
        <v>3233</v>
      </c>
      <c r="S197">
        <v>45349</v>
      </c>
      <c r="T197">
        <v>25000</v>
      </c>
    </row>
    <row r="198" spans="1:32" ht="17.25" customHeight="1" x14ac:dyDescent="0.25">
      <c r="A198">
        <v>327791</v>
      </c>
      <c r="B198" t="s">
        <v>2997</v>
      </c>
      <c r="C198" t="s">
        <v>2998</v>
      </c>
      <c r="D198" t="s">
        <v>320</v>
      </c>
      <c r="E198" t="s">
        <v>88</v>
      </c>
      <c r="F198">
        <v>33306</v>
      </c>
      <c r="G198" t="s">
        <v>30</v>
      </c>
      <c r="H198" t="s">
        <v>28</v>
      </c>
      <c r="I198" t="s">
        <v>150</v>
      </c>
      <c r="J198" t="s">
        <v>1197</v>
      </c>
      <c r="L198" t="s">
        <v>30</v>
      </c>
      <c r="R198">
        <v>3268</v>
      </c>
      <c r="S198">
        <v>45350</v>
      </c>
      <c r="T198">
        <v>30000</v>
      </c>
    </row>
    <row r="199" spans="1:32" ht="17.25" customHeight="1" x14ac:dyDescent="0.25">
      <c r="A199">
        <v>324049</v>
      </c>
      <c r="B199" t="s">
        <v>2107</v>
      </c>
      <c r="C199" t="s">
        <v>450</v>
      </c>
      <c r="D199" t="s">
        <v>243</v>
      </c>
      <c r="E199" t="s">
        <v>88</v>
      </c>
      <c r="F199">
        <v>27633</v>
      </c>
      <c r="G199" t="s">
        <v>30</v>
      </c>
      <c r="H199" t="s">
        <v>28</v>
      </c>
      <c r="I199" t="s">
        <v>150</v>
      </c>
      <c r="J199" t="s">
        <v>1197</v>
      </c>
      <c r="L199" t="s">
        <v>30</v>
      </c>
      <c r="R199">
        <v>3288</v>
      </c>
      <c r="S199">
        <v>45350</v>
      </c>
      <c r="T199">
        <v>70000</v>
      </c>
      <c r="V199" t="s">
        <v>4420</v>
      </c>
    </row>
    <row r="200" spans="1:32" ht="17.25" customHeight="1" x14ac:dyDescent="0.25">
      <c r="A200">
        <v>333193</v>
      </c>
      <c r="B200" t="s">
        <v>1644</v>
      </c>
      <c r="C200" t="s">
        <v>225</v>
      </c>
      <c r="D200" t="s">
        <v>230</v>
      </c>
      <c r="E200" t="s">
        <v>89</v>
      </c>
      <c r="F200">
        <v>33789</v>
      </c>
      <c r="G200" t="s">
        <v>39</v>
      </c>
      <c r="H200" t="s">
        <v>28</v>
      </c>
      <c r="I200" t="s">
        <v>150</v>
      </c>
      <c r="R200">
        <v>3290</v>
      </c>
      <c r="S200">
        <v>45350</v>
      </c>
      <c r="T200">
        <v>70000</v>
      </c>
      <c r="V200" t="s">
        <v>4553</v>
      </c>
    </row>
    <row r="201" spans="1:32" ht="17.25" customHeight="1" x14ac:dyDescent="0.25">
      <c r="A201">
        <v>317152</v>
      </c>
      <c r="B201" t="s">
        <v>4506</v>
      </c>
      <c r="C201" t="s">
        <v>240</v>
      </c>
      <c r="D201" t="s">
        <v>4507</v>
      </c>
      <c r="I201" t="s">
        <v>150</v>
      </c>
      <c r="R201">
        <v>3293</v>
      </c>
      <c r="S201">
        <v>45350</v>
      </c>
      <c r="T201">
        <v>70000</v>
      </c>
      <c r="V201" t="s">
        <v>4434</v>
      </c>
    </row>
    <row r="202" spans="1:32" ht="17.25" customHeight="1" x14ac:dyDescent="0.25">
      <c r="A202">
        <v>329485</v>
      </c>
      <c r="B202" t="s">
        <v>2090</v>
      </c>
      <c r="C202" t="s">
        <v>287</v>
      </c>
      <c r="D202" t="s">
        <v>2091</v>
      </c>
      <c r="E202" t="s">
        <v>88</v>
      </c>
      <c r="F202">
        <v>29468</v>
      </c>
      <c r="G202" t="s">
        <v>82</v>
      </c>
      <c r="H202" t="s">
        <v>28</v>
      </c>
      <c r="I202" t="s">
        <v>150</v>
      </c>
      <c r="J202" t="s">
        <v>1197</v>
      </c>
      <c r="L202" t="s">
        <v>30</v>
      </c>
      <c r="R202">
        <v>3317</v>
      </c>
      <c r="S202">
        <v>45351</v>
      </c>
      <c r="T202">
        <v>95000</v>
      </c>
      <c r="V202" t="s">
        <v>4433</v>
      </c>
      <c r="AF202" t="s">
        <v>4399</v>
      </c>
    </row>
    <row r="203" spans="1:32" ht="17.25" customHeight="1" x14ac:dyDescent="0.25">
      <c r="A203">
        <v>303279</v>
      </c>
      <c r="B203" t="s">
        <v>3893</v>
      </c>
      <c r="C203" t="s">
        <v>427</v>
      </c>
      <c r="D203" t="s">
        <v>823</v>
      </c>
      <c r="E203" t="s">
        <v>88</v>
      </c>
      <c r="F203">
        <v>29989</v>
      </c>
      <c r="G203" t="s">
        <v>30</v>
      </c>
      <c r="H203" t="s">
        <v>28</v>
      </c>
      <c r="I203" t="s">
        <v>150</v>
      </c>
      <c r="J203" t="s">
        <v>1197</v>
      </c>
      <c r="L203" t="s">
        <v>30</v>
      </c>
      <c r="R203">
        <v>3321</v>
      </c>
      <c r="S203">
        <v>45351</v>
      </c>
      <c r="T203">
        <v>130000</v>
      </c>
    </row>
    <row r="204" spans="1:32" ht="17.25" customHeight="1" x14ac:dyDescent="0.25">
      <c r="A204">
        <v>334624</v>
      </c>
      <c r="B204" t="s">
        <v>3677</v>
      </c>
      <c r="C204" t="s">
        <v>2014</v>
      </c>
      <c r="D204" t="s">
        <v>811</v>
      </c>
      <c r="E204" t="s">
        <v>89</v>
      </c>
      <c r="F204">
        <v>35996</v>
      </c>
      <c r="G204" t="s">
        <v>42</v>
      </c>
      <c r="H204" t="s">
        <v>28</v>
      </c>
      <c r="I204" t="s">
        <v>150</v>
      </c>
      <c r="J204" t="s">
        <v>1197</v>
      </c>
      <c r="L204" t="s">
        <v>30</v>
      </c>
      <c r="R204">
        <v>3323</v>
      </c>
      <c r="S204">
        <v>45351</v>
      </c>
      <c r="T204">
        <v>20000</v>
      </c>
    </row>
    <row r="205" spans="1:32" ht="17.25" customHeight="1" x14ac:dyDescent="0.25">
      <c r="A205">
        <v>328416</v>
      </c>
      <c r="B205" t="s">
        <v>2459</v>
      </c>
      <c r="C205" t="s">
        <v>1033</v>
      </c>
      <c r="D205" t="s">
        <v>2460</v>
      </c>
      <c r="E205" t="s">
        <v>88</v>
      </c>
      <c r="F205">
        <v>26433</v>
      </c>
      <c r="G205" t="s">
        <v>708</v>
      </c>
      <c r="H205" t="s">
        <v>28</v>
      </c>
      <c r="I205" t="s">
        <v>150</v>
      </c>
      <c r="J205" t="s">
        <v>1197</v>
      </c>
      <c r="L205" t="s">
        <v>82</v>
      </c>
      <c r="R205">
        <v>3328</v>
      </c>
      <c r="S205">
        <v>45351</v>
      </c>
      <c r="T205">
        <v>55000</v>
      </c>
    </row>
    <row r="206" spans="1:32" ht="17.25" customHeight="1" x14ac:dyDescent="0.25">
      <c r="A206">
        <v>328442</v>
      </c>
      <c r="B206" t="s">
        <v>2410</v>
      </c>
      <c r="C206" t="s">
        <v>342</v>
      </c>
      <c r="D206" t="s">
        <v>553</v>
      </c>
      <c r="E206" t="s">
        <v>89</v>
      </c>
      <c r="F206">
        <v>35510</v>
      </c>
      <c r="G206" t="s">
        <v>30</v>
      </c>
      <c r="H206" t="s">
        <v>28</v>
      </c>
      <c r="I206" t="s">
        <v>150</v>
      </c>
      <c r="J206" t="s">
        <v>1197</v>
      </c>
      <c r="L206" t="s">
        <v>30</v>
      </c>
      <c r="R206">
        <v>3333</v>
      </c>
      <c r="S206">
        <v>45351</v>
      </c>
      <c r="T206">
        <v>50000</v>
      </c>
    </row>
    <row r="207" spans="1:32" ht="17.25" customHeight="1" x14ac:dyDescent="0.25">
      <c r="A207">
        <v>333215</v>
      </c>
      <c r="B207" t="s">
        <v>3820</v>
      </c>
      <c r="C207" t="s">
        <v>987</v>
      </c>
      <c r="D207" t="s">
        <v>308</v>
      </c>
      <c r="E207" t="s">
        <v>88</v>
      </c>
      <c r="F207">
        <v>36526</v>
      </c>
      <c r="G207" t="s">
        <v>2210</v>
      </c>
      <c r="H207" t="s">
        <v>28</v>
      </c>
      <c r="I207" t="s">
        <v>150</v>
      </c>
      <c r="J207" t="s">
        <v>1197</v>
      </c>
      <c r="L207" t="s">
        <v>82</v>
      </c>
      <c r="R207">
        <v>3335</v>
      </c>
      <c r="S207">
        <v>45351</v>
      </c>
      <c r="T207">
        <v>30000</v>
      </c>
    </row>
    <row r="208" spans="1:32" ht="17.25" customHeight="1" x14ac:dyDescent="0.25">
      <c r="A208">
        <v>318142</v>
      </c>
      <c r="B208" t="s">
        <v>1826</v>
      </c>
      <c r="C208" t="s">
        <v>240</v>
      </c>
      <c r="D208" t="s">
        <v>1827</v>
      </c>
      <c r="E208" t="s">
        <v>89</v>
      </c>
      <c r="F208">
        <v>31778</v>
      </c>
      <c r="G208" t="s">
        <v>30</v>
      </c>
      <c r="H208" t="s">
        <v>28</v>
      </c>
      <c r="I208" t="s">
        <v>150</v>
      </c>
      <c r="J208" t="s">
        <v>1197</v>
      </c>
      <c r="L208" t="s">
        <v>30</v>
      </c>
      <c r="R208">
        <v>3341</v>
      </c>
      <c r="S208">
        <v>45351</v>
      </c>
      <c r="T208">
        <v>70000</v>
      </c>
      <c r="V208" t="s">
        <v>4431</v>
      </c>
    </row>
    <row r="209" spans="1:32" ht="17.25" customHeight="1" x14ac:dyDescent="0.25">
      <c r="A209">
        <v>327474</v>
      </c>
      <c r="B209" t="s">
        <v>1848</v>
      </c>
      <c r="C209" t="s">
        <v>354</v>
      </c>
      <c r="D209" t="s">
        <v>620</v>
      </c>
      <c r="E209" t="s">
        <v>89</v>
      </c>
      <c r="F209">
        <v>34738</v>
      </c>
      <c r="G209" t="s">
        <v>30</v>
      </c>
      <c r="H209" t="s">
        <v>28</v>
      </c>
      <c r="I209" t="s">
        <v>150</v>
      </c>
      <c r="J209" t="s">
        <v>1197</v>
      </c>
      <c r="L209" t="s">
        <v>30</v>
      </c>
      <c r="R209">
        <v>3342</v>
      </c>
      <c r="S209">
        <v>45351</v>
      </c>
      <c r="T209">
        <v>70000</v>
      </c>
      <c r="V209" t="s">
        <v>4432</v>
      </c>
    </row>
    <row r="210" spans="1:32" ht="17.25" customHeight="1" x14ac:dyDescent="0.25">
      <c r="A210">
        <v>335880</v>
      </c>
      <c r="B210" t="s">
        <v>3996</v>
      </c>
      <c r="C210" t="s">
        <v>303</v>
      </c>
      <c r="D210" t="s">
        <v>3997</v>
      </c>
      <c r="E210" t="s">
        <v>88</v>
      </c>
      <c r="F210">
        <v>34860</v>
      </c>
      <c r="G210" t="s">
        <v>373</v>
      </c>
      <c r="H210" t="s">
        <v>28</v>
      </c>
      <c r="I210" t="s">
        <v>150</v>
      </c>
      <c r="J210" t="s">
        <v>1197</v>
      </c>
      <c r="L210" t="s">
        <v>30</v>
      </c>
      <c r="R210">
        <v>3343</v>
      </c>
      <c r="S210">
        <v>45351</v>
      </c>
      <c r="T210">
        <v>20000</v>
      </c>
    </row>
    <row r="211" spans="1:32" ht="17.25" customHeight="1" x14ac:dyDescent="0.25">
      <c r="A211">
        <v>324291</v>
      </c>
      <c r="B211" t="s">
        <v>2995</v>
      </c>
      <c r="C211" t="s">
        <v>272</v>
      </c>
      <c r="D211" t="s">
        <v>351</v>
      </c>
      <c r="E211" t="s">
        <v>88</v>
      </c>
      <c r="F211">
        <v>34020</v>
      </c>
      <c r="G211" t="s">
        <v>30</v>
      </c>
      <c r="H211" t="s">
        <v>28</v>
      </c>
      <c r="I211" t="s">
        <v>150</v>
      </c>
      <c r="J211" t="s">
        <v>1197</v>
      </c>
      <c r="L211" t="s">
        <v>30</v>
      </c>
      <c r="R211">
        <v>3345</v>
      </c>
      <c r="S211">
        <v>45351</v>
      </c>
      <c r="T211">
        <v>120000</v>
      </c>
    </row>
    <row r="212" spans="1:32" ht="17.25" customHeight="1" x14ac:dyDescent="0.25">
      <c r="A212">
        <v>338294</v>
      </c>
      <c r="B212" t="s">
        <v>3259</v>
      </c>
      <c r="C212" t="s">
        <v>2386</v>
      </c>
      <c r="D212" t="s">
        <v>3260</v>
      </c>
      <c r="E212" t="s">
        <v>89</v>
      </c>
      <c r="F212">
        <v>31420</v>
      </c>
      <c r="G212" t="s">
        <v>30</v>
      </c>
      <c r="H212" t="s">
        <v>28</v>
      </c>
      <c r="I212" t="s">
        <v>150</v>
      </c>
      <c r="J212" t="s">
        <v>1197</v>
      </c>
      <c r="L212" t="s">
        <v>30</v>
      </c>
      <c r="R212">
        <v>3373</v>
      </c>
      <c r="S212">
        <v>45354</v>
      </c>
      <c r="T212">
        <v>20000</v>
      </c>
    </row>
    <row r="213" spans="1:32" ht="17.25" customHeight="1" x14ac:dyDescent="0.25">
      <c r="A213">
        <v>332325</v>
      </c>
      <c r="B213" t="s">
        <v>2712</v>
      </c>
      <c r="C213" t="s">
        <v>513</v>
      </c>
      <c r="D213" t="s">
        <v>553</v>
      </c>
      <c r="E213" t="s">
        <v>88</v>
      </c>
      <c r="F213">
        <v>35444</v>
      </c>
      <c r="G213" t="s">
        <v>30</v>
      </c>
      <c r="H213" t="s">
        <v>28</v>
      </c>
      <c r="I213" t="s">
        <v>150</v>
      </c>
      <c r="J213" t="s">
        <v>1197</v>
      </c>
      <c r="L213" t="s">
        <v>85</v>
      </c>
      <c r="R213">
        <v>3376</v>
      </c>
      <c r="S213">
        <v>45354</v>
      </c>
      <c r="T213">
        <v>40000</v>
      </c>
      <c r="AF213" t="s">
        <v>4399</v>
      </c>
    </row>
    <row r="214" spans="1:32" ht="17.25" customHeight="1" x14ac:dyDescent="0.25">
      <c r="A214">
        <v>337289</v>
      </c>
      <c r="B214" t="s">
        <v>2802</v>
      </c>
      <c r="C214" t="s">
        <v>2359</v>
      </c>
      <c r="D214" t="s">
        <v>492</v>
      </c>
      <c r="E214" t="s">
        <v>89</v>
      </c>
      <c r="F214">
        <v>29268</v>
      </c>
      <c r="G214" t="s">
        <v>2166</v>
      </c>
      <c r="H214" t="s">
        <v>28</v>
      </c>
      <c r="I214" t="s">
        <v>150</v>
      </c>
      <c r="J214" t="s">
        <v>1197</v>
      </c>
      <c r="L214" t="s">
        <v>79</v>
      </c>
      <c r="R214">
        <v>3415</v>
      </c>
      <c r="S214">
        <v>45355</v>
      </c>
      <c r="T214">
        <v>100000</v>
      </c>
    </row>
    <row r="215" spans="1:32" ht="17.25" customHeight="1" x14ac:dyDescent="0.25">
      <c r="A215">
        <v>337292</v>
      </c>
      <c r="B215" t="s">
        <v>2688</v>
      </c>
      <c r="C215" t="s">
        <v>286</v>
      </c>
      <c r="D215" t="s">
        <v>1742</v>
      </c>
      <c r="E215" t="s">
        <v>89</v>
      </c>
      <c r="F215">
        <v>34114</v>
      </c>
      <c r="G215" t="s">
        <v>838</v>
      </c>
      <c r="H215" t="s">
        <v>28</v>
      </c>
      <c r="I215" t="s">
        <v>150</v>
      </c>
      <c r="J215" t="s">
        <v>1197</v>
      </c>
      <c r="L215" t="s">
        <v>42</v>
      </c>
      <c r="R215">
        <v>3421</v>
      </c>
      <c r="S215">
        <v>45355</v>
      </c>
      <c r="T215">
        <v>20000</v>
      </c>
      <c r="AF215" t="s">
        <v>4399</v>
      </c>
    </row>
    <row r="216" spans="1:32" ht="17.25" customHeight="1" x14ac:dyDescent="0.25">
      <c r="A216">
        <v>331386</v>
      </c>
      <c r="B216" t="s">
        <v>3186</v>
      </c>
      <c r="C216" t="s">
        <v>513</v>
      </c>
      <c r="D216" t="s">
        <v>345</v>
      </c>
      <c r="E216" t="s">
        <v>88</v>
      </c>
      <c r="F216">
        <v>29290</v>
      </c>
      <c r="G216" t="s">
        <v>30</v>
      </c>
      <c r="H216" t="s">
        <v>28</v>
      </c>
      <c r="I216" t="s">
        <v>150</v>
      </c>
      <c r="J216" t="s">
        <v>1197</v>
      </c>
      <c r="L216" t="s">
        <v>30</v>
      </c>
      <c r="R216">
        <v>3428</v>
      </c>
      <c r="S216">
        <v>45355</v>
      </c>
      <c r="T216">
        <v>165000</v>
      </c>
    </row>
    <row r="217" spans="1:32" ht="17.25" customHeight="1" x14ac:dyDescent="0.25">
      <c r="A217">
        <v>302967</v>
      </c>
      <c r="B217" t="s">
        <v>4379</v>
      </c>
      <c r="C217" t="s">
        <v>633</v>
      </c>
      <c r="D217" t="s">
        <v>646</v>
      </c>
      <c r="E217" t="s">
        <v>88</v>
      </c>
      <c r="F217">
        <v>31429</v>
      </c>
      <c r="G217" t="s">
        <v>224</v>
      </c>
      <c r="H217" t="s">
        <v>28</v>
      </c>
      <c r="I217" t="s">
        <v>150</v>
      </c>
      <c r="J217" t="s">
        <v>1197</v>
      </c>
      <c r="L217" t="s">
        <v>30</v>
      </c>
      <c r="R217">
        <v>3430</v>
      </c>
      <c r="S217">
        <v>45472</v>
      </c>
      <c r="T217">
        <v>20000</v>
      </c>
      <c r="V217" t="s">
        <v>4423</v>
      </c>
      <c r="AF217" t="s">
        <v>4399</v>
      </c>
    </row>
    <row r="218" spans="1:32" ht="17.25" customHeight="1" x14ac:dyDescent="0.25">
      <c r="A218">
        <v>326863</v>
      </c>
      <c r="B218" t="s">
        <v>3802</v>
      </c>
      <c r="C218" t="s">
        <v>225</v>
      </c>
      <c r="D218" t="s">
        <v>1550</v>
      </c>
      <c r="E218" t="s">
        <v>89</v>
      </c>
      <c r="F218">
        <v>32880</v>
      </c>
      <c r="G218" t="s">
        <v>30</v>
      </c>
      <c r="H218" t="s">
        <v>28</v>
      </c>
      <c r="I218" t="s">
        <v>150</v>
      </c>
      <c r="J218" t="s">
        <v>1197</v>
      </c>
      <c r="L218" t="s">
        <v>30</v>
      </c>
      <c r="R218">
        <v>3431</v>
      </c>
      <c r="S218">
        <v>45355</v>
      </c>
      <c r="T218">
        <v>130000</v>
      </c>
    </row>
    <row r="219" spans="1:32" ht="17.25" customHeight="1" x14ac:dyDescent="0.25">
      <c r="A219">
        <v>328103</v>
      </c>
      <c r="B219" t="s">
        <v>2273</v>
      </c>
      <c r="C219" t="s">
        <v>225</v>
      </c>
      <c r="D219" t="s">
        <v>253</v>
      </c>
      <c r="E219" t="s">
        <v>88</v>
      </c>
      <c r="F219">
        <v>35585</v>
      </c>
      <c r="G219" t="s">
        <v>558</v>
      </c>
      <c r="H219" t="s">
        <v>31</v>
      </c>
      <c r="I219" t="s">
        <v>150</v>
      </c>
      <c r="J219" t="s">
        <v>1197</v>
      </c>
      <c r="L219" t="s">
        <v>42</v>
      </c>
      <c r="R219">
        <v>3432</v>
      </c>
      <c r="S219">
        <v>45385</v>
      </c>
      <c r="T219">
        <v>70000</v>
      </c>
      <c r="V219" t="s">
        <v>4420</v>
      </c>
    </row>
    <row r="220" spans="1:32" ht="17.25" customHeight="1" x14ac:dyDescent="0.25">
      <c r="A220">
        <v>337657</v>
      </c>
      <c r="B220" t="s">
        <v>4241</v>
      </c>
      <c r="C220" t="s">
        <v>355</v>
      </c>
      <c r="D220" t="s">
        <v>289</v>
      </c>
      <c r="E220" t="s">
        <v>89</v>
      </c>
      <c r="F220">
        <v>31779</v>
      </c>
      <c r="G220" t="s">
        <v>59</v>
      </c>
      <c r="H220" t="s">
        <v>28</v>
      </c>
      <c r="I220" t="s">
        <v>150</v>
      </c>
      <c r="J220" t="s">
        <v>1197</v>
      </c>
      <c r="L220" t="s">
        <v>59</v>
      </c>
      <c r="R220">
        <v>3472</v>
      </c>
      <c r="S220">
        <v>45356</v>
      </c>
      <c r="T220">
        <v>90000</v>
      </c>
    </row>
    <row r="221" spans="1:32" ht="17.25" customHeight="1" x14ac:dyDescent="0.25">
      <c r="A221">
        <v>331308</v>
      </c>
      <c r="B221" t="s">
        <v>3066</v>
      </c>
      <c r="C221" t="s">
        <v>271</v>
      </c>
      <c r="D221" t="s">
        <v>2370</v>
      </c>
      <c r="E221" t="s">
        <v>88</v>
      </c>
      <c r="F221">
        <v>33668</v>
      </c>
      <c r="G221" t="s">
        <v>82</v>
      </c>
      <c r="H221" t="s">
        <v>28</v>
      </c>
      <c r="I221" t="s">
        <v>150</v>
      </c>
      <c r="J221" t="s">
        <v>1197</v>
      </c>
      <c r="L221" t="s">
        <v>82</v>
      </c>
      <c r="R221">
        <v>331308</v>
      </c>
      <c r="S221">
        <v>45347</v>
      </c>
      <c r="T221">
        <v>40000</v>
      </c>
      <c r="AF221" t="s">
        <v>4399</v>
      </c>
    </row>
    <row r="222" spans="1:32" ht="17.25" customHeight="1" x14ac:dyDescent="0.25">
      <c r="A222">
        <v>306910</v>
      </c>
      <c r="B222" t="s">
        <v>2239</v>
      </c>
      <c r="C222" t="s">
        <v>1591</v>
      </c>
      <c r="D222" t="s">
        <v>2240</v>
      </c>
      <c r="E222" t="s">
        <v>88</v>
      </c>
      <c r="F222">
        <v>30883</v>
      </c>
      <c r="G222" t="s">
        <v>224</v>
      </c>
      <c r="H222" t="s">
        <v>28</v>
      </c>
      <c r="I222" t="s">
        <v>150</v>
      </c>
      <c r="J222" t="s">
        <v>1197</v>
      </c>
      <c r="L222" t="s">
        <v>30</v>
      </c>
      <c r="V222" t="s">
        <v>4432</v>
      </c>
    </row>
    <row r="223" spans="1:32" ht="17.25" customHeight="1" x14ac:dyDescent="0.25">
      <c r="A223">
        <v>338663</v>
      </c>
      <c r="B223" t="s">
        <v>4290</v>
      </c>
      <c r="C223" t="s">
        <v>382</v>
      </c>
      <c r="D223" t="s">
        <v>332</v>
      </c>
      <c r="E223" t="s">
        <v>88</v>
      </c>
      <c r="F223">
        <v>32394</v>
      </c>
      <c r="G223" t="s">
        <v>30</v>
      </c>
      <c r="H223" t="s">
        <v>28</v>
      </c>
      <c r="I223" t="s">
        <v>150</v>
      </c>
      <c r="J223" t="s">
        <v>27</v>
      </c>
      <c r="L223" t="s">
        <v>30</v>
      </c>
    </row>
    <row r="224" spans="1:32" ht="17.25" customHeight="1" x14ac:dyDescent="0.25">
      <c r="A224">
        <v>327213</v>
      </c>
      <c r="B224" t="s">
        <v>3094</v>
      </c>
      <c r="C224" t="s">
        <v>845</v>
      </c>
      <c r="D224" t="s">
        <v>351</v>
      </c>
      <c r="E224" t="s">
        <v>88</v>
      </c>
      <c r="F224">
        <v>32704</v>
      </c>
      <c r="G224" t="s">
        <v>30</v>
      </c>
      <c r="H224" t="s">
        <v>28</v>
      </c>
      <c r="I224" t="s">
        <v>150</v>
      </c>
      <c r="J224" t="s">
        <v>1197</v>
      </c>
      <c r="L224" t="s">
        <v>85</v>
      </c>
    </row>
    <row r="225" spans="1:32" ht="17.25" customHeight="1" x14ac:dyDescent="0.25">
      <c r="A225">
        <v>332255</v>
      </c>
      <c r="B225" t="s">
        <v>2268</v>
      </c>
      <c r="C225" t="s">
        <v>291</v>
      </c>
      <c r="D225" t="s">
        <v>257</v>
      </c>
      <c r="E225" t="s">
        <v>88</v>
      </c>
      <c r="F225">
        <v>34079</v>
      </c>
      <c r="G225" t="s">
        <v>924</v>
      </c>
      <c r="H225" t="s">
        <v>28</v>
      </c>
      <c r="I225" t="s">
        <v>150</v>
      </c>
      <c r="V225" t="s">
        <v>4420</v>
      </c>
      <c r="AD225" t="s">
        <v>4399</v>
      </c>
      <c r="AE225" t="s">
        <v>4399</v>
      </c>
      <c r="AF225" t="s">
        <v>4399</v>
      </c>
    </row>
    <row r="226" spans="1:32" ht="17.25" customHeight="1" x14ac:dyDescent="0.25">
      <c r="A226">
        <v>335867</v>
      </c>
      <c r="B226" t="s">
        <v>2908</v>
      </c>
      <c r="C226" t="s">
        <v>2909</v>
      </c>
      <c r="D226" t="s">
        <v>1666</v>
      </c>
      <c r="E226" t="s">
        <v>88</v>
      </c>
      <c r="F226">
        <v>36161</v>
      </c>
      <c r="G226" t="s">
        <v>348</v>
      </c>
      <c r="H226" t="s">
        <v>28</v>
      </c>
      <c r="I226" t="s">
        <v>150</v>
      </c>
    </row>
    <row r="227" spans="1:32" ht="17.25" customHeight="1" x14ac:dyDescent="0.25">
      <c r="A227">
        <v>334273</v>
      </c>
      <c r="B227" t="s">
        <v>3106</v>
      </c>
      <c r="C227" t="s">
        <v>240</v>
      </c>
      <c r="D227" t="s">
        <v>334</v>
      </c>
      <c r="E227" t="s">
        <v>88</v>
      </c>
      <c r="F227">
        <v>35431</v>
      </c>
      <c r="G227" t="s">
        <v>339</v>
      </c>
      <c r="H227" t="s">
        <v>28</v>
      </c>
      <c r="I227" t="s">
        <v>150</v>
      </c>
      <c r="J227" t="s">
        <v>27</v>
      </c>
      <c r="L227" t="s">
        <v>42</v>
      </c>
    </row>
    <row r="228" spans="1:32" ht="17.25" customHeight="1" x14ac:dyDescent="0.25">
      <c r="A228">
        <v>332271</v>
      </c>
      <c r="B228" t="s">
        <v>2607</v>
      </c>
      <c r="C228" t="s">
        <v>2608</v>
      </c>
      <c r="D228" t="s">
        <v>1058</v>
      </c>
      <c r="E228" t="s">
        <v>88</v>
      </c>
      <c r="F228">
        <v>36411</v>
      </c>
      <c r="G228" t="s">
        <v>2075</v>
      </c>
      <c r="H228" t="s">
        <v>28</v>
      </c>
      <c r="I228" t="s">
        <v>150</v>
      </c>
      <c r="J228" t="s">
        <v>27</v>
      </c>
      <c r="L228" t="s">
        <v>42</v>
      </c>
    </row>
    <row r="229" spans="1:32" ht="17.25" customHeight="1" x14ac:dyDescent="0.25">
      <c r="A229">
        <v>332236</v>
      </c>
      <c r="B229" t="s">
        <v>3814</v>
      </c>
      <c r="C229" t="s">
        <v>264</v>
      </c>
      <c r="D229" t="s">
        <v>3815</v>
      </c>
      <c r="E229" t="s">
        <v>88</v>
      </c>
      <c r="F229">
        <v>31931</v>
      </c>
      <c r="G229" t="s">
        <v>1586</v>
      </c>
      <c r="H229" t="s">
        <v>28</v>
      </c>
      <c r="I229" t="s">
        <v>150</v>
      </c>
      <c r="AD229" t="s">
        <v>4399</v>
      </c>
      <c r="AE229" t="s">
        <v>4399</v>
      </c>
      <c r="AF229" t="s">
        <v>4399</v>
      </c>
    </row>
    <row r="230" spans="1:32" ht="17.25" customHeight="1" x14ac:dyDescent="0.25">
      <c r="A230">
        <v>337743</v>
      </c>
      <c r="B230" t="s">
        <v>3575</v>
      </c>
      <c r="C230" t="s">
        <v>264</v>
      </c>
      <c r="D230" t="s">
        <v>598</v>
      </c>
      <c r="E230" t="s">
        <v>88</v>
      </c>
      <c r="F230">
        <v>34439</v>
      </c>
      <c r="G230" t="s">
        <v>671</v>
      </c>
      <c r="H230" t="s">
        <v>28</v>
      </c>
      <c r="I230" t="s">
        <v>150</v>
      </c>
      <c r="J230" t="s">
        <v>1197</v>
      </c>
      <c r="L230" t="s">
        <v>52</v>
      </c>
    </row>
    <row r="231" spans="1:32" ht="17.25" customHeight="1" x14ac:dyDescent="0.25">
      <c r="A231">
        <v>332251</v>
      </c>
      <c r="B231" t="s">
        <v>3645</v>
      </c>
      <c r="C231" t="s">
        <v>659</v>
      </c>
      <c r="D231" t="s">
        <v>2076</v>
      </c>
      <c r="E231" t="s">
        <v>88</v>
      </c>
      <c r="F231">
        <v>35848</v>
      </c>
      <c r="G231" t="s">
        <v>3646</v>
      </c>
      <c r="H231" t="s">
        <v>28</v>
      </c>
      <c r="I231" t="s">
        <v>150</v>
      </c>
      <c r="V231" t="s">
        <v>4554</v>
      </c>
      <c r="AC231" t="s">
        <v>4399</v>
      </c>
      <c r="AD231" t="s">
        <v>4399</v>
      </c>
      <c r="AE231" t="s">
        <v>4399</v>
      </c>
      <c r="AF231" t="s">
        <v>4399</v>
      </c>
    </row>
    <row r="232" spans="1:32" ht="17.25" customHeight="1" x14ac:dyDescent="0.25">
      <c r="A232">
        <v>336853</v>
      </c>
      <c r="B232" t="s">
        <v>3551</v>
      </c>
      <c r="C232" t="s">
        <v>1061</v>
      </c>
      <c r="D232" t="s">
        <v>905</v>
      </c>
      <c r="E232" t="s">
        <v>88</v>
      </c>
      <c r="F232">
        <v>35483</v>
      </c>
      <c r="G232" t="s">
        <v>297</v>
      </c>
      <c r="H232" t="s">
        <v>28</v>
      </c>
      <c r="I232" t="s">
        <v>150</v>
      </c>
      <c r="J232" t="s">
        <v>1197</v>
      </c>
      <c r="L232" t="s">
        <v>30</v>
      </c>
    </row>
    <row r="233" spans="1:32" ht="17.25" customHeight="1" x14ac:dyDescent="0.25">
      <c r="A233">
        <v>325118</v>
      </c>
      <c r="B233" t="s">
        <v>2444</v>
      </c>
      <c r="C233" t="s">
        <v>225</v>
      </c>
      <c r="D233" t="s">
        <v>249</v>
      </c>
      <c r="E233" t="s">
        <v>88</v>
      </c>
      <c r="F233">
        <v>33062</v>
      </c>
      <c r="G233" t="s">
        <v>456</v>
      </c>
      <c r="H233" t="s">
        <v>31</v>
      </c>
      <c r="I233" t="s">
        <v>150</v>
      </c>
      <c r="J233" t="s">
        <v>1197</v>
      </c>
      <c r="L233" t="s">
        <v>42</v>
      </c>
    </row>
    <row r="234" spans="1:32" ht="17.25" customHeight="1" x14ac:dyDescent="0.25">
      <c r="A234">
        <v>334812</v>
      </c>
      <c r="B234" t="s">
        <v>2006</v>
      </c>
      <c r="C234" t="s">
        <v>1591</v>
      </c>
      <c r="D234" t="s">
        <v>387</v>
      </c>
      <c r="E234" t="s">
        <v>88</v>
      </c>
      <c r="F234">
        <v>36550</v>
      </c>
      <c r="G234" t="s">
        <v>30</v>
      </c>
      <c r="H234" t="s">
        <v>28</v>
      </c>
      <c r="I234" t="s">
        <v>150</v>
      </c>
      <c r="J234" t="s">
        <v>27</v>
      </c>
      <c r="L234" t="s">
        <v>30</v>
      </c>
      <c r="V234" t="s">
        <v>4433</v>
      </c>
    </row>
    <row r="235" spans="1:32" ht="17.25" customHeight="1" x14ac:dyDescent="0.25">
      <c r="A235">
        <v>335870</v>
      </c>
      <c r="B235" t="s">
        <v>3377</v>
      </c>
      <c r="C235" t="s">
        <v>474</v>
      </c>
      <c r="D235" t="s">
        <v>345</v>
      </c>
      <c r="E235" t="s">
        <v>88</v>
      </c>
      <c r="F235">
        <v>35916</v>
      </c>
      <c r="G235" t="s">
        <v>348</v>
      </c>
      <c r="H235" t="s">
        <v>28</v>
      </c>
      <c r="I235" t="s">
        <v>150</v>
      </c>
      <c r="J235" t="s">
        <v>27</v>
      </c>
      <c r="L235" t="s">
        <v>42</v>
      </c>
      <c r="AF235" t="s">
        <v>4399</v>
      </c>
    </row>
    <row r="236" spans="1:32" ht="17.25" customHeight="1" x14ac:dyDescent="0.25">
      <c r="A236">
        <v>325134</v>
      </c>
      <c r="B236" t="s">
        <v>2212</v>
      </c>
      <c r="C236" t="s">
        <v>781</v>
      </c>
      <c r="D236" t="s">
        <v>253</v>
      </c>
      <c r="E236" t="s">
        <v>88</v>
      </c>
      <c r="F236">
        <v>34724</v>
      </c>
      <c r="G236" t="s">
        <v>30</v>
      </c>
      <c r="H236" t="s">
        <v>28</v>
      </c>
      <c r="I236" t="s">
        <v>150</v>
      </c>
      <c r="J236" t="s">
        <v>1197</v>
      </c>
      <c r="L236" t="s">
        <v>30</v>
      </c>
      <c r="V236" t="s">
        <v>4553</v>
      </c>
    </row>
    <row r="237" spans="1:32" ht="17.25" customHeight="1" x14ac:dyDescent="0.25">
      <c r="A237">
        <v>323590</v>
      </c>
      <c r="B237" t="s">
        <v>3957</v>
      </c>
      <c r="C237" t="s">
        <v>649</v>
      </c>
      <c r="D237" t="s">
        <v>296</v>
      </c>
      <c r="E237" t="s">
        <v>88</v>
      </c>
      <c r="F237">
        <v>33604</v>
      </c>
      <c r="G237" t="s">
        <v>3958</v>
      </c>
      <c r="H237" t="s">
        <v>28</v>
      </c>
      <c r="I237" t="s">
        <v>150</v>
      </c>
      <c r="J237" t="s">
        <v>1197</v>
      </c>
      <c r="L237" t="s">
        <v>52</v>
      </c>
    </row>
    <row r="238" spans="1:32" ht="17.25" customHeight="1" x14ac:dyDescent="0.25">
      <c r="A238">
        <v>326530</v>
      </c>
      <c r="B238" t="s">
        <v>3390</v>
      </c>
      <c r="C238" t="s">
        <v>264</v>
      </c>
      <c r="D238" t="s">
        <v>2168</v>
      </c>
      <c r="E238" t="s">
        <v>88</v>
      </c>
      <c r="F238">
        <v>32874</v>
      </c>
      <c r="G238" t="s">
        <v>30</v>
      </c>
      <c r="H238" t="s">
        <v>28</v>
      </c>
      <c r="I238" t="s">
        <v>150</v>
      </c>
      <c r="J238" t="s">
        <v>27</v>
      </c>
      <c r="L238" t="s">
        <v>30</v>
      </c>
      <c r="AE238" t="s">
        <v>4399</v>
      </c>
      <c r="AF238" t="s">
        <v>4399</v>
      </c>
    </row>
    <row r="239" spans="1:32" ht="17.25" customHeight="1" x14ac:dyDescent="0.25">
      <c r="A239">
        <v>332240</v>
      </c>
      <c r="B239" t="s">
        <v>2265</v>
      </c>
      <c r="C239" t="s">
        <v>488</v>
      </c>
      <c r="D239" t="s">
        <v>462</v>
      </c>
      <c r="E239" t="s">
        <v>88</v>
      </c>
      <c r="F239">
        <v>36161</v>
      </c>
      <c r="G239" t="s">
        <v>414</v>
      </c>
      <c r="H239" t="s">
        <v>28</v>
      </c>
      <c r="I239" t="s">
        <v>150</v>
      </c>
      <c r="J239" t="s">
        <v>1197</v>
      </c>
      <c r="L239" t="s">
        <v>30</v>
      </c>
      <c r="V239" t="s">
        <v>4420</v>
      </c>
    </row>
    <row r="240" spans="1:32" ht="17.25" customHeight="1" x14ac:dyDescent="0.25">
      <c r="A240">
        <v>337754</v>
      </c>
      <c r="B240" t="s">
        <v>3576</v>
      </c>
      <c r="C240" t="s">
        <v>309</v>
      </c>
      <c r="D240" t="s">
        <v>296</v>
      </c>
      <c r="E240" t="s">
        <v>88</v>
      </c>
      <c r="F240">
        <v>34570</v>
      </c>
      <c r="G240" t="s">
        <v>3577</v>
      </c>
      <c r="H240" t="s">
        <v>28</v>
      </c>
      <c r="I240" t="s">
        <v>150</v>
      </c>
      <c r="J240" t="s">
        <v>27</v>
      </c>
      <c r="L240" t="s">
        <v>52</v>
      </c>
    </row>
    <row r="241" spans="1:32" ht="17.25" customHeight="1" x14ac:dyDescent="0.25">
      <c r="A241">
        <v>334263</v>
      </c>
      <c r="B241" t="s">
        <v>4206</v>
      </c>
      <c r="C241" t="s">
        <v>1063</v>
      </c>
      <c r="D241" t="s">
        <v>627</v>
      </c>
      <c r="E241" t="s">
        <v>88</v>
      </c>
      <c r="F241">
        <v>35643</v>
      </c>
      <c r="G241" t="s">
        <v>1609</v>
      </c>
      <c r="H241" t="s">
        <v>28</v>
      </c>
      <c r="I241" t="s">
        <v>150</v>
      </c>
      <c r="J241" t="s">
        <v>27</v>
      </c>
      <c r="L241" t="s">
        <v>52</v>
      </c>
    </row>
    <row r="242" spans="1:32" ht="17.25" customHeight="1" x14ac:dyDescent="0.25">
      <c r="A242">
        <v>320148</v>
      </c>
      <c r="B242" t="s">
        <v>2227</v>
      </c>
      <c r="C242" t="s">
        <v>668</v>
      </c>
      <c r="D242" t="s">
        <v>380</v>
      </c>
      <c r="E242" t="s">
        <v>88</v>
      </c>
      <c r="F242">
        <v>34200</v>
      </c>
      <c r="G242" t="s">
        <v>30</v>
      </c>
      <c r="H242" t="s">
        <v>28</v>
      </c>
      <c r="I242" t="s">
        <v>150</v>
      </c>
      <c r="J242" t="s">
        <v>1197</v>
      </c>
      <c r="L242" t="s">
        <v>85</v>
      </c>
      <c r="V242" t="s">
        <v>4431</v>
      </c>
    </row>
    <row r="243" spans="1:32" ht="17.25" customHeight="1" x14ac:dyDescent="0.25">
      <c r="A243">
        <v>334266</v>
      </c>
      <c r="B243" t="s">
        <v>4029</v>
      </c>
      <c r="C243" t="s">
        <v>474</v>
      </c>
      <c r="D243" t="s">
        <v>243</v>
      </c>
      <c r="E243" t="s">
        <v>88</v>
      </c>
      <c r="F243">
        <v>34182</v>
      </c>
      <c r="G243" t="s">
        <v>79</v>
      </c>
      <c r="H243" t="s">
        <v>28</v>
      </c>
      <c r="I243" t="s">
        <v>150</v>
      </c>
      <c r="J243" t="s">
        <v>1197</v>
      </c>
      <c r="L243" t="s">
        <v>79</v>
      </c>
    </row>
    <row r="244" spans="1:32" ht="17.25" customHeight="1" x14ac:dyDescent="0.25">
      <c r="A244">
        <v>332263</v>
      </c>
      <c r="B244" t="s">
        <v>4022</v>
      </c>
      <c r="C244" t="s">
        <v>578</v>
      </c>
      <c r="D244" t="s">
        <v>246</v>
      </c>
      <c r="E244" t="s">
        <v>88</v>
      </c>
      <c r="F244">
        <v>36303</v>
      </c>
      <c r="G244" t="s">
        <v>79</v>
      </c>
      <c r="H244" t="s">
        <v>28</v>
      </c>
      <c r="I244" t="s">
        <v>150</v>
      </c>
    </row>
    <row r="245" spans="1:32" ht="17.25" customHeight="1" x14ac:dyDescent="0.25">
      <c r="A245">
        <v>335868</v>
      </c>
      <c r="B245" t="s">
        <v>3040</v>
      </c>
      <c r="C245" t="s">
        <v>531</v>
      </c>
      <c r="D245" t="s">
        <v>312</v>
      </c>
      <c r="E245" t="s">
        <v>88</v>
      </c>
      <c r="F245">
        <v>34258</v>
      </c>
      <c r="G245" t="s">
        <v>698</v>
      </c>
      <c r="H245" t="s">
        <v>28</v>
      </c>
      <c r="I245" t="s">
        <v>150</v>
      </c>
      <c r="J245" t="s">
        <v>1197</v>
      </c>
      <c r="L245" t="s">
        <v>30</v>
      </c>
      <c r="AF245" t="s">
        <v>4399</v>
      </c>
    </row>
    <row r="246" spans="1:32" ht="17.25" customHeight="1" x14ac:dyDescent="0.25">
      <c r="A246">
        <v>331047</v>
      </c>
      <c r="B246" t="s">
        <v>2033</v>
      </c>
      <c r="C246" t="s">
        <v>564</v>
      </c>
      <c r="D246" t="s">
        <v>246</v>
      </c>
      <c r="E246" t="s">
        <v>88</v>
      </c>
      <c r="F246">
        <v>35065</v>
      </c>
      <c r="G246" t="s">
        <v>610</v>
      </c>
      <c r="H246" t="s">
        <v>28</v>
      </c>
      <c r="I246" t="s">
        <v>150</v>
      </c>
      <c r="V246" t="s">
        <v>4553</v>
      </c>
      <c r="AC246" t="s">
        <v>4399</v>
      </c>
      <c r="AD246" t="s">
        <v>4399</v>
      </c>
      <c r="AE246" t="s">
        <v>4399</v>
      </c>
      <c r="AF246" t="s">
        <v>4399</v>
      </c>
    </row>
    <row r="247" spans="1:32" ht="17.25" customHeight="1" x14ac:dyDescent="0.25">
      <c r="A247">
        <v>327920</v>
      </c>
      <c r="B247" t="s">
        <v>1531</v>
      </c>
      <c r="C247" t="s">
        <v>240</v>
      </c>
      <c r="D247" t="s">
        <v>625</v>
      </c>
      <c r="E247" t="s">
        <v>88</v>
      </c>
      <c r="F247">
        <v>35367</v>
      </c>
      <c r="G247" t="s">
        <v>30</v>
      </c>
      <c r="H247" t="s">
        <v>31</v>
      </c>
      <c r="I247" t="s">
        <v>150</v>
      </c>
      <c r="J247" t="s">
        <v>1197</v>
      </c>
      <c r="L247" t="s">
        <v>30</v>
      </c>
      <c r="V247" t="s">
        <v>4554</v>
      </c>
      <c r="AF247" t="s">
        <v>4399</v>
      </c>
    </row>
    <row r="248" spans="1:32" ht="17.25" customHeight="1" x14ac:dyDescent="0.25">
      <c r="A248">
        <v>329898</v>
      </c>
      <c r="B248" t="s">
        <v>4151</v>
      </c>
      <c r="C248" t="s">
        <v>593</v>
      </c>
      <c r="D248" t="s">
        <v>301</v>
      </c>
      <c r="E248" t="s">
        <v>88</v>
      </c>
      <c r="F248">
        <v>35250</v>
      </c>
      <c r="G248" t="s">
        <v>30</v>
      </c>
      <c r="H248" t="s">
        <v>28</v>
      </c>
      <c r="I248" t="s">
        <v>150</v>
      </c>
      <c r="J248" t="s">
        <v>1197</v>
      </c>
      <c r="L248" t="s">
        <v>30</v>
      </c>
      <c r="V248" t="s">
        <v>4554</v>
      </c>
    </row>
    <row r="249" spans="1:32" ht="17.25" customHeight="1" x14ac:dyDescent="0.25">
      <c r="A249">
        <v>335887</v>
      </c>
      <c r="B249" t="s">
        <v>3691</v>
      </c>
      <c r="C249" t="s">
        <v>365</v>
      </c>
      <c r="D249" t="s">
        <v>3692</v>
      </c>
      <c r="E249" t="s">
        <v>89</v>
      </c>
      <c r="F249">
        <v>34228</v>
      </c>
      <c r="G249" t="s">
        <v>30</v>
      </c>
      <c r="H249" t="s">
        <v>31</v>
      </c>
      <c r="I249" t="s">
        <v>150</v>
      </c>
      <c r="J249" t="s">
        <v>1197</v>
      </c>
      <c r="L249" t="s">
        <v>85</v>
      </c>
    </row>
    <row r="250" spans="1:32" ht="17.25" customHeight="1" x14ac:dyDescent="0.25">
      <c r="A250">
        <v>333315</v>
      </c>
      <c r="B250" t="s">
        <v>3656</v>
      </c>
      <c r="C250" t="s">
        <v>363</v>
      </c>
      <c r="D250" t="s">
        <v>3657</v>
      </c>
      <c r="E250" t="s">
        <v>89</v>
      </c>
      <c r="F250">
        <v>31767</v>
      </c>
      <c r="G250" t="s">
        <v>30</v>
      </c>
      <c r="H250" t="s">
        <v>28</v>
      </c>
      <c r="I250" t="s">
        <v>150</v>
      </c>
      <c r="V250" t="s">
        <v>4554</v>
      </c>
      <c r="AC250" t="s">
        <v>4399</v>
      </c>
      <c r="AD250" t="s">
        <v>4399</v>
      </c>
      <c r="AE250" t="s">
        <v>4399</v>
      </c>
      <c r="AF250" t="s">
        <v>4399</v>
      </c>
    </row>
    <row r="251" spans="1:32" ht="17.25" customHeight="1" x14ac:dyDescent="0.25">
      <c r="A251">
        <v>338668</v>
      </c>
      <c r="B251" t="s">
        <v>2789</v>
      </c>
      <c r="C251" t="s">
        <v>242</v>
      </c>
      <c r="D251" t="s">
        <v>827</v>
      </c>
      <c r="E251" t="s">
        <v>89</v>
      </c>
      <c r="F251">
        <v>32565</v>
      </c>
      <c r="G251" t="s">
        <v>920</v>
      </c>
      <c r="H251" t="s">
        <v>28</v>
      </c>
      <c r="I251" t="s">
        <v>150</v>
      </c>
      <c r="J251" t="s">
        <v>1197</v>
      </c>
      <c r="L251" t="s">
        <v>82</v>
      </c>
    </row>
    <row r="252" spans="1:32" ht="17.25" customHeight="1" x14ac:dyDescent="0.25">
      <c r="A252">
        <v>332281</v>
      </c>
      <c r="B252" t="s">
        <v>3776</v>
      </c>
      <c r="C252" t="s">
        <v>287</v>
      </c>
      <c r="D252" t="s">
        <v>335</v>
      </c>
      <c r="E252" t="s">
        <v>89</v>
      </c>
      <c r="F252">
        <v>36305</v>
      </c>
      <c r="G252" t="s">
        <v>82</v>
      </c>
      <c r="H252" t="s">
        <v>28</v>
      </c>
      <c r="I252" t="s">
        <v>150</v>
      </c>
      <c r="J252" t="s">
        <v>1197</v>
      </c>
      <c r="L252" t="s">
        <v>82</v>
      </c>
      <c r="V252" t="s">
        <v>4554</v>
      </c>
    </row>
    <row r="253" spans="1:32" ht="17.25" customHeight="1" x14ac:dyDescent="0.25">
      <c r="A253">
        <v>333856</v>
      </c>
      <c r="B253" t="s">
        <v>3978</v>
      </c>
      <c r="C253" t="s">
        <v>240</v>
      </c>
      <c r="D253" t="s">
        <v>3979</v>
      </c>
      <c r="E253" t="s">
        <v>88</v>
      </c>
      <c r="F253">
        <v>30599</v>
      </c>
      <c r="G253" t="s">
        <v>3980</v>
      </c>
      <c r="H253" t="s">
        <v>28</v>
      </c>
      <c r="I253" t="s">
        <v>150</v>
      </c>
      <c r="J253" t="s">
        <v>1197</v>
      </c>
      <c r="L253" t="s">
        <v>30</v>
      </c>
    </row>
    <row r="254" spans="1:32" ht="17.25" customHeight="1" x14ac:dyDescent="0.25">
      <c r="A254">
        <v>337079</v>
      </c>
      <c r="B254" t="s">
        <v>2013</v>
      </c>
      <c r="C254" t="s">
        <v>2014</v>
      </c>
      <c r="D254" t="s">
        <v>343</v>
      </c>
      <c r="E254" t="s">
        <v>88</v>
      </c>
      <c r="F254">
        <v>35200</v>
      </c>
      <c r="G254" t="s">
        <v>446</v>
      </c>
      <c r="H254" t="s">
        <v>28</v>
      </c>
      <c r="I254" t="s">
        <v>150</v>
      </c>
      <c r="J254" t="s">
        <v>1197</v>
      </c>
      <c r="L254" t="s">
        <v>42</v>
      </c>
      <c r="V254" t="s">
        <v>4420</v>
      </c>
    </row>
    <row r="255" spans="1:32" ht="17.25" customHeight="1" x14ac:dyDescent="0.25">
      <c r="A255">
        <v>319140</v>
      </c>
      <c r="B255" t="s">
        <v>3461</v>
      </c>
      <c r="C255" t="s">
        <v>259</v>
      </c>
      <c r="D255" t="s">
        <v>631</v>
      </c>
      <c r="E255" t="s">
        <v>88</v>
      </c>
      <c r="F255">
        <v>29820</v>
      </c>
      <c r="G255" t="s">
        <v>443</v>
      </c>
      <c r="H255" t="s">
        <v>28</v>
      </c>
      <c r="I255" t="s">
        <v>150</v>
      </c>
      <c r="AC255" t="s">
        <v>4399</v>
      </c>
      <c r="AD255" t="s">
        <v>4399</v>
      </c>
      <c r="AE255" t="s">
        <v>4399</v>
      </c>
      <c r="AF255" t="s">
        <v>4399</v>
      </c>
    </row>
    <row r="256" spans="1:32" ht="17.25" customHeight="1" x14ac:dyDescent="0.25">
      <c r="A256">
        <v>317914</v>
      </c>
      <c r="B256" t="s">
        <v>1741</v>
      </c>
      <c r="C256" t="s">
        <v>232</v>
      </c>
      <c r="D256" t="s">
        <v>1742</v>
      </c>
      <c r="E256" t="s">
        <v>88</v>
      </c>
      <c r="F256">
        <v>33466</v>
      </c>
      <c r="G256" t="s">
        <v>920</v>
      </c>
      <c r="H256" t="s">
        <v>28</v>
      </c>
      <c r="I256" t="s">
        <v>150</v>
      </c>
      <c r="J256" t="s">
        <v>1197</v>
      </c>
      <c r="L256" t="s">
        <v>82</v>
      </c>
      <c r="V256" t="s">
        <v>4433</v>
      </c>
    </row>
    <row r="257" spans="1:32" ht="17.25" customHeight="1" x14ac:dyDescent="0.25">
      <c r="A257">
        <v>335211</v>
      </c>
      <c r="B257" t="s">
        <v>2505</v>
      </c>
      <c r="C257" t="s">
        <v>891</v>
      </c>
      <c r="D257" t="s">
        <v>2506</v>
      </c>
      <c r="E257" t="s">
        <v>88</v>
      </c>
      <c r="F257">
        <v>25244</v>
      </c>
      <c r="G257" t="s">
        <v>2507</v>
      </c>
      <c r="H257" t="s">
        <v>28</v>
      </c>
      <c r="I257" t="s">
        <v>150</v>
      </c>
      <c r="J257" t="s">
        <v>1197</v>
      </c>
      <c r="L257" t="s">
        <v>82</v>
      </c>
    </row>
    <row r="258" spans="1:32" ht="17.25" customHeight="1" x14ac:dyDescent="0.25">
      <c r="A258">
        <v>337335</v>
      </c>
      <c r="B258" t="s">
        <v>3559</v>
      </c>
      <c r="C258" t="s">
        <v>1552</v>
      </c>
      <c r="D258" t="s">
        <v>2739</v>
      </c>
      <c r="E258" t="s">
        <v>88</v>
      </c>
      <c r="F258">
        <v>35004</v>
      </c>
      <c r="G258" t="s">
        <v>3560</v>
      </c>
      <c r="H258" t="s">
        <v>28</v>
      </c>
      <c r="I258" t="s">
        <v>150</v>
      </c>
      <c r="J258" t="s">
        <v>1197</v>
      </c>
      <c r="L258" t="s">
        <v>67</v>
      </c>
    </row>
    <row r="259" spans="1:32" ht="17.25" customHeight="1" x14ac:dyDescent="0.25">
      <c r="A259">
        <v>332291</v>
      </c>
      <c r="B259" t="s">
        <v>1791</v>
      </c>
      <c r="C259" t="s">
        <v>632</v>
      </c>
      <c r="D259" t="s">
        <v>334</v>
      </c>
      <c r="E259" t="s">
        <v>88</v>
      </c>
      <c r="F259">
        <v>28581</v>
      </c>
      <c r="G259" t="s">
        <v>224</v>
      </c>
      <c r="H259" t="s">
        <v>28</v>
      </c>
      <c r="I259" t="s">
        <v>150</v>
      </c>
      <c r="V259" t="s">
        <v>4420</v>
      </c>
      <c r="AD259" t="s">
        <v>4399</v>
      </c>
      <c r="AE259" t="s">
        <v>4399</v>
      </c>
      <c r="AF259" t="s">
        <v>4399</v>
      </c>
    </row>
    <row r="260" spans="1:32" ht="17.25" customHeight="1" x14ac:dyDescent="0.25">
      <c r="A260">
        <v>335892</v>
      </c>
      <c r="B260" t="s">
        <v>3533</v>
      </c>
      <c r="C260" t="s">
        <v>1547</v>
      </c>
      <c r="D260" t="s">
        <v>3534</v>
      </c>
      <c r="E260" t="s">
        <v>88</v>
      </c>
      <c r="F260">
        <v>30533</v>
      </c>
      <c r="G260" t="s">
        <v>3535</v>
      </c>
      <c r="H260" t="s">
        <v>28</v>
      </c>
      <c r="I260" t="s">
        <v>150</v>
      </c>
      <c r="J260" t="s">
        <v>1197</v>
      </c>
      <c r="L260" t="s">
        <v>70</v>
      </c>
    </row>
    <row r="261" spans="1:32" ht="17.25" customHeight="1" x14ac:dyDescent="0.25">
      <c r="A261">
        <v>338672</v>
      </c>
      <c r="B261" t="s">
        <v>993</v>
      </c>
      <c r="C261" t="s">
        <v>389</v>
      </c>
      <c r="D261" t="s">
        <v>2455</v>
      </c>
      <c r="E261" t="s">
        <v>88</v>
      </c>
      <c r="F261">
        <v>31695</v>
      </c>
      <c r="G261" t="s">
        <v>897</v>
      </c>
      <c r="H261" t="s">
        <v>28</v>
      </c>
      <c r="I261" t="s">
        <v>150</v>
      </c>
      <c r="J261" t="s">
        <v>27</v>
      </c>
      <c r="L261" t="s">
        <v>62</v>
      </c>
    </row>
    <row r="262" spans="1:32" ht="17.25" customHeight="1" x14ac:dyDescent="0.25">
      <c r="A262">
        <v>334278</v>
      </c>
      <c r="B262" t="s">
        <v>3153</v>
      </c>
      <c r="C262" t="s">
        <v>391</v>
      </c>
      <c r="D262" t="s">
        <v>301</v>
      </c>
      <c r="E262" t="s">
        <v>88</v>
      </c>
      <c r="F262">
        <v>35241</v>
      </c>
      <c r="G262" t="s">
        <v>30</v>
      </c>
      <c r="H262" t="s">
        <v>28</v>
      </c>
      <c r="I262" t="s">
        <v>150</v>
      </c>
      <c r="J262" t="s">
        <v>27</v>
      </c>
      <c r="L262" t="s">
        <v>30</v>
      </c>
    </row>
    <row r="263" spans="1:32" ht="17.25" customHeight="1" x14ac:dyDescent="0.25">
      <c r="A263">
        <v>334279</v>
      </c>
      <c r="B263" t="s">
        <v>3172</v>
      </c>
      <c r="C263" t="s">
        <v>240</v>
      </c>
      <c r="D263" t="s">
        <v>434</v>
      </c>
      <c r="E263" t="s">
        <v>88</v>
      </c>
      <c r="F263">
        <v>32533</v>
      </c>
      <c r="G263" t="s">
        <v>49</v>
      </c>
      <c r="H263" t="s">
        <v>28</v>
      </c>
      <c r="I263" t="s">
        <v>150</v>
      </c>
      <c r="J263" t="s">
        <v>1197</v>
      </c>
      <c r="L263" t="s">
        <v>30</v>
      </c>
    </row>
    <row r="264" spans="1:32" ht="17.25" customHeight="1" x14ac:dyDescent="0.25">
      <c r="A264">
        <v>335164</v>
      </c>
      <c r="B264" t="s">
        <v>2566</v>
      </c>
      <c r="C264" t="s">
        <v>506</v>
      </c>
      <c r="D264" t="s">
        <v>1919</v>
      </c>
      <c r="E264" t="s">
        <v>89</v>
      </c>
      <c r="F264">
        <v>35237</v>
      </c>
      <c r="G264" t="s">
        <v>1838</v>
      </c>
      <c r="H264" t="s">
        <v>28</v>
      </c>
      <c r="I264" t="s">
        <v>150</v>
      </c>
      <c r="J264" t="s">
        <v>1197</v>
      </c>
      <c r="L264" t="s">
        <v>59</v>
      </c>
    </row>
    <row r="265" spans="1:32" ht="17.25" customHeight="1" x14ac:dyDescent="0.25">
      <c r="A265">
        <v>328702</v>
      </c>
      <c r="B265" t="s">
        <v>3357</v>
      </c>
      <c r="C265" t="s">
        <v>354</v>
      </c>
      <c r="D265" t="s">
        <v>423</v>
      </c>
      <c r="E265" t="s">
        <v>89</v>
      </c>
      <c r="F265">
        <v>32516</v>
      </c>
      <c r="G265" t="s">
        <v>3358</v>
      </c>
      <c r="H265" t="s">
        <v>28</v>
      </c>
      <c r="I265" t="s">
        <v>150</v>
      </c>
      <c r="J265" t="s">
        <v>1197</v>
      </c>
      <c r="L265" t="s">
        <v>30</v>
      </c>
    </row>
    <row r="266" spans="1:32" ht="17.25" customHeight="1" x14ac:dyDescent="0.25">
      <c r="A266">
        <v>338261</v>
      </c>
      <c r="B266" t="s">
        <v>3744</v>
      </c>
      <c r="C266" t="s">
        <v>3745</v>
      </c>
      <c r="D266" t="s">
        <v>3746</v>
      </c>
      <c r="E266" t="s">
        <v>89</v>
      </c>
      <c r="F266">
        <v>30035</v>
      </c>
      <c r="G266" t="s">
        <v>30</v>
      </c>
      <c r="H266" t="s">
        <v>28</v>
      </c>
      <c r="I266" t="s">
        <v>150</v>
      </c>
      <c r="J266" t="s">
        <v>1197</v>
      </c>
      <c r="L266" t="s">
        <v>42</v>
      </c>
    </row>
    <row r="267" spans="1:32" ht="17.25" customHeight="1" x14ac:dyDescent="0.25">
      <c r="A267">
        <v>334276</v>
      </c>
      <c r="B267" t="s">
        <v>3982</v>
      </c>
      <c r="C267" t="s">
        <v>2406</v>
      </c>
      <c r="D267" t="s">
        <v>868</v>
      </c>
      <c r="E267" t="s">
        <v>89</v>
      </c>
      <c r="F267">
        <v>35431</v>
      </c>
      <c r="G267" t="s">
        <v>3983</v>
      </c>
      <c r="H267" t="s">
        <v>28</v>
      </c>
      <c r="I267" t="s">
        <v>150</v>
      </c>
      <c r="J267" t="s">
        <v>27</v>
      </c>
      <c r="L267" t="s">
        <v>67</v>
      </c>
    </row>
    <row r="268" spans="1:32" ht="17.25" customHeight="1" x14ac:dyDescent="0.25">
      <c r="A268">
        <v>338907</v>
      </c>
      <c r="B268" t="s">
        <v>3450</v>
      </c>
      <c r="C268" t="s">
        <v>3451</v>
      </c>
      <c r="D268" t="s">
        <v>2161</v>
      </c>
      <c r="E268" t="s">
        <v>89</v>
      </c>
      <c r="F268">
        <v>28928</v>
      </c>
      <c r="G268" t="s">
        <v>2256</v>
      </c>
      <c r="H268" t="s">
        <v>28</v>
      </c>
      <c r="I268" t="s">
        <v>150</v>
      </c>
      <c r="J268" t="s">
        <v>1197</v>
      </c>
      <c r="L268" t="s">
        <v>30</v>
      </c>
    </row>
    <row r="269" spans="1:32" ht="17.25" customHeight="1" x14ac:dyDescent="0.25">
      <c r="A269">
        <v>335890</v>
      </c>
      <c r="B269" t="s">
        <v>3306</v>
      </c>
      <c r="C269" t="s">
        <v>657</v>
      </c>
      <c r="D269" t="s">
        <v>3307</v>
      </c>
      <c r="E269" t="s">
        <v>89</v>
      </c>
      <c r="F269">
        <v>28860</v>
      </c>
      <c r="G269" t="s">
        <v>224</v>
      </c>
      <c r="H269" t="s">
        <v>28</v>
      </c>
      <c r="I269" t="s">
        <v>150</v>
      </c>
      <c r="J269" t="s">
        <v>1197</v>
      </c>
      <c r="L269" t="s">
        <v>42</v>
      </c>
    </row>
    <row r="270" spans="1:32" ht="17.25" customHeight="1" x14ac:dyDescent="0.25">
      <c r="A270">
        <v>338275</v>
      </c>
      <c r="B270" t="s">
        <v>3431</v>
      </c>
      <c r="C270" t="s">
        <v>1092</v>
      </c>
      <c r="D270" t="s">
        <v>3432</v>
      </c>
      <c r="E270" t="s">
        <v>89</v>
      </c>
      <c r="F270">
        <v>27879</v>
      </c>
      <c r="G270" t="s">
        <v>224</v>
      </c>
      <c r="H270" t="s">
        <v>28</v>
      </c>
      <c r="I270" t="s">
        <v>150</v>
      </c>
      <c r="J270" t="s">
        <v>1197</v>
      </c>
      <c r="L270" t="s">
        <v>85</v>
      </c>
    </row>
    <row r="271" spans="1:32" ht="17.25" customHeight="1" x14ac:dyDescent="0.25">
      <c r="A271">
        <v>335219</v>
      </c>
      <c r="B271" t="s">
        <v>3441</v>
      </c>
      <c r="C271" t="s">
        <v>645</v>
      </c>
      <c r="D271" t="s">
        <v>553</v>
      </c>
      <c r="E271" t="s">
        <v>89</v>
      </c>
      <c r="F271">
        <v>31077</v>
      </c>
      <c r="G271" t="s">
        <v>224</v>
      </c>
      <c r="H271" t="s">
        <v>28</v>
      </c>
      <c r="I271" t="s">
        <v>150</v>
      </c>
      <c r="J271" t="s">
        <v>1197</v>
      </c>
      <c r="L271" t="s">
        <v>30</v>
      </c>
    </row>
    <row r="272" spans="1:32" ht="17.25" customHeight="1" x14ac:dyDescent="0.25">
      <c r="A272">
        <v>336863</v>
      </c>
      <c r="B272" t="s">
        <v>1991</v>
      </c>
      <c r="C272" t="s">
        <v>225</v>
      </c>
      <c r="D272" t="s">
        <v>390</v>
      </c>
      <c r="E272" t="s">
        <v>89</v>
      </c>
      <c r="F272">
        <v>35796</v>
      </c>
      <c r="G272" t="s">
        <v>1686</v>
      </c>
      <c r="H272" t="s">
        <v>28</v>
      </c>
      <c r="I272" t="s">
        <v>150</v>
      </c>
      <c r="J272" t="s">
        <v>1197</v>
      </c>
      <c r="L272" t="s">
        <v>42</v>
      </c>
      <c r="V272" t="s">
        <v>4432</v>
      </c>
    </row>
    <row r="273" spans="1:32" ht="17.25" customHeight="1" x14ac:dyDescent="0.25">
      <c r="A273">
        <v>326968</v>
      </c>
      <c r="B273" t="s">
        <v>1387</v>
      </c>
      <c r="C273" t="s">
        <v>1388</v>
      </c>
      <c r="D273" t="s">
        <v>1389</v>
      </c>
      <c r="E273" t="s">
        <v>89</v>
      </c>
      <c r="F273">
        <v>32883</v>
      </c>
      <c r="G273" t="s">
        <v>30</v>
      </c>
      <c r="H273" t="s">
        <v>28</v>
      </c>
      <c r="I273" t="s">
        <v>150</v>
      </c>
      <c r="V273" t="s">
        <v>4420</v>
      </c>
      <c r="AD273" t="s">
        <v>4399</v>
      </c>
      <c r="AE273" t="s">
        <v>4399</v>
      </c>
      <c r="AF273" t="s">
        <v>4399</v>
      </c>
    </row>
    <row r="274" spans="1:32" ht="17.25" customHeight="1" x14ac:dyDescent="0.25">
      <c r="A274">
        <v>332307</v>
      </c>
      <c r="B274" t="s">
        <v>3280</v>
      </c>
      <c r="C274" t="s">
        <v>470</v>
      </c>
      <c r="D274" t="s">
        <v>234</v>
      </c>
      <c r="E274" t="s">
        <v>89</v>
      </c>
      <c r="F274">
        <v>35106</v>
      </c>
      <c r="G274" t="s">
        <v>558</v>
      </c>
      <c r="H274" t="s">
        <v>31</v>
      </c>
      <c r="I274" t="s">
        <v>150</v>
      </c>
      <c r="J274" t="s">
        <v>1197</v>
      </c>
      <c r="L274" t="s">
        <v>42</v>
      </c>
      <c r="AF274" t="s">
        <v>4399</v>
      </c>
    </row>
    <row r="275" spans="1:32" ht="17.25" customHeight="1" x14ac:dyDescent="0.25">
      <c r="A275">
        <v>327065</v>
      </c>
      <c r="B275" t="s">
        <v>2231</v>
      </c>
      <c r="C275" t="s">
        <v>355</v>
      </c>
      <c r="D275" t="s">
        <v>549</v>
      </c>
      <c r="E275" t="s">
        <v>89</v>
      </c>
      <c r="F275">
        <v>35201</v>
      </c>
      <c r="G275" t="s">
        <v>502</v>
      </c>
      <c r="H275" t="s">
        <v>28</v>
      </c>
      <c r="I275" t="s">
        <v>150</v>
      </c>
      <c r="V275" t="s">
        <v>4431</v>
      </c>
    </row>
    <row r="276" spans="1:32" ht="17.25" customHeight="1" x14ac:dyDescent="0.25">
      <c r="A276">
        <v>338972</v>
      </c>
      <c r="B276" t="s">
        <v>2933</v>
      </c>
      <c r="C276" t="s">
        <v>454</v>
      </c>
      <c r="D276" t="s">
        <v>281</v>
      </c>
      <c r="E276" t="s">
        <v>88</v>
      </c>
      <c r="F276">
        <v>34335</v>
      </c>
      <c r="G276" t="s">
        <v>42</v>
      </c>
      <c r="H276" t="s">
        <v>28</v>
      </c>
      <c r="I276" t="s">
        <v>150</v>
      </c>
      <c r="J276" t="s">
        <v>27</v>
      </c>
      <c r="L276" t="s">
        <v>42</v>
      </c>
    </row>
    <row r="277" spans="1:32" ht="17.25" customHeight="1" x14ac:dyDescent="0.25">
      <c r="A277">
        <v>329144</v>
      </c>
      <c r="B277" t="s">
        <v>3452</v>
      </c>
      <c r="C277" t="s">
        <v>1092</v>
      </c>
      <c r="D277" t="s">
        <v>3453</v>
      </c>
      <c r="E277" t="s">
        <v>88</v>
      </c>
      <c r="F277">
        <v>35190</v>
      </c>
      <c r="G277" t="s">
        <v>1609</v>
      </c>
      <c r="H277" t="s">
        <v>28</v>
      </c>
      <c r="I277" t="s">
        <v>150</v>
      </c>
      <c r="AD277" t="s">
        <v>4399</v>
      </c>
      <c r="AE277" t="s">
        <v>4399</v>
      </c>
      <c r="AF277" t="s">
        <v>4399</v>
      </c>
    </row>
    <row r="278" spans="1:32" ht="17.25" customHeight="1" x14ac:dyDescent="0.25">
      <c r="A278">
        <v>331133</v>
      </c>
      <c r="B278" t="s">
        <v>3906</v>
      </c>
      <c r="C278" t="s">
        <v>264</v>
      </c>
      <c r="D278" t="s">
        <v>997</v>
      </c>
      <c r="E278" t="s">
        <v>88</v>
      </c>
      <c r="F278">
        <v>34440</v>
      </c>
      <c r="G278" t="s">
        <v>30</v>
      </c>
      <c r="H278" t="s">
        <v>28</v>
      </c>
      <c r="I278" t="s">
        <v>150</v>
      </c>
      <c r="J278" t="s">
        <v>1197</v>
      </c>
      <c r="L278" t="s">
        <v>42</v>
      </c>
      <c r="V278" t="s">
        <v>4554</v>
      </c>
    </row>
    <row r="279" spans="1:32" ht="17.25" customHeight="1" x14ac:dyDescent="0.25">
      <c r="A279">
        <v>337192</v>
      </c>
      <c r="B279" t="s">
        <v>3719</v>
      </c>
      <c r="C279" t="s">
        <v>3216</v>
      </c>
      <c r="D279" t="s">
        <v>3720</v>
      </c>
      <c r="E279" t="s">
        <v>89</v>
      </c>
      <c r="F279">
        <v>31598</v>
      </c>
      <c r="G279" t="s">
        <v>30</v>
      </c>
      <c r="H279" t="s">
        <v>28</v>
      </c>
      <c r="I279" t="s">
        <v>150</v>
      </c>
      <c r="AC279" t="s">
        <v>4399</v>
      </c>
      <c r="AD279" t="s">
        <v>4399</v>
      </c>
      <c r="AE279" t="s">
        <v>4399</v>
      </c>
      <c r="AF279" t="s">
        <v>4399</v>
      </c>
    </row>
    <row r="280" spans="1:32" ht="17.25" customHeight="1" x14ac:dyDescent="0.25">
      <c r="A280">
        <v>329090</v>
      </c>
      <c r="B280" t="s">
        <v>2156</v>
      </c>
      <c r="C280" t="s">
        <v>851</v>
      </c>
      <c r="D280" t="s">
        <v>888</v>
      </c>
      <c r="E280" t="s">
        <v>88</v>
      </c>
      <c r="F280">
        <v>35969</v>
      </c>
      <c r="G280" t="s">
        <v>30</v>
      </c>
      <c r="H280" t="s">
        <v>28</v>
      </c>
      <c r="I280" t="s">
        <v>150</v>
      </c>
      <c r="J280" t="s">
        <v>1197</v>
      </c>
      <c r="L280" t="s">
        <v>30</v>
      </c>
      <c r="V280" t="s">
        <v>4432</v>
      </c>
      <c r="AF280" t="s">
        <v>4399</v>
      </c>
    </row>
    <row r="281" spans="1:32" ht="17.25" customHeight="1" x14ac:dyDescent="0.25">
      <c r="A281">
        <v>331421</v>
      </c>
      <c r="B281" t="s">
        <v>2368</v>
      </c>
      <c r="C281" t="s">
        <v>466</v>
      </c>
      <c r="D281" t="s">
        <v>503</v>
      </c>
      <c r="E281" t="s">
        <v>88</v>
      </c>
      <c r="F281">
        <v>34700</v>
      </c>
      <c r="G281" t="s">
        <v>2538</v>
      </c>
      <c r="H281" t="s">
        <v>28</v>
      </c>
      <c r="I281" t="s">
        <v>150</v>
      </c>
      <c r="J281" t="s">
        <v>1197</v>
      </c>
      <c r="L281" t="s">
        <v>42</v>
      </c>
    </row>
    <row r="282" spans="1:32" ht="17.25" customHeight="1" x14ac:dyDescent="0.25">
      <c r="A282">
        <v>333783</v>
      </c>
      <c r="B282" t="s">
        <v>3222</v>
      </c>
      <c r="C282" t="s">
        <v>923</v>
      </c>
      <c r="D282" t="s">
        <v>252</v>
      </c>
      <c r="E282" t="s">
        <v>88</v>
      </c>
      <c r="F282">
        <v>35239</v>
      </c>
      <c r="G282" t="s">
        <v>556</v>
      </c>
      <c r="H282" t="s">
        <v>28</v>
      </c>
      <c r="I282" t="s">
        <v>150</v>
      </c>
      <c r="J282" t="s">
        <v>1197</v>
      </c>
      <c r="L282" t="s">
        <v>42</v>
      </c>
    </row>
    <row r="283" spans="1:32" ht="17.25" customHeight="1" x14ac:dyDescent="0.25">
      <c r="A283">
        <v>317892</v>
      </c>
      <c r="B283" t="s">
        <v>1580</v>
      </c>
      <c r="C283" t="s">
        <v>581</v>
      </c>
      <c r="D283" t="s">
        <v>817</v>
      </c>
      <c r="E283" t="s">
        <v>88</v>
      </c>
      <c r="F283">
        <v>33134</v>
      </c>
      <c r="G283" t="s">
        <v>2250</v>
      </c>
      <c r="H283" t="s">
        <v>28</v>
      </c>
      <c r="I283" t="s">
        <v>150</v>
      </c>
      <c r="J283" t="s">
        <v>1197</v>
      </c>
      <c r="L283" t="s">
        <v>52</v>
      </c>
      <c r="V283" t="s">
        <v>4433</v>
      </c>
    </row>
    <row r="284" spans="1:32" ht="17.25" customHeight="1" x14ac:dyDescent="0.25">
      <c r="A284">
        <v>335093</v>
      </c>
      <c r="B284" t="s">
        <v>2644</v>
      </c>
      <c r="C284" t="s">
        <v>235</v>
      </c>
      <c r="D284" t="s">
        <v>420</v>
      </c>
      <c r="E284" t="s">
        <v>88</v>
      </c>
      <c r="F284">
        <v>35230</v>
      </c>
      <c r="G284" t="s">
        <v>30</v>
      </c>
      <c r="H284" t="s">
        <v>28</v>
      </c>
      <c r="I284" t="s">
        <v>150</v>
      </c>
      <c r="J284" t="s">
        <v>27</v>
      </c>
      <c r="L284" t="s">
        <v>30</v>
      </c>
    </row>
    <row r="285" spans="1:32" ht="17.25" customHeight="1" x14ac:dyDescent="0.25">
      <c r="A285">
        <v>333762</v>
      </c>
      <c r="B285" t="s">
        <v>327</v>
      </c>
      <c r="C285" t="s">
        <v>891</v>
      </c>
      <c r="D285" t="s">
        <v>334</v>
      </c>
      <c r="E285" t="s">
        <v>88</v>
      </c>
      <c r="F285">
        <v>35076</v>
      </c>
      <c r="G285" t="s">
        <v>30</v>
      </c>
      <c r="H285" t="s">
        <v>28</v>
      </c>
      <c r="I285" t="s">
        <v>150</v>
      </c>
      <c r="J285" t="s">
        <v>1197</v>
      </c>
      <c r="L285" t="s">
        <v>85</v>
      </c>
    </row>
    <row r="286" spans="1:32" ht="17.25" customHeight="1" x14ac:dyDescent="0.25">
      <c r="A286">
        <v>338344</v>
      </c>
      <c r="B286" t="s">
        <v>327</v>
      </c>
      <c r="C286" t="s">
        <v>291</v>
      </c>
      <c r="D286" t="s">
        <v>246</v>
      </c>
      <c r="E286" t="s">
        <v>88</v>
      </c>
      <c r="F286">
        <v>28494</v>
      </c>
      <c r="G286" t="s">
        <v>30</v>
      </c>
      <c r="H286" t="s">
        <v>28</v>
      </c>
      <c r="I286" t="s">
        <v>150</v>
      </c>
      <c r="V286" t="s">
        <v>4554</v>
      </c>
      <c r="AC286" t="s">
        <v>4399</v>
      </c>
      <c r="AD286" t="s">
        <v>4399</v>
      </c>
      <c r="AE286" t="s">
        <v>4399</v>
      </c>
      <c r="AF286" t="s">
        <v>4399</v>
      </c>
    </row>
    <row r="287" spans="1:32" ht="17.25" customHeight="1" x14ac:dyDescent="0.25">
      <c r="A287">
        <v>321806</v>
      </c>
      <c r="B287" t="s">
        <v>2536</v>
      </c>
      <c r="C287" t="s">
        <v>338</v>
      </c>
      <c r="D287" t="s">
        <v>345</v>
      </c>
      <c r="E287" t="s">
        <v>88</v>
      </c>
      <c r="F287">
        <v>28166</v>
      </c>
      <c r="G287" t="s">
        <v>2537</v>
      </c>
      <c r="H287" t="s">
        <v>28</v>
      </c>
      <c r="I287" t="s">
        <v>150</v>
      </c>
      <c r="J287" t="s">
        <v>1197</v>
      </c>
      <c r="L287" t="s">
        <v>30</v>
      </c>
    </row>
    <row r="288" spans="1:32" ht="17.25" customHeight="1" x14ac:dyDescent="0.25">
      <c r="A288">
        <v>319069</v>
      </c>
      <c r="B288" t="s">
        <v>2396</v>
      </c>
      <c r="C288" t="s">
        <v>1019</v>
      </c>
      <c r="D288" t="s">
        <v>2397</v>
      </c>
      <c r="E288" t="s">
        <v>88</v>
      </c>
      <c r="F288">
        <v>29407</v>
      </c>
      <c r="G288" t="s">
        <v>30</v>
      </c>
      <c r="H288" t="s">
        <v>28</v>
      </c>
      <c r="I288" t="s">
        <v>150</v>
      </c>
      <c r="J288" t="s">
        <v>27</v>
      </c>
      <c r="L288" t="s">
        <v>30</v>
      </c>
      <c r="V288" t="s">
        <v>4554</v>
      </c>
    </row>
    <row r="289" spans="1:32" ht="17.25" customHeight="1" x14ac:dyDescent="0.25">
      <c r="A289">
        <v>329058</v>
      </c>
      <c r="B289" t="s">
        <v>1500</v>
      </c>
      <c r="C289" t="s">
        <v>240</v>
      </c>
      <c r="D289" t="s">
        <v>1501</v>
      </c>
      <c r="E289" t="s">
        <v>88</v>
      </c>
      <c r="F289">
        <v>35485</v>
      </c>
      <c r="G289" t="s">
        <v>490</v>
      </c>
      <c r="H289" t="s">
        <v>28</v>
      </c>
      <c r="I289" t="s">
        <v>150</v>
      </c>
      <c r="J289" t="s">
        <v>1197</v>
      </c>
      <c r="L289" t="s">
        <v>79</v>
      </c>
      <c r="V289" t="s">
        <v>4431</v>
      </c>
    </row>
    <row r="290" spans="1:32" ht="17.25" customHeight="1" x14ac:dyDescent="0.25">
      <c r="A290">
        <v>319067</v>
      </c>
      <c r="B290" t="s">
        <v>2098</v>
      </c>
      <c r="C290" t="s">
        <v>240</v>
      </c>
      <c r="D290" t="s">
        <v>1108</v>
      </c>
      <c r="E290" t="s">
        <v>88</v>
      </c>
      <c r="F290">
        <v>34196</v>
      </c>
      <c r="G290" t="s">
        <v>30</v>
      </c>
      <c r="H290" t="s">
        <v>28</v>
      </c>
      <c r="I290" t="s">
        <v>150</v>
      </c>
      <c r="J290" t="s">
        <v>1197</v>
      </c>
      <c r="L290" t="s">
        <v>30</v>
      </c>
      <c r="V290" t="s">
        <v>4420</v>
      </c>
    </row>
    <row r="291" spans="1:32" ht="17.25" customHeight="1" x14ac:dyDescent="0.25">
      <c r="A291">
        <v>331410</v>
      </c>
      <c r="B291" t="s">
        <v>3807</v>
      </c>
      <c r="C291" t="s">
        <v>886</v>
      </c>
      <c r="D291" t="s">
        <v>533</v>
      </c>
      <c r="E291" t="s">
        <v>88</v>
      </c>
      <c r="F291">
        <v>35966</v>
      </c>
      <c r="G291" t="s">
        <v>3808</v>
      </c>
      <c r="H291" t="s">
        <v>28</v>
      </c>
      <c r="I291" t="s">
        <v>150</v>
      </c>
      <c r="J291" t="s">
        <v>1197</v>
      </c>
      <c r="L291" t="s">
        <v>30</v>
      </c>
    </row>
    <row r="292" spans="1:32" ht="17.25" customHeight="1" x14ac:dyDescent="0.25">
      <c r="A292">
        <v>327849</v>
      </c>
      <c r="B292" t="s">
        <v>2104</v>
      </c>
      <c r="C292" t="s">
        <v>735</v>
      </c>
      <c r="D292" t="s">
        <v>783</v>
      </c>
      <c r="E292" t="s">
        <v>88</v>
      </c>
      <c r="F292">
        <v>34602</v>
      </c>
      <c r="G292" t="s">
        <v>713</v>
      </c>
      <c r="H292" t="s">
        <v>28</v>
      </c>
      <c r="I292" t="s">
        <v>150</v>
      </c>
      <c r="J292" t="s">
        <v>1197</v>
      </c>
      <c r="L292" t="s">
        <v>30</v>
      </c>
      <c r="V292" t="s">
        <v>4420</v>
      </c>
    </row>
    <row r="293" spans="1:32" ht="17.25" customHeight="1" x14ac:dyDescent="0.25">
      <c r="A293">
        <v>301841</v>
      </c>
      <c r="B293" t="s">
        <v>1555</v>
      </c>
      <c r="C293" t="s">
        <v>240</v>
      </c>
      <c r="D293" t="s">
        <v>594</v>
      </c>
      <c r="E293" t="s">
        <v>88</v>
      </c>
      <c r="F293">
        <v>30533</v>
      </c>
      <c r="G293" t="s">
        <v>1556</v>
      </c>
      <c r="H293" t="s">
        <v>28</v>
      </c>
      <c r="I293" t="s">
        <v>150</v>
      </c>
      <c r="J293" t="s">
        <v>1197</v>
      </c>
      <c r="L293" t="s">
        <v>42</v>
      </c>
      <c r="V293" t="s">
        <v>4432</v>
      </c>
      <c r="AE293" t="s">
        <v>4399</v>
      </c>
      <c r="AF293" t="s">
        <v>4399</v>
      </c>
    </row>
    <row r="294" spans="1:32" ht="17.25" customHeight="1" x14ac:dyDescent="0.25">
      <c r="A294">
        <v>319111</v>
      </c>
      <c r="B294" t="s">
        <v>268</v>
      </c>
      <c r="C294" t="s">
        <v>259</v>
      </c>
      <c r="D294" t="s">
        <v>785</v>
      </c>
      <c r="E294" t="s">
        <v>88</v>
      </c>
      <c r="F294">
        <v>33861</v>
      </c>
      <c r="G294" t="s">
        <v>696</v>
      </c>
      <c r="H294" t="s">
        <v>28</v>
      </c>
      <c r="I294" t="s">
        <v>150</v>
      </c>
      <c r="V294" t="s">
        <v>4553</v>
      </c>
      <c r="AC294" t="s">
        <v>4399</v>
      </c>
      <c r="AD294" t="s">
        <v>4399</v>
      </c>
      <c r="AE294" t="s">
        <v>4399</v>
      </c>
      <c r="AF294" t="s">
        <v>4399</v>
      </c>
    </row>
    <row r="295" spans="1:32" ht="17.25" customHeight="1" x14ac:dyDescent="0.25">
      <c r="A295">
        <v>337325</v>
      </c>
      <c r="B295" t="s">
        <v>3557</v>
      </c>
      <c r="C295" t="s">
        <v>421</v>
      </c>
      <c r="D295" t="s">
        <v>459</v>
      </c>
      <c r="E295" t="s">
        <v>88</v>
      </c>
      <c r="F295">
        <v>35810</v>
      </c>
      <c r="G295" t="s">
        <v>3558</v>
      </c>
      <c r="H295" t="s">
        <v>28</v>
      </c>
      <c r="I295" t="s">
        <v>150</v>
      </c>
      <c r="J295" t="s">
        <v>27</v>
      </c>
      <c r="L295" t="s">
        <v>52</v>
      </c>
    </row>
    <row r="296" spans="1:32" ht="17.25" customHeight="1" x14ac:dyDescent="0.25">
      <c r="A296">
        <v>338501</v>
      </c>
      <c r="B296" t="s">
        <v>4097</v>
      </c>
      <c r="C296" t="s">
        <v>402</v>
      </c>
      <c r="D296" t="s">
        <v>335</v>
      </c>
      <c r="E296" t="s">
        <v>88</v>
      </c>
      <c r="F296">
        <v>32582</v>
      </c>
      <c r="G296" t="s">
        <v>671</v>
      </c>
      <c r="H296" t="s">
        <v>28</v>
      </c>
      <c r="I296" t="s">
        <v>150</v>
      </c>
      <c r="J296" t="s">
        <v>27</v>
      </c>
      <c r="L296" t="s">
        <v>52</v>
      </c>
    </row>
    <row r="297" spans="1:32" ht="17.25" customHeight="1" x14ac:dyDescent="0.25">
      <c r="A297">
        <v>333786</v>
      </c>
      <c r="B297" t="s">
        <v>1519</v>
      </c>
      <c r="C297" t="s">
        <v>259</v>
      </c>
      <c r="D297" t="s">
        <v>434</v>
      </c>
      <c r="E297" t="s">
        <v>88</v>
      </c>
      <c r="F297">
        <v>34036</v>
      </c>
      <c r="G297" t="s">
        <v>85</v>
      </c>
      <c r="H297" t="s">
        <v>28</v>
      </c>
      <c r="I297" t="s">
        <v>150</v>
      </c>
      <c r="J297" t="s">
        <v>1197</v>
      </c>
      <c r="L297" t="s">
        <v>30</v>
      </c>
    </row>
    <row r="298" spans="1:32" ht="17.25" customHeight="1" x14ac:dyDescent="0.25">
      <c r="A298">
        <v>331409</v>
      </c>
      <c r="B298" t="s">
        <v>1460</v>
      </c>
      <c r="C298" t="s">
        <v>687</v>
      </c>
      <c r="D298" t="s">
        <v>326</v>
      </c>
      <c r="E298" t="s">
        <v>88</v>
      </c>
      <c r="F298">
        <v>36379</v>
      </c>
      <c r="G298" t="s">
        <v>407</v>
      </c>
      <c r="H298" t="s">
        <v>28</v>
      </c>
      <c r="I298" t="s">
        <v>150</v>
      </c>
      <c r="J298" t="s">
        <v>27</v>
      </c>
      <c r="L298" t="s">
        <v>30</v>
      </c>
    </row>
    <row r="299" spans="1:32" ht="17.25" customHeight="1" x14ac:dyDescent="0.25">
      <c r="A299">
        <v>337240</v>
      </c>
      <c r="B299" t="s">
        <v>1460</v>
      </c>
      <c r="C299" t="s">
        <v>851</v>
      </c>
      <c r="D299" t="s">
        <v>848</v>
      </c>
      <c r="E299" t="s">
        <v>88</v>
      </c>
      <c r="F299">
        <v>31595</v>
      </c>
      <c r="G299" t="s">
        <v>30</v>
      </c>
      <c r="H299" t="s">
        <v>28</v>
      </c>
      <c r="I299" t="s">
        <v>150</v>
      </c>
      <c r="J299" t="s">
        <v>1197</v>
      </c>
      <c r="L299" t="s">
        <v>30</v>
      </c>
    </row>
    <row r="300" spans="1:32" ht="17.25" customHeight="1" x14ac:dyDescent="0.25">
      <c r="A300">
        <v>327449</v>
      </c>
      <c r="B300" t="s">
        <v>1706</v>
      </c>
      <c r="C300" t="s">
        <v>488</v>
      </c>
      <c r="D300" t="s">
        <v>627</v>
      </c>
      <c r="E300" t="s">
        <v>88</v>
      </c>
      <c r="F300">
        <v>35796</v>
      </c>
      <c r="G300" t="s">
        <v>79</v>
      </c>
      <c r="H300" t="s">
        <v>28</v>
      </c>
      <c r="I300" t="s">
        <v>150</v>
      </c>
      <c r="J300" t="s">
        <v>1197</v>
      </c>
      <c r="L300" t="s">
        <v>79</v>
      </c>
      <c r="V300" t="s">
        <v>4432</v>
      </c>
      <c r="AE300" t="s">
        <v>4399</v>
      </c>
      <c r="AF300" t="s">
        <v>4399</v>
      </c>
    </row>
    <row r="301" spans="1:32" ht="17.25" customHeight="1" x14ac:dyDescent="0.25">
      <c r="A301">
        <v>326374</v>
      </c>
      <c r="B301" t="s">
        <v>2079</v>
      </c>
      <c r="C301" t="s">
        <v>557</v>
      </c>
      <c r="D301" t="s">
        <v>312</v>
      </c>
      <c r="E301" t="s">
        <v>88</v>
      </c>
      <c r="F301">
        <v>32874</v>
      </c>
      <c r="G301" t="s">
        <v>49</v>
      </c>
      <c r="H301" t="s">
        <v>28</v>
      </c>
      <c r="I301" t="s">
        <v>150</v>
      </c>
      <c r="J301" t="s">
        <v>1197</v>
      </c>
      <c r="L301" t="s">
        <v>30</v>
      </c>
      <c r="V301" t="s">
        <v>4432</v>
      </c>
    </row>
    <row r="302" spans="1:32" ht="17.25" customHeight="1" x14ac:dyDescent="0.25">
      <c r="A302">
        <v>331411</v>
      </c>
      <c r="B302" t="s">
        <v>2958</v>
      </c>
      <c r="C302" t="s">
        <v>499</v>
      </c>
      <c r="D302" t="s">
        <v>289</v>
      </c>
      <c r="E302" t="s">
        <v>88</v>
      </c>
      <c r="F302">
        <v>36526</v>
      </c>
      <c r="G302" t="s">
        <v>30</v>
      </c>
      <c r="H302" t="s">
        <v>28</v>
      </c>
      <c r="I302" t="s">
        <v>150</v>
      </c>
      <c r="J302" t="s">
        <v>27</v>
      </c>
      <c r="L302" t="s">
        <v>30</v>
      </c>
    </row>
    <row r="303" spans="1:32" ht="17.25" customHeight="1" x14ac:dyDescent="0.25">
      <c r="A303">
        <v>335079</v>
      </c>
      <c r="B303" t="s">
        <v>969</v>
      </c>
      <c r="C303" t="s">
        <v>350</v>
      </c>
      <c r="D303" t="s">
        <v>538</v>
      </c>
      <c r="E303" t="s">
        <v>88</v>
      </c>
      <c r="F303">
        <v>35479</v>
      </c>
      <c r="G303" t="s">
        <v>224</v>
      </c>
      <c r="H303" t="s">
        <v>28</v>
      </c>
      <c r="I303" t="s">
        <v>150</v>
      </c>
      <c r="J303" t="s">
        <v>27</v>
      </c>
      <c r="L303" t="s">
        <v>30</v>
      </c>
    </row>
    <row r="304" spans="1:32" ht="17.25" customHeight="1" x14ac:dyDescent="0.25">
      <c r="A304">
        <v>331440</v>
      </c>
      <c r="B304" t="s">
        <v>3319</v>
      </c>
      <c r="C304" t="s">
        <v>240</v>
      </c>
      <c r="D304" t="s">
        <v>292</v>
      </c>
      <c r="E304" t="s">
        <v>88</v>
      </c>
      <c r="F304">
        <v>35973</v>
      </c>
      <c r="G304" t="s">
        <v>30</v>
      </c>
      <c r="H304" t="s">
        <v>28</v>
      </c>
      <c r="I304" t="s">
        <v>150</v>
      </c>
      <c r="J304" t="s">
        <v>1197</v>
      </c>
      <c r="L304" t="s">
        <v>30</v>
      </c>
    </row>
    <row r="305" spans="1:32" ht="17.25" customHeight="1" x14ac:dyDescent="0.25">
      <c r="A305">
        <v>333779</v>
      </c>
      <c r="B305" t="s">
        <v>2632</v>
      </c>
      <c r="C305" t="s">
        <v>291</v>
      </c>
      <c r="D305" t="s">
        <v>281</v>
      </c>
      <c r="E305" t="s">
        <v>88</v>
      </c>
      <c r="F305">
        <v>36165</v>
      </c>
      <c r="G305" t="s">
        <v>407</v>
      </c>
      <c r="H305" t="s">
        <v>28</v>
      </c>
      <c r="I305" t="s">
        <v>150</v>
      </c>
      <c r="J305" t="s">
        <v>1197</v>
      </c>
      <c r="L305" t="s">
        <v>42</v>
      </c>
    </row>
    <row r="306" spans="1:32" ht="17.25" customHeight="1" x14ac:dyDescent="0.25">
      <c r="A306">
        <v>338503</v>
      </c>
      <c r="B306" t="s">
        <v>3046</v>
      </c>
      <c r="C306" t="s">
        <v>1593</v>
      </c>
      <c r="D306" t="s">
        <v>1308</v>
      </c>
      <c r="E306" t="s">
        <v>88</v>
      </c>
      <c r="F306">
        <v>23925</v>
      </c>
      <c r="G306" t="s">
        <v>3047</v>
      </c>
      <c r="H306" t="s">
        <v>28</v>
      </c>
      <c r="I306" t="s">
        <v>150</v>
      </c>
      <c r="J306" t="s">
        <v>1197</v>
      </c>
      <c r="L306" t="s">
        <v>30</v>
      </c>
    </row>
    <row r="307" spans="1:32" ht="17.25" customHeight="1" x14ac:dyDescent="0.25">
      <c r="A307">
        <v>337197</v>
      </c>
      <c r="B307" t="s">
        <v>1460</v>
      </c>
      <c r="C307" t="s">
        <v>266</v>
      </c>
      <c r="D307" t="s">
        <v>605</v>
      </c>
      <c r="E307" t="s">
        <v>88</v>
      </c>
      <c r="F307">
        <v>34755</v>
      </c>
      <c r="G307" t="s">
        <v>2706</v>
      </c>
      <c r="H307" t="s">
        <v>28</v>
      </c>
      <c r="I307" t="s">
        <v>150</v>
      </c>
      <c r="J307" t="s">
        <v>1197</v>
      </c>
      <c r="L307" t="s">
        <v>42</v>
      </c>
    </row>
    <row r="308" spans="1:32" ht="17.25" customHeight="1" x14ac:dyDescent="0.25">
      <c r="A308">
        <v>335841</v>
      </c>
      <c r="B308" t="s">
        <v>3530</v>
      </c>
      <c r="C308" t="s">
        <v>3531</v>
      </c>
      <c r="D308" t="s">
        <v>401</v>
      </c>
      <c r="E308" t="s">
        <v>89</v>
      </c>
      <c r="F308">
        <v>34799</v>
      </c>
      <c r="G308" t="s">
        <v>3532</v>
      </c>
      <c r="H308" t="s">
        <v>28</v>
      </c>
      <c r="I308" t="s">
        <v>150</v>
      </c>
      <c r="J308" t="s">
        <v>27</v>
      </c>
      <c r="L308" t="s">
        <v>62</v>
      </c>
    </row>
    <row r="309" spans="1:32" ht="17.25" customHeight="1" x14ac:dyDescent="0.25">
      <c r="A309">
        <v>327426</v>
      </c>
      <c r="B309" t="s">
        <v>3961</v>
      </c>
      <c r="C309" t="s">
        <v>341</v>
      </c>
      <c r="D309" t="s">
        <v>345</v>
      </c>
      <c r="E309" t="s">
        <v>89</v>
      </c>
      <c r="F309">
        <v>32390</v>
      </c>
      <c r="G309" t="s">
        <v>30</v>
      </c>
      <c r="H309" t="s">
        <v>31</v>
      </c>
      <c r="I309" t="s">
        <v>150</v>
      </c>
      <c r="J309" t="s">
        <v>1197</v>
      </c>
      <c r="L309" t="s">
        <v>42</v>
      </c>
    </row>
    <row r="310" spans="1:32" ht="17.25" customHeight="1" x14ac:dyDescent="0.25">
      <c r="A310">
        <v>307408</v>
      </c>
      <c r="B310" t="s">
        <v>1626</v>
      </c>
      <c r="C310" t="s">
        <v>949</v>
      </c>
      <c r="D310" t="s">
        <v>1590</v>
      </c>
      <c r="E310" t="s">
        <v>88</v>
      </c>
      <c r="F310">
        <v>28484</v>
      </c>
      <c r="G310" t="s">
        <v>1627</v>
      </c>
      <c r="H310" t="s">
        <v>28</v>
      </c>
      <c r="I310" t="s">
        <v>150</v>
      </c>
      <c r="J310" t="s">
        <v>27</v>
      </c>
      <c r="L310" t="s">
        <v>49</v>
      </c>
      <c r="V310" t="s">
        <v>4420</v>
      </c>
    </row>
    <row r="311" spans="1:32" ht="17.25" customHeight="1" x14ac:dyDescent="0.25">
      <c r="A311">
        <v>323140</v>
      </c>
      <c r="B311" t="s">
        <v>2197</v>
      </c>
      <c r="C311" t="s">
        <v>347</v>
      </c>
      <c r="D311" t="s">
        <v>588</v>
      </c>
      <c r="E311" t="s">
        <v>88</v>
      </c>
      <c r="F311">
        <v>27915</v>
      </c>
      <c r="G311" t="s">
        <v>59</v>
      </c>
      <c r="H311" t="s">
        <v>28</v>
      </c>
      <c r="I311" t="s">
        <v>150</v>
      </c>
      <c r="J311" t="s">
        <v>27</v>
      </c>
      <c r="L311" t="s">
        <v>59</v>
      </c>
      <c r="V311" t="s">
        <v>4420</v>
      </c>
    </row>
    <row r="312" spans="1:32" ht="17.25" customHeight="1" x14ac:dyDescent="0.25">
      <c r="A312">
        <v>329171</v>
      </c>
      <c r="B312" t="s">
        <v>3001</v>
      </c>
      <c r="C312" t="s">
        <v>1754</v>
      </c>
      <c r="D312" t="s">
        <v>3002</v>
      </c>
      <c r="E312" t="s">
        <v>89</v>
      </c>
      <c r="F312">
        <v>33534</v>
      </c>
      <c r="G312" t="s">
        <v>224</v>
      </c>
      <c r="H312" t="s">
        <v>28</v>
      </c>
      <c r="I312" t="s">
        <v>150</v>
      </c>
      <c r="AC312" t="s">
        <v>4399</v>
      </c>
      <c r="AD312" t="s">
        <v>4399</v>
      </c>
      <c r="AE312" t="s">
        <v>4399</v>
      </c>
      <c r="AF312" t="s">
        <v>4399</v>
      </c>
    </row>
    <row r="313" spans="1:32" ht="17.25" customHeight="1" x14ac:dyDescent="0.25">
      <c r="A313">
        <v>332329</v>
      </c>
      <c r="B313" t="s">
        <v>3647</v>
      </c>
      <c r="C313" t="s">
        <v>608</v>
      </c>
      <c r="D313" t="s">
        <v>3648</v>
      </c>
      <c r="E313" t="s">
        <v>88</v>
      </c>
      <c r="F313">
        <v>35915</v>
      </c>
      <c r="G313" t="s">
        <v>3649</v>
      </c>
      <c r="H313" t="s">
        <v>28</v>
      </c>
      <c r="I313" t="s">
        <v>150</v>
      </c>
      <c r="AC313" t="s">
        <v>4399</v>
      </c>
      <c r="AD313" t="s">
        <v>4399</v>
      </c>
      <c r="AE313" t="s">
        <v>4399</v>
      </c>
      <c r="AF313" t="s">
        <v>4399</v>
      </c>
    </row>
    <row r="314" spans="1:32" ht="17.25" customHeight="1" x14ac:dyDescent="0.25">
      <c r="A314">
        <v>334975</v>
      </c>
      <c r="B314" t="s">
        <v>3247</v>
      </c>
      <c r="C314" t="s">
        <v>350</v>
      </c>
      <c r="D314" t="s">
        <v>292</v>
      </c>
      <c r="E314" t="s">
        <v>89</v>
      </c>
      <c r="F314">
        <v>32152</v>
      </c>
      <c r="G314" t="s">
        <v>224</v>
      </c>
      <c r="H314" t="s">
        <v>28</v>
      </c>
      <c r="I314" t="s">
        <v>150</v>
      </c>
      <c r="J314" t="s">
        <v>1197</v>
      </c>
      <c r="L314" t="s">
        <v>42</v>
      </c>
    </row>
    <row r="315" spans="1:32" ht="17.25" customHeight="1" x14ac:dyDescent="0.25">
      <c r="A315">
        <v>315777</v>
      </c>
      <c r="B315" t="s">
        <v>3598</v>
      </c>
      <c r="C315" t="s">
        <v>240</v>
      </c>
      <c r="D315" t="s">
        <v>860</v>
      </c>
      <c r="E315" t="s">
        <v>89</v>
      </c>
      <c r="F315">
        <v>33482</v>
      </c>
      <c r="G315" t="s">
        <v>30</v>
      </c>
      <c r="H315" t="s">
        <v>28</v>
      </c>
      <c r="I315" t="s">
        <v>150</v>
      </c>
      <c r="J315" t="s">
        <v>1197</v>
      </c>
      <c r="L315" t="s">
        <v>30</v>
      </c>
      <c r="AE315" t="s">
        <v>4399</v>
      </c>
      <c r="AF315" t="s">
        <v>4399</v>
      </c>
    </row>
    <row r="316" spans="1:32" ht="17.25" customHeight="1" x14ac:dyDescent="0.25">
      <c r="A316">
        <v>334308</v>
      </c>
      <c r="B316" t="s">
        <v>3508</v>
      </c>
      <c r="C316" t="s">
        <v>807</v>
      </c>
      <c r="D316" t="s">
        <v>609</v>
      </c>
      <c r="E316" t="s">
        <v>88</v>
      </c>
      <c r="F316">
        <v>31048</v>
      </c>
      <c r="G316" t="s">
        <v>339</v>
      </c>
      <c r="H316" t="s">
        <v>28</v>
      </c>
      <c r="I316" t="s">
        <v>150</v>
      </c>
      <c r="J316" t="s">
        <v>27</v>
      </c>
      <c r="L316" t="s">
        <v>30</v>
      </c>
    </row>
    <row r="317" spans="1:32" ht="17.25" customHeight="1" x14ac:dyDescent="0.25">
      <c r="A317">
        <v>331494</v>
      </c>
      <c r="B317" t="s">
        <v>3809</v>
      </c>
      <c r="C317" t="s">
        <v>240</v>
      </c>
      <c r="D317" t="s">
        <v>550</v>
      </c>
      <c r="E317" t="s">
        <v>89</v>
      </c>
      <c r="F317">
        <v>33613</v>
      </c>
      <c r="G317" t="s">
        <v>722</v>
      </c>
      <c r="H317" t="s">
        <v>28</v>
      </c>
      <c r="I317" t="s">
        <v>150</v>
      </c>
      <c r="J317" t="s">
        <v>1197</v>
      </c>
      <c r="L317" t="s">
        <v>49</v>
      </c>
    </row>
    <row r="318" spans="1:32" ht="17.25" customHeight="1" x14ac:dyDescent="0.25">
      <c r="A318">
        <v>335925</v>
      </c>
      <c r="B318" t="s">
        <v>2782</v>
      </c>
      <c r="C318" t="s">
        <v>455</v>
      </c>
      <c r="D318" t="s">
        <v>361</v>
      </c>
      <c r="E318" t="s">
        <v>88</v>
      </c>
      <c r="F318">
        <v>35916</v>
      </c>
      <c r="G318" t="s">
        <v>2783</v>
      </c>
      <c r="H318" t="s">
        <v>28</v>
      </c>
      <c r="I318" t="s">
        <v>150</v>
      </c>
      <c r="J318" t="s">
        <v>27</v>
      </c>
      <c r="L318" t="s">
        <v>42</v>
      </c>
    </row>
    <row r="319" spans="1:32" ht="17.25" customHeight="1" x14ac:dyDescent="0.25">
      <c r="A319">
        <v>338515</v>
      </c>
      <c r="B319" t="s">
        <v>2542</v>
      </c>
      <c r="C319" t="s">
        <v>2008</v>
      </c>
      <c r="D319" t="s">
        <v>1088</v>
      </c>
      <c r="E319" t="s">
        <v>89</v>
      </c>
      <c r="F319">
        <v>35693</v>
      </c>
      <c r="G319" t="s">
        <v>30</v>
      </c>
      <c r="H319" t="s">
        <v>28</v>
      </c>
      <c r="I319" t="s">
        <v>150</v>
      </c>
      <c r="J319" t="s">
        <v>1197</v>
      </c>
      <c r="L319" t="s">
        <v>85</v>
      </c>
    </row>
    <row r="320" spans="1:32" ht="17.25" customHeight="1" x14ac:dyDescent="0.25">
      <c r="A320">
        <v>335939</v>
      </c>
      <c r="B320" t="s">
        <v>2486</v>
      </c>
      <c r="C320" t="s">
        <v>225</v>
      </c>
      <c r="D320" t="s">
        <v>844</v>
      </c>
      <c r="E320" t="s">
        <v>88</v>
      </c>
      <c r="F320">
        <v>34700</v>
      </c>
      <c r="G320" t="s">
        <v>2487</v>
      </c>
      <c r="H320" t="s">
        <v>28</v>
      </c>
      <c r="I320" t="s">
        <v>150</v>
      </c>
      <c r="J320" t="s">
        <v>1197</v>
      </c>
      <c r="L320" t="s">
        <v>85</v>
      </c>
    </row>
    <row r="321" spans="1:32" ht="17.25" customHeight="1" x14ac:dyDescent="0.25">
      <c r="A321">
        <v>338540</v>
      </c>
      <c r="B321" t="s">
        <v>4258</v>
      </c>
      <c r="C321" t="s">
        <v>350</v>
      </c>
      <c r="D321" t="s">
        <v>890</v>
      </c>
      <c r="E321" t="s">
        <v>89</v>
      </c>
      <c r="F321">
        <v>32664</v>
      </c>
      <c r="G321" t="s">
        <v>70</v>
      </c>
      <c r="H321" t="s">
        <v>28</v>
      </c>
      <c r="I321" t="s">
        <v>150</v>
      </c>
      <c r="J321" t="s">
        <v>1197</v>
      </c>
      <c r="K321">
        <v>2007</v>
      </c>
      <c r="L321" t="s">
        <v>70</v>
      </c>
    </row>
    <row r="322" spans="1:32" ht="17.25" customHeight="1" x14ac:dyDescent="0.25">
      <c r="A322">
        <v>333808</v>
      </c>
      <c r="B322" t="s">
        <v>2731</v>
      </c>
      <c r="C322" t="s">
        <v>2732</v>
      </c>
      <c r="D322" t="s">
        <v>234</v>
      </c>
      <c r="E322" t="s">
        <v>89</v>
      </c>
      <c r="F322">
        <v>33241</v>
      </c>
      <c r="G322" t="s">
        <v>30</v>
      </c>
      <c r="H322" t="s">
        <v>43</v>
      </c>
      <c r="I322" t="s">
        <v>150</v>
      </c>
      <c r="J322" t="s">
        <v>1197</v>
      </c>
      <c r="L322" t="s">
        <v>42</v>
      </c>
    </row>
    <row r="323" spans="1:32" ht="17.25" customHeight="1" x14ac:dyDescent="0.25">
      <c r="A323">
        <v>334310</v>
      </c>
      <c r="B323" t="s">
        <v>3286</v>
      </c>
      <c r="C323" t="s">
        <v>947</v>
      </c>
      <c r="D323" t="s">
        <v>2446</v>
      </c>
      <c r="E323" t="s">
        <v>88</v>
      </c>
      <c r="F323">
        <v>31934</v>
      </c>
      <c r="G323" t="s">
        <v>897</v>
      </c>
      <c r="H323" t="s">
        <v>28</v>
      </c>
      <c r="I323" t="s">
        <v>150</v>
      </c>
      <c r="J323" t="s">
        <v>1197</v>
      </c>
      <c r="L323" t="s">
        <v>897</v>
      </c>
    </row>
    <row r="324" spans="1:32" ht="17.25" customHeight="1" x14ac:dyDescent="0.25">
      <c r="A324">
        <v>334301</v>
      </c>
      <c r="B324" t="s">
        <v>2313</v>
      </c>
      <c r="C324" t="s">
        <v>602</v>
      </c>
      <c r="D324" t="s">
        <v>308</v>
      </c>
      <c r="E324" t="s">
        <v>88</v>
      </c>
      <c r="F324">
        <v>35065</v>
      </c>
      <c r="G324" t="s">
        <v>2314</v>
      </c>
      <c r="H324" t="s">
        <v>28</v>
      </c>
      <c r="I324" t="s">
        <v>150</v>
      </c>
      <c r="V324" t="s">
        <v>4420</v>
      </c>
      <c r="AC324" t="s">
        <v>4399</v>
      </c>
      <c r="AD324" t="s">
        <v>4399</v>
      </c>
      <c r="AE324" t="s">
        <v>4399</v>
      </c>
      <c r="AF324" t="s">
        <v>4399</v>
      </c>
    </row>
    <row r="325" spans="1:32" ht="17.25" customHeight="1" x14ac:dyDescent="0.25">
      <c r="A325">
        <v>338989</v>
      </c>
      <c r="B325" t="s">
        <v>3891</v>
      </c>
      <c r="C325" t="s">
        <v>476</v>
      </c>
      <c r="D325" t="s">
        <v>253</v>
      </c>
      <c r="E325" t="s">
        <v>89</v>
      </c>
      <c r="F325">
        <v>32509</v>
      </c>
      <c r="G325" t="s">
        <v>79</v>
      </c>
      <c r="H325" t="s">
        <v>28</v>
      </c>
      <c r="I325" t="s">
        <v>150</v>
      </c>
      <c r="J325" t="s">
        <v>1197</v>
      </c>
      <c r="L325" t="s">
        <v>79</v>
      </c>
    </row>
    <row r="326" spans="1:32" ht="17.25" customHeight="1" x14ac:dyDescent="0.25">
      <c r="A326">
        <v>336746</v>
      </c>
      <c r="B326" t="s">
        <v>4186</v>
      </c>
      <c r="C326" t="s">
        <v>666</v>
      </c>
      <c r="D326" t="s">
        <v>942</v>
      </c>
      <c r="E326" t="s">
        <v>89</v>
      </c>
      <c r="F326">
        <v>35445</v>
      </c>
      <c r="G326" t="s">
        <v>30</v>
      </c>
      <c r="H326" t="s">
        <v>28</v>
      </c>
      <c r="I326" t="s">
        <v>150</v>
      </c>
    </row>
    <row r="327" spans="1:32" ht="17.25" customHeight="1" x14ac:dyDescent="0.25">
      <c r="A327">
        <v>327813</v>
      </c>
      <c r="B327" t="s">
        <v>2887</v>
      </c>
      <c r="C327" t="s">
        <v>259</v>
      </c>
      <c r="D327" t="s">
        <v>758</v>
      </c>
      <c r="E327" t="s">
        <v>88</v>
      </c>
      <c r="F327">
        <v>35090</v>
      </c>
      <c r="G327" t="s">
        <v>30</v>
      </c>
      <c r="H327" t="s">
        <v>28</v>
      </c>
      <c r="I327" t="s">
        <v>150</v>
      </c>
      <c r="J327" t="s">
        <v>1197</v>
      </c>
      <c r="L327" t="s">
        <v>79</v>
      </c>
      <c r="V327" t="s">
        <v>4554</v>
      </c>
      <c r="AE327" t="s">
        <v>4399</v>
      </c>
      <c r="AF327" t="s">
        <v>4399</v>
      </c>
    </row>
    <row r="328" spans="1:32" ht="17.25" customHeight="1" x14ac:dyDescent="0.25">
      <c r="A328">
        <v>331487</v>
      </c>
      <c r="B328" t="s">
        <v>3634</v>
      </c>
      <c r="C328" t="s">
        <v>240</v>
      </c>
      <c r="D328" t="s">
        <v>316</v>
      </c>
      <c r="E328" t="s">
        <v>89</v>
      </c>
      <c r="F328">
        <v>35202</v>
      </c>
      <c r="G328" t="s">
        <v>3635</v>
      </c>
      <c r="H328" t="s">
        <v>28</v>
      </c>
      <c r="I328" t="s">
        <v>150</v>
      </c>
      <c r="J328" t="s">
        <v>1197</v>
      </c>
      <c r="L328" t="s">
        <v>30</v>
      </c>
      <c r="AE328" t="s">
        <v>4399</v>
      </c>
      <c r="AF328" t="s">
        <v>4399</v>
      </c>
    </row>
    <row r="329" spans="1:32" ht="17.25" customHeight="1" x14ac:dyDescent="0.25">
      <c r="A329">
        <v>329987</v>
      </c>
      <c r="B329" t="s">
        <v>1819</v>
      </c>
      <c r="C329" t="s">
        <v>601</v>
      </c>
      <c r="D329" t="s">
        <v>1009</v>
      </c>
      <c r="E329" t="s">
        <v>88</v>
      </c>
      <c r="F329">
        <v>35442</v>
      </c>
      <c r="G329" t="s">
        <v>70</v>
      </c>
      <c r="H329" t="s">
        <v>28</v>
      </c>
      <c r="I329" t="s">
        <v>150</v>
      </c>
      <c r="J329" t="s">
        <v>27</v>
      </c>
      <c r="L329" t="s">
        <v>30</v>
      </c>
      <c r="V329" t="s">
        <v>4431</v>
      </c>
      <c r="AE329" t="s">
        <v>4399</v>
      </c>
      <c r="AF329" t="s">
        <v>4399</v>
      </c>
    </row>
    <row r="330" spans="1:32" ht="17.25" customHeight="1" x14ac:dyDescent="0.25">
      <c r="A330">
        <v>307676</v>
      </c>
      <c r="B330" t="s">
        <v>4377</v>
      </c>
      <c r="C330" t="s">
        <v>240</v>
      </c>
      <c r="D330" t="s">
        <v>580</v>
      </c>
      <c r="E330" t="s">
        <v>88</v>
      </c>
      <c r="F330">
        <v>31497</v>
      </c>
      <c r="G330" t="s">
        <v>4378</v>
      </c>
      <c r="H330" t="s">
        <v>28</v>
      </c>
      <c r="I330" t="s">
        <v>150</v>
      </c>
      <c r="V330" t="s">
        <v>4423</v>
      </c>
      <c r="AC330" t="s">
        <v>4399</v>
      </c>
      <c r="AD330" t="s">
        <v>4399</v>
      </c>
      <c r="AE330" t="s">
        <v>4399</v>
      </c>
      <c r="AF330" t="s">
        <v>4399</v>
      </c>
    </row>
    <row r="331" spans="1:32" ht="17.25" customHeight="1" x14ac:dyDescent="0.25">
      <c r="A331">
        <v>327521</v>
      </c>
      <c r="B331" t="s">
        <v>3393</v>
      </c>
      <c r="C331" t="s">
        <v>266</v>
      </c>
      <c r="D331" t="s">
        <v>233</v>
      </c>
      <c r="E331" t="s">
        <v>89</v>
      </c>
      <c r="F331">
        <v>35570</v>
      </c>
      <c r="G331" t="s">
        <v>30</v>
      </c>
      <c r="H331" t="s">
        <v>28</v>
      </c>
      <c r="I331" t="s">
        <v>150</v>
      </c>
      <c r="J331" t="s">
        <v>1197</v>
      </c>
      <c r="L331" t="s">
        <v>30</v>
      </c>
    </row>
    <row r="332" spans="1:32" ht="17.25" customHeight="1" x14ac:dyDescent="0.25">
      <c r="A332">
        <v>338970</v>
      </c>
      <c r="B332" t="s">
        <v>4344</v>
      </c>
      <c r="C332" t="s">
        <v>360</v>
      </c>
      <c r="D332" t="s">
        <v>323</v>
      </c>
      <c r="E332" t="s">
        <v>89</v>
      </c>
      <c r="F332">
        <v>33176</v>
      </c>
      <c r="G332" t="s">
        <v>258</v>
      </c>
      <c r="H332" t="s">
        <v>28</v>
      </c>
      <c r="I332" t="s">
        <v>150</v>
      </c>
      <c r="J332" t="s">
        <v>1197</v>
      </c>
      <c r="L332" t="s">
        <v>30</v>
      </c>
    </row>
    <row r="333" spans="1:32" ht="17.25" customHeight="1" x14ac:dyDescent="0.25">
      <c r="A333">
        <v>319186</v>
      </c>
      <c r="B333" t="s">
        <v>1665</v>
      </c>
      <c r="C333" t="s">
        <v>576</v>
      </c>
      <c r="D333" t="s">
        <v>308</v>
      </c>
      <c r="E333" t="s">
        <v>89</v>
      </c>
      <c r="F333">
        <v>32605</v>
      </c>
      <c r="G333" t="s">
        <v>49</v>
      </c>
      <c r="H333" t="s">
        <v>28</v>
      </c>
      <c r="I333" t="s">
        <v>150</v>
      </c>
      <c r="J333" t="s">
        <v>27</v>
      </c>
      <c r="L333" t="s">
        <v>49</v>
      </c>
      <c r="V333" t="s">
        <v>4431</v>
      </c>
    </row>
    <row r="334" spans="1:32" ht="17.25" customHeight="1" x14ac:dyDescent="0.25">
      <c r="A334">
        <v>335131</v>
      </c>
      <c r="B334" t="s">
        <v>3942</v>
      </c>
      <c r="C334" t="s">
        <v>531</v>
      </c>
      <c r="D334" t="s">
        <v>288</v>
      </c>
      <c r="E334" t="s">
        <v>89</v>
      </c>
      <c r="F334">
        <v>35533</v>
      </c>
      <c r="G334" t="s">
        <v>30</v>
      </c>
      <c r="H334" t="s">
        <v>28</v>
      </c>
      <c r="I334" t="s">
        <v>150</v>
      </c>
      <c r="J334" t="s">
        <v>27</v>
      </c>
      <c r="L334" t="s">
        <v>30</v>
      </c>
    </row>
    <row r="335" spans="1:32" ht="17.25" customHeight="1" x14ac:dyDescent="0.25">
      <c r="A335">
        <v>329166</v>
      </c>
      <c r="B335" t="s">
        <v>3874</v>
      </c>
      <c r="C335" t="s">
        <v>225</v>
      </c>
      <c r="D335" t="s">
        <v>223</v>
      </c>
      <c r="E335" t="s">
        <v>89</v>
      </c>
      <c r="F335">
        <v>35820</v>
      </c>
      <c r="G335" t="s">
        <v>238</v>
      </c>
      <c r="H335" t="s">
        <v>28</v>
      </c>
      <c r="I335" t="s">
        <v>150</v>
      </c>
      <c r="J335" t="s">
        <v>1197</v>
      </c>
      <c r="L335" t="s">
        <v>42</v>
      </c>
    </row>
    <row r="336" spans="1:32" ht="17.25" customHeight="1" x14ac:dyDescent="0.25">
      <c r="A336">
        <v>328682</v>
      </c>
      <c r="B336" t="s">
        <v>3769</v>
      </c>
      <c r="C336" t="s">
        <v>987</v>
      </c>
      <c r="D336" t="s">
        <v>326</v>
      </c>
      <c r="E336" t="s">
        <v>89</v>
      </c>
      <c r="F336">
        <v>33606</v>
      </c>
      <c r="G336" t="s">
        <v>224</v>
      </c>
      <c r="H336" t="s">
        <v>28</v>
      </c>
      <c r="I336" t="s">
        <v>150</v>
      </c>
      <c r="J336" t="s">
        <v>1197</v>
      </c>
      <c r="L336" t="s">
        <v>30</v>
      </c>
    </row>
    <row r="337" spans="1:32" ht="17.25" customHeight="1" x14ac:dyDescent="0.25">
      <c r="A337">
        <v>328052</v>
      </c>
      <c r="B337" t="s">
        <v>2088</v>
      </c>
      <c r="C337" t="s">
        <v>222</v>
      </c>
      <c r="D337" t="s">
        <v>501</v>
      </c>
      <c r="E337" t="s">
        <v>89</v>
      </c>
      <c r="F337">
        <v>33604</v>
      </c>
      <c r="G337" t="s">
        <v>30</v>
      </c>
      <c r="H337" t="s">
        <v>28</v>
      </c>
      <c r="I337" t="s">
        <v>150</v>
      </c>
      <c r="J337" t="s">
        <v>1197</v>
      </c>
      <c r="L337" t="s">
        <v>30</v>
      </c>
      <c r="V337" t="s">
        <v>4433</v>
      </c>
      <c r="AE337" t="s">
        <v>4399</v>
      </c>
      <c r="AF337" t="s">
        <v>4399</v>
      </c>
    </row>
    <row r="338" spans="1:32" ht="17.25" customHeight="1" x14ac:dyDescent="0.25">
      <c r="A338">
        <v>324594</v>
      </c>
      <c r="B338" t="s">
        <v>1682</v>
      </c>
      <c r="C338" t="s">
        <v>960</v>
      </c>
      <c r="D338" t="s">
        <v>332</v>
      </c>
      <c r="E338" t="s">
        <v>89</v>
      </c>
      <c r="F338">
        <v>33689</v>
      </c>
      <c r="G338" t="s">
        <v>30</v>
      </c>
      <c r="H338" t="s">
        <v>28</v>
      </c>
      <c r="I338" t="s">
        <v>150</v>
      </c>
      <c r="J338" t="s">
        <v>1197</v>
      </c>
      <c r="L338" t="s">
        <v>30</v>
      </c>
      <c r="V338" t="s">
        <v>4431</v>
      </c>
    </row>
    <row r="339" spans="1:32" ht="17.25" customHeight="1" x14ac:dyDescent="0.25">
      <c r="A339">
        <v>331295</v>
      </c>
      <c r="B339" t="s">
        <v>1985</v>
      </c>
      <c r="C339" t="s">
        <v>735</v>
      </c>
      <c r="D339" t="s">
        <v>337</v>
      </c>
      <c r="E339" t="s">
        <v>88</v>
      </c>
      <c r="F339">
        <v>32619</v>
      </c>
      <c r="G339" t="s">
        <v>30</v>
      </c>
      <c r="H339" t="s">
        <v>28</v>
      </c>
      <c r="I339" t="s">
        <v>150</v>
      </c>
      <c r="V339" t="s">
        <v>4432</v>
      </c>
      <c r="AD339" t="s">
        <v>4399</v>
      </c>
      <c r="AE339" t="s">
        <v>4399</v>
      </c>
      <c r="AF339" t="s">
        <v>4399</v>
      </c>
    </row>
    <row r="340" spans="1:32" ht="17.25" customHeight="1" x14ac:dyDescent="0.25">
      <c r="A340">
        <v>333407</v>
      </c>
      <c r="B340" t="s">
        <v>3416</v>
      </c>
      <c r="C340" t="s">
        <v>225</v>
      </c>
      <c r="D340" t="s">
        <v>3417</v>
      </c>
      <c r="E340" t="s">
        <v>89</v>
      </c>
      <c r="F340">
        <v>33982</v>
      </c>
      <c r="G340" t="s">
        <v>30</v>
      </c>
      <c r="H340" t="s">
        <v>28</v>
      </c>
      <c r="I340" t="s">
        <v>150</v>
      </c>
      <c r="J340" t="s">
        <v>1197</v>
      </c>
      <c r="L340" t="s">
        <v>70</v>
      </c>
    </row>
    <row r="341" spans="1:32" ht="17.25" customHeight="1" x14ac:dyDescent="0.25">
      <c r="A341">
        <v>338542</v>
      </c>
      <c r="B341" t="s">
        <v>4259</v>
      </c>
      <c r="C341" t="s">
        <v>668</v>
      </c>
      <c r="D341" t="s">
        <v>637</v>
      </c>
      <c r="E341" t="s">
        <v>89</v>
      </c>
      <c r="F341">
        <v>33060</v>
      </c>
      <c r="G341" t="s">
        <v>595</v>
      </c>
      <c r="H341" t="s">
        <v>28</v>
      </c>
      <c r="I341" t="s">
        <v>150</v>
      </c>
      <c r="J341" t="s">
        <v>27</v>
      </c>
      <c r="L341" t="s">
        <v>42</v>
      </c>
    </row>
    <row r="342" spans="1:32" ht="17.25" customHeight="1" x14ac:dyDescent="0.25">
      <c r="A342">
        <v>333891</v>
      </c>
      <c r="B342" t="s">
        <v>2828</v>
      </c>
      <c r="C342" t="s">
        <v>2829</v>
      </c>
      <c r="D342" t="s">
        <v>560</v>
      </c>
      <c r="E342" t="s">
        <v>89</v>
      </c>
      <c r="F342">
        <v>35192</v>
      </c>
      <c r="G342" t="s">
        <v>30</v>
      </c>
      <c r="H342" t="s">
        <v>28</v>
      </c>
      <c r="I342" t="s">
        <v>150</v>
      </c>
      <c r="J342" t="s">
        <v>1197</v>
      </c>
      <c r="L342" t="s">
        <v>42</v>
      </c>
    </row>
    <row r="343" spans="1:32" ht="17.25" customHeight="1" x14ac:dyDescent="0.25">
      <c r="A343">
        <v>335129</v>
      </c>
      <c r="B343" t="s">
        <v>3292</v>
      </c>
      <c r="C343" t="s">
        <v>369</v>
      </c>
      <c r="D343" t="s">
        <v>3293</v>
      </c>
      <c r="E343" t="s">
        <v>89</v>
      </c>
      <c r="F343">
        <v>34428</v>
      </c>
      <c r="G343" t="s">
        <v>30</v>
      </c>
      <c r="H343" t="s">
        <v>28</v>
      </c>
      <c r="I343" t="s">
        <v>150</v>
      </c>
      <c r="AD343" t="s">
        <v>4399</v>
      </c>
      <c r="AE343" t="s">
        <v>4399</v>
      </c>
      <c r="AF343" t="s">
        <v>4399</v>
      </c>
    </row>
    <row r="344" spans="1:32" ht="17.25" customHeight="1" x14ac:dyDescent="0.25">
      <c r="A344">
        <v>337361</v>
      </c>
      <c r="B344" t="s">
        <v>2552</v>
      </c>
      <c r="C344" t="s">
        <v>235</v>
      </c>
      <c r="D344" t="s">
        <v>904</v>
      </c>
      <c r="E344" t="s">
        <v>89</v>
      </c>
      <c r="F344">
        <v>33725</v>
      </c>
      <c r="G344" t="s">
        <v>30</v>
      </c>
      <c r="H344" t="s">
        <v>28</v>
      </c>
      <c r="I344" t="s">
        <v>150</v>
      </c>
      <c r="J344" t="s">
        <v>1197</v>
      </c>
      <c r="L344" t="s">
        <v>30</v>
      </c>
    </row>
    <row r="345" spans="1:32" ht="17.25" customHeight="1" x14ac:dyDescent="0.25">
      <c r="A345">
        <v>330048</v>
      </c>
      <c r="B345" t="s">
        <v>3401</v>
      </c>
      <c r="C345" t="s">
        <v>454</v>
      </c>
      <c r="D345" t="s">
        <v>1045</v>
      </c>
      <c r="E345" t="s">
        <v>88</v>
      </c>
      <c r="F345">
        <v>35806</v>
      </c>
      <c r="G345" t="s">
        <v>224</v>
      </c>
      <c r="H345" t="s">
        <v>28</v>
      </c>
      <c r="I345" t="s">
        <v>150</v>
      </c>
      <c r="J345" t="s">
        <v>1197</v>
      </c>
      <c r="L345" t="s">
        <v>42</v>
      </c>
    </row>
    <row r="346" spans="1:32" ht="17.25" customHeight="1" x14ac:dyDescent="0.25">
      <c r="A346">
        <v>338518</v>
      </c>
      <c r="B346" t="s">
        <v>2560</v>
      </c>
      <c r="C346" t="s">
        <v>767</v>
      </c>
      <c r="D346" t="s">
        <v>1082</v>
      </c>
      <c r="E346" t="s">
        <v>89</v>
      </c>
      <c r="F346">
        <v>33643</v>
      </c>
      <c r="G346" t="s">
        <v>2561</v>
      </c>
      <c r="H346" t="s">
        <v>28</v>
      </c>
      <c r="I346" t="s">
        <v>150</v>
      </c>
      <c r="J346" t="s">
        <v>1197</v>
      </c>
      <c r="L346" t="s">
        <v>42</v>
      </c>
    </row>
    <row r="347" spans="1:32" ht="17.25" customHeight="1" x14ac:dyDescent="0.25">
      <c r="A347">
        <v>333816</v>
      </c>
      <c r="B347" t="s">
        <v>4023</v>
      </c>
      <c r="C347" t="s">
        <v>4024</v>
      </c>
      <c r="D347" t="s">
        <v>1288</v>
      </c>
      <c r="E347" t="s">
        <v>88</v>
      </c>
      <c r="F347">
        <v>35796</v>
      </c>
      <c r="G347" t="s">
        <v>1632</v>
      </c>
      <c r="H347" t="s">
        <v>28</v>
      </c>
      <c r="I347" t="s">
        <v>150</v>
      </c>
      <c r="J347" t="s">
        <v>1197</v>
      </c>
      <c r="L347" t="s">
        <v>42</v>
      </c>
    </row>
    <row r="348" spans="1:32" ht="17.25" customHeight="1" x14ac:dyDescent="0.25">
      <c r="A348">
        <v>319193</v>
      </c>
      <c r="B348" t="s">
        <v>3332</v>
      </c>
      <c r="C348" t="s">
        <v>591</v>
      </c>
      <c r="D348" t="s">
        <v>278</v>
      </c>
      <c r="E348" t="s">
        <v>88</v>
      </c>
      <c r="F348">
        <v>32377</v>
      </c>
      <c r="G348" t="s">
        <v>30</v>
      </c>
      <c r="H348" t="s">
        <v>28</v>
      </c>
      <c r="I348" t="s">
        <v>150</v>
      </c>
      <c r="J348" t="s">
        <v>1197</v>
      </c>
      <c r="L348" t="s">
        <v>76</v>
      </c>
    </row>
    <row r="349" spans="1:32" ht="17.25" customHeight="1" x14ac:dyDescent="0.25">
      <c r="A349">
        <v>334319</v>
      </c>
      <c r="B349" t="s">
        <v>4177</v>
      </c>
      <c r="C349" t="s">
        <v>347</v>
      </c>
      <c r="D349" t="s">
        <v>4178</v>
      </c>
      <c r="E349" t="s">
        <v>88</v>
      </c>
      <c r="F349">
        <v>35349</v>
      </c>
      <c r="G349" t="s">
        <v>671</v>
      </c>
      <c r="H349" t="s">
        <v>28</v>
      </c>
      <c r="I349" t="s">
        <v>150</v>
      </c>
    </row>
    <row r="350" spans="1:32" ht="17.25" customHeight="1" x14ac:dyDescent="0.25">
      <c r="A350">
        <v>337809</v>
      </c>
      <c r="B350" t="s">
        <v>2674</v>
      </c>
      <c r="C350" t="s">
        <v>601</v>
      </c>
      <c r="D350" t="s">
        <v>223</v>
      </c>
      <c r="E350" t="s">
        <v>88</v>
      </c>
      <c r="F350">
        <v>31321</v>
      </c>
      <c r="G350" t="s">
        <v>2561</v>
      </c>
      <c r="H350" t="s">
        <v>28</v>
      </c>
      <c r="I350" t="s">
        <v>150</v>
      </c>
      <c r="J350" t="s">
        <v>27</v>
      </c>
      <c r="L350" t="s">
        <v>52</v>
      </c>
    </row>
    <row r="351" spans="1:32" ht="17.25" customHeight="1" x14ac:dyDescent="0.25">
      <c r="A351">
        <v>337801</v>
      </c>
      <c r="B351" t="s">
        <v>2556</v>
      </c>
      <c r="C351" t="s">
        <v>431</v>
      </c>
      <c r="D351" t="s">
        <v>1351</v>
      </c>
      <c r="E351" t="s">
        <v>88</v>
      </c>
      <c r="F351">
        <v>34700</v>
      </c>
      <c r="G351" t="s">
        <v>1060</v>
      </c>
      <c r="H351" t="s">
        <v>28</v>
      </c>
      <c r="I351" t="s">
        <v>150</v>
      </c>
      <c r="J351" t="s">
        <v>1197</v>
      </c>
      <c r="L351" t="s">
        <v>42</v>
      </c>
    </row>
    <row r="352" spans="1:32" ht="17.25" customHeight="1" x14ac:dyDescent="0.25">
      <c r="A352">
        <v>335970</v>
      </c>
      <c r="B352" t="s">
        <v>3694</v>
      </c>
      <c r="C352" t="s">
        <v>264</v>
      </c>
      <c r="D352" t="s">
        <v>760</v>
      </c>
      <c r="E352" t="s">
        <v>88</v>
      </c>
      <c r="F352">
        <v>30072</v>
      </c>
      <c r="G352" t="s">
        <v>52</v>
      </c>
      <c r="H352" t="s">
        <v>28</v>
      </c>
      <c r="I352" t="s">
        <v>150</v>
      </c>
      <c r="J352" t="s">
        <v>1197</v>
      </c>
      <c r="L352" t="s">
        <v>52</v>
      </c>
    </row>
    <row r="353" spans="1:32" ht="17.25" customHeight="1" x14ac:dyDescent="0.25">
      <c r="A353">
        <v>336873</v>
      </c>
      <c r="B353" t="s">
        <v>3120</v>
      </c>
      <c r="C353" t="s">
        <v>347</v>
      </c>
      <c r="D353" t="s">
        <v>253</v>
      </c>
      <c r="E353" t="s">
        <v>88</v>
      </c>
      <c r="F353">
        <v>36695</v>
      </c>
      <c r="G353" t="s">
        <v>30</v>
      </c>
      <c r="H353" t="s">
        <v>28</v>
      </c>
      <c r="I353" t="s">
        <v>150</v>
      </c>
      <c r="J353" t="s">
        <v>1197</v>
      </c>
      <c r="L353" t="s">
        <v>30</v>
      </c>
    </row>
    <row r="354" spans="1:32" ht="17.25" customHeight="1" x14ac:dyDescent="0.25">
      <c r="A354">
        <v>337269</v>
      </c>
      <c r="B354" t="s">
        <v>1533</v>
      </c>
      <c r="C354" t="s">
        <v>347</v>
      </c>
      <c r="D354" t="s">
        <v>865</v>
      </c>
      <c r="E354" t="s">
        <v>88</v>
      </c>
      <c r="F354">
        <v>34196</v>
      </c>
      <c r="G354" t="s">
        <v>866</v>
      </c>
      <c r="H354" t="s">
        <v>28</v>
      </c>
      <c r="I354" t="s">
        <v>150</v>
      </c>
      <c r="V354" t="s">
        <v>4553</v>
      </c>
      <c r="AF354" t="s">
        <v>4399</v>
      </c>
    </row>
    <row r="355" spans="1:32" ht="17.25" customHeight="1" x14ac:dyDescent="0.25">
      <c r="A355">
        <v>335975</v>
      </c>
      <c r="B355" t="s">
        <v>4215</v>
      </c>
      <c r="C355" t="s">
        <v>264</v>
      </c>
      <c r="D355" t="s">
        <v>4216</v>
      </c>
      <c r="E355" t="s">
        <v>88</v>
      </c>
      <c r="F355">
        <v>35266</v>
      </c>
      <c r="G355" t="s">
        <v>2416</v>
      </c>
      <c r="H355" t="s">
        <v>28</v>
      </c>
      <c r="I355" t="s">
        <v>150</v>
      </c>
      <c r="J355" t="s">
        <v>1197</v>
      </c>
      <c r="L355" t="s">
        <v>42</v>
      </c>
    </row>
    <row r="356" spans="1:32" ht="17.25" customHeight="1" x14ac:dyDescent="0.25">
      <c r="A356">
        <v>338234</v>
      </c>
      <c r="B356" t="s">
        <v>3098</v>
      </c>
      <c r="C356" t="s">
        <v>3099</v>
      </c>
      <c r="D356" t="s">
        <v>3100</v>
      </c>
      <c r="E356" t="s">
        <v>88</v>
      </c>
      <c r="F356">
        <v>36017</v>
      </c>
      <c r="G356" t="s">
        <v>49</v>
      </c>
      <c r="H356" t="s">
        <v>28</v>
      </c>
      <c r="I356" t="s">
        <v>150</v>
      </c>
      <c r="J356" t="s">
        <v>1197</v>
      </c>
      <c r="L356" t="s">
        <v>30</v>
      </c>
    </row>
    <row r="357" spans="1:32" ht="17.25" customHeight="1" x14ac:dyDescent="0.25">
      <c r="A357">
        <v>332341</v>
      </c>
      <c r="B357" t="s">
        <v>2873</v>
      </c>
      <c r="C357" t="s">
        <v>382</v>
      </c>
      <c r="D357" t="s">
        <v>550</v>
      </c>
      <c r="E357" t="s">
        <v>88</v>
      </c>
      <c r="F357">
        <v>35176</v>
      </c>
      <c r="G357" t="s">
        <v>600</v>
      </c>
      <c r="H357" t="s">
        <v>28</v>
      </c>
      <c r="I357" t="s">
        <v>150</v>
      </c>
      <c r="AC357" t="s">
        <v>4399</v>
      </c>
      <c r="AD357" t="s">
        <v>4399</v>
      </c>
      <c r="AE357" t="s">
        <v>4399</v>
      </c>
      <c r="AF357" t="s">
        <v>4399</v>
      </c>
    </row>
    <row r="358" spans="1:32" ht="17.25" customHeight="1" x14ac:dyDescent="0.25">
      <c r="A358">
        <v>338277</v>
      </c>
      <c r="B358" t="s">
        <v>3889</v>
      </c>
      <c r="C358" t="s">
        <v>3890</v>
      </c>
      <c r="D358" t="s">
        <v>2286</v>
      </c>
      <c r="E358" t="s">
        <v>88</v>
      </c>
      <c r="F358">
        <v>35796</v>
      </c>
      <c r="G358" t="s">
        <v>30</v>
      </c>
      <c r="H358" t="s">
        <v>28</v>
      </c>
      <c r="I358" t="s">
        <v>150</v>
      </c>
    </row>
    <row r="359" spans="1:32" ht="17.25" customHeight="1" x14ac:dyDescent="0.25">
      <c r="A359">
        <v>337088</v>
      </c>
      <c r="B359" t="s">
        <v>1534</v>
      </c>
      <c r="C359" t="s">
        <v>1779</v>
      </c>
      <c r="D359" t="s">
        <v>1780</v>
      </c>
      <c r="E359" t="s">
        <v>88</v>
      </c>
      <c r="F359">
        <v>32740</v>
      </c>
      <c r="G359" t="s">
        <v>30</v>
      </c>
      <c r="H359" t="s">
        <v>28</v>
      </c>
      <c r="I359" t="s">
        <v>150</v>
      </c>
      <c r="V359" t="s">
        <v>4420</v>
      </c>
    </row>
    <row r="360" spans="1:32" ht="17.25" customHeight="1" x14ac:dyDescent="0.25">
      <c r="A360">
        <v>338683</v>
      </c>
      <c r="B360" t="s">
        <v>4295</v>
      </c>
      <c r="C360" t="s">
        <v>240</v>
      </c>
      <c r="D360" t="s">
        <v>1042</v>
      </c>
      <c r="E360" t="s">
        <v>88</v>
      </c>
      <c r="F360">
        <v>32370</v>
      </c>
      <c r="G360" t="s">
        <v>30</v>
      </c>
      <c r="H360" t="s">
        <v>28</v>
      </c>
      <c r="I360" t="s">
        <v>150</v>
      </c>
      <c r="J360" t="s">
        <v>1197</v>
      </c>
      <c r="L360" t="s">
        <v>30</v>
      </c>
    </row>
    <row r="361" spans="1:32" ht="17.25" customHeight="1" x14ac:dyDescent="0.25">
      <c r="A361">
        <v>332345</v>
      </c>
      <c r="B361" t="s">
        <v>3492</v>
      </c>
      <c r="C361" t="s">
        <v>1112</v>
      </c>
      <c r="D361" t="s">
        <v>453</v>
      </c>
      <c r="E361" t="s">
        <v>88</v>
      </c>
      <c r="F361">
        <v>30906</v>
      </c>
      <c r="G361" t="s">
        <v>446</v>
      </c>
      <c r="H361" t="s">
        <v>28</v>
      </c>
      <c r="I361" t="s">
        <v>150</v>
      </c>
      <c r="J361" t="s">
        <v>27</v>
      </c>
      <c r="L361" t="s">
        <v>1913</v>
      </c>
    </row>
    <row r="362" spans="1:32" ht="17.25" customHeight="1" x14ac:dyDescent="0.25">
      <c r="A362">
        <v>334893</v>
      </c>
      <c r="B362" t="s">
        <v>3990</v>
      </c>
      <c r="C362" t="s">
        <v>225</v>
      </c>
      <c r="D362" t="s">
        <v>822</v>
      </c>
      <c r="E362" t="s">
        <v>88</v>
      </c>
      <c r="F362">
        <v>34436</v>
      </c>
      <c r="G362" t="s">
        <v>30</v>
      </c>
      <c r="H362" t="s">
        <v>28</v>
      </c>
      <c r="I362" t="s">
        <v>150</v>
      </c>
      <c r="AD362" t="s">
        <v>4399</v>
      </c>
      <c r="AE362" t="s">
        <v>4399</v>
      </c>
      <c r="AF362" t="s">
        <v>4399</v>
      </c>
    </row>
    <row r="363" spans="1:32" ht="17.25" customHeight="1" x14ac:dyDescent="0.25">
      <c r="A363">
        <v>335950</v>
      </c>
      <c r="B363" t="s">
        <v>2722</v>
      </c>
      <c r="C363" t="s">
        <v>280</v>
      </c>
      <c r="D363" t="s">
        <v>1036</v>
      </c>
      <c r="E363" t="s">
        <v>88</v>
      </c>
      <c r="F363">
        <v>36168</v>
      </c>
      <c r="G363" t="s">
        <v>30</v>
      </c>
      <c r="H363" t="s">
        <v>28</v>
      </c>
      <c r="I363" t="s">
        <v>150</v>
      </c>
      <c r="J363" t="s">
        <v>1197</v>
      </c>
      <c r="L363" t="s">
        <v>79</v>
      </c>
    </row>
    <row r="364" spans="1:32" ht="17.25" customHeight="1" x14ac:dyDescent="0.25">
      <c r="A364">
        <v>335952</v>
      </c>
      <c r="B364" t="s">
        <v>2730</v>
      </c>
      <c r="C364" t="s">
        <v>597</v>
      </c>
      <c r="D364" t="s">
        <v>386</v>
      </c>
      <c r="E364" t="s">
        <v>88</v>
      </c>
      <c r="F364">
        <v>31588</v>
      </c>
      <c r="G364" t="s">
        <v>59</v>
      </c>
      <c r="H364" t="s">
        <v>28</v>
      </c>
      <c r="I364" t="s">
        <v>150</v>
      </c>
    </row>
    <row r="365" spans="1:32" ht="17.25" customHeight="1" x14ac:dyDescent="0.25">
      <c r="A365">
        <v>326882</v>
      </c>
      <c r="B365" t="s">
        <v>3064</v>
      </c>
      <c r="C365" t="s">
        <v>591</v>
      </c>
      <c r="D365" t="s">
        <v>246</v>
      </c>
      <c r="E365" t="s">
        <v>88</v>
      </c>
      <c r="F365">
        <v>33255</v>
      </c>
      <c r="G365" t="s">
        <v>30</v>
      </c>
      <c r="H365" t="s">
        <v>28</v>
      </c>
      <c r="I365" t="s">
        <v>150</v>
      </c>
      <c r="J365" t="s">
        <v>1197</v>
      </c>
      <c r="L365" t="s">
        <v>30</v>
      </c>
    </row>
    <row r="366" spans="1:32" ht="17.25" customHeight="1" x14ac:dyDescent="0.25">
      <c r="A366">
        <v>325202</v>
      </c>
      <c r="B366" t="s">
        <v>1268</v>
      </c>
      <c r="C366" t="s">
        <v>1269</v>
      </c>
      <c r="D366" t="s">
        <v>1026</v>
      </c>
      <c r="E366" t="s">
        <v>88</v>
      </c>
      <c r="F366">
        <v>33660</v>
      </c>
      <c r="G366" t="s">
        <v>696</v>
      </c>
      <c r="H366" t="s">
        <v>28</v>
      </c>
      <c r="I366" t="s">
        <v>150</v>
      </c>
      <c r="V366" t="s">
        <v>4420</v>
      </c>
      <c r="AC366" t="s">
        <v>4399</v>
      </c>
      <c r="AD366" t="s">
        <v>4399</v>
      </c>
      <c r="AE366" t="s">
        <v>4399</v>
      </c>
      <c r="AF366" t="s">
        <v>4399</v>
      </c>
    </row>
    <row r="367" spans="1:32" ht="17.25" customHeight="1" x14ac:dyDescent="0.25">
      <c r="A367">
        <v>326068</v>
      </c>
      <c r="B367" t="s">
        <v>3611</v>
      </c>
      <c r="C367" t="s">
        <v>618</v>
      </c>
      <c r="D367" t="s">
        <v>371</v>
      </c>
      <c r="E367" t="s">
        <v>88</v>
      </c>
      <c r="F367">
        <v>35301</v>
      </c>
      <c r="G367" t="s">
        <v>30</v>
      </c>
      <c r="H367" t="s">
        <v>28</v>
      </c>
      <c r="I367" t="s">
        <v>150</v>
      </c>
      <c r="J367" t="s">
        <v>27</v>
      </c>
      <c r="L367" t="s">
        <v>85</v>
      </c>
      <c r="AF367" t="s">
        <v>4399</v>
      </c>
    </row>
    <row r="368" spans="1:32" ht="17.25" customHeight="1" x14ac:dyDescent="0.25">
      <c r="A368">
        <v>332338</v>
      </c>
      <c r="B368" t="s">
        <v>1938</v>
      </c>
      <c r="C368" t="s">
        <v>225</v>
      </c>
      <c r="D368" t="s">
        <v>453</v>
      </c>
      <c r="E368" t="s">
        <v>88</v>
      </c>
      <c r="F368">
        <v>32143</v>
      </c>
      <c r="G368" t="s">
        <v>897</v>
      </c>
      <c r="H368" t="s">
        <v>28</v>
      </c>
      <c r="I368" t="s">
        <v>150</v>
      </c>
      <c r="V368" t="s">
        <v>4420</v>
      </c>
      <c r="AC368" t="s">
        <v>4399</v>
      </c>
      <c r="AD368" t="s">
        <v>4399</v>
      </c>
      <c r="AE368" t="s">
        <v>4399</v>
      </c>
      <c r="AF368" t="s">
        <v>4399</v>
      </c>
    </row>
    <row r="369" spans="1:32" ht="17.25" customHeight="1" x14ac:dyDescent="0.25">
      <c r="A369">
        <v>338686</v>
      </c>
      <c r="B369" t="s">
        <v>4296</v>
      </c>
      <c r="C369" t="s">
        <v>276</v>
      </c>
      <c r="D369" t="s">
        <v>463</v>
      </c>
      <c r="E369" t="s">
        <v>88</v>
      </c>
      <c r="F369">
        <v>31382</v>
      </c>
      <c r="G369" t="s">
        <v>4297</v>
      </c>
      <c r="H369" t="s">
        <v>28</v>
      </c>
      <c r="I369" t="s">
        <v>150</v>
      </c>
      <c r="J369" t="s">
        <v>27</v>
      </c>
      <c r="L369" t="s">
        <v>73</v>
      </c>
    </row>
    <row r="370" spans="1:32" ht="17.25" customHeight="1" x14ac:dyDescent="0.25">
      <c r="A370">
        <v>332354</v>
      </c>
      <c r="B370" t="s">
        <v>2812</v>
      </c>
      <c r="C370" t="s">
        <v>309</v>
      </c>
      <c r="D370" t="s">
        <v>2047</v>
      </c>
      <c r="E370" t="s">
        <v>88</v>
      </c>
      <c r="F370">
        <v>34335</v>
      </c>
      <c r="G370" t="s">
        <v>2813</v>
      </c>
      <c r="H370" t="s">
        <v>28</v>
      </c>
      <c r="I370" t="s">
        <v>150</v>
      </c>
      <c r="J370" t="s">
        <v>1197</v>
      </c>
      <c r="L370" t="s">
        <v>30</v>
      </c>
    </row>
    <row r="371" spans="1:32" ht="17.25" customHeight="1" x14ac:dyDescent="0.25">
      <c r="A371">
        <v>332356</v>
      </c>
      <c r="B371" t="s">
        <v>1664</v>
      </c>
      <c r="C371" t="s">
        <v>454</v>
      </c>
      <c r="D371" t="s">
        <v>449</v>
      </c>
      <c r="E371" t="s">
        <v>88</v>
      </c>
      <c r="F371">
        <v>34505</v>
      </c>
      <c r="G371" t="s">
        <v>30</v>
      </c>
      <c r="H371" t="s">
        <v>28</v>
      </c>
      <c r="I371" t="s">
        <v>150</v>
      </c>
      <c r="J371" t="s">
        <v>1197</v>
      </c>
      <c r="L371" t="s">
        <v>30</v>
      </c>
      <c r="V371" t="s">
        <v>4431</v>
      </c>
    </row>
    <row r="372" spans="1:32" ht="17.25" customHeight="1" x14ac:dyDescent="0.25">
      <c r="A372">
        <v>330032</v>
      </c>
      <c r="B372" t="s">
        <v>4369</v>
      </c>
      <c r="C372" t="s">
        <v>506</v>
      </c>
      <c r="D372" t="s">
        <v>386</v>
      </c>
      <c r="E372" t="s">
        <v>88</v>
      </c>
      <c r="F372">
        <v>31367</v>
      </c>
      <c r="G372" t="s">
        <v>73</v>
      </c>
      <c r="H372" t="s">
        <v>28</v>
      </c>
      <c r="I372" t="s">
        <v>150</v>
      </c>
      <c r="V372" t="s">
        <v>4554</v>
      </c>
      <c r="AC372" t="s">
        <v>4399</v>
      </c>
      <c r="AD372" t="s">
        <v>4399</v>
      </c>
      <c r="AE372" t="s">
        <v>4399</v>
      </c>
      <c r="AF372" t="s">
        <v>4399</v>
      </c>
    </row>
    <row r="373" spans="1:32" ht="17.25" customHeight="1" x14ac:dyDescent="0.25">
      <c r="A373">
        <v>332352</v>
      </c>
      <c r="B373" t="s">
        <v>3816</v>
      </c>
      <c r="C373" t="s">
        <v>347</v>
      </c>
      <c r="D373" t="s">
        <v>731</v>
      </c>
      <c r="E373" t="s">
        <v>88</v>
      </c>
      <c r="F373">
        <v>35846</v>
      </c>
      <c r="G373" t="s">
        <v>30</v>
      </c>
      <c r="H373" t="s">
        <v>28</v>
      </c>
      <c r="I373" t="s">
        <v>150</v>
      </c>
      <c r="J373" t="s">
        <v>27</v>
      </c>
      <c r="L373" t="s">
        <v>30</v>
      </c>
    </row>
    <row r="374" spans="1:32" ht="17.25" customHeight="1" x14ac:dyDescent="0.25">
      <c r="A374">
        <v>335978</v>
      </c>
      <c r="B374" t="s">
        <v>2570</v>
      </c>
      <c r="C374" t="s">
        <v>521</v>
      </c>
      <c r="D374" t="s">
        <v>2571</v>
      </c>
      <c r="E374" t="s">
        <v>88</v>
      </c>
      <c r="F374">
        <v>36545</v>
      </c>
      <c r="G374" t="s">
        <v>30</v>
      </c>
      <c r="H374" t="s">
        <v>28</v>
      </c>
      <c r="I374" t="s">
        <v>150</v>
      </c>
      <c r="J374" t="s">
        <v>27</v>
      </c>
      <c r="L374" t="s">
        <v>30</v>
      </c>
    </row>
    <row r="375" spans="1:32" ht="17.25" customHeight="1" x14ac:dyDescent="0.25">
      <c r="A375">
        <v>337089</v>
      </c>
      <c r="B375" t="s">
        <v>4193</v>
      </c>
      <c r="C375" t="s">
        <v>222</v>
      </c>
      <c r="D375" t="s">
        <v>243</v>
      </c>
      <c r="E375" t="s">
        <v>88</v>
      </c>
      <c r="F375">
        <v>33156</v>
      </c>
      <c r="G375" t="s">
        <v>475</v>
      </c>
      <c r="H375" t="s">
        <v>28</v>
      </c>
      <c r="I375" t="s">
        <v>150</v>
      </c>
      <c r="J375" t="s">
        <v>1197</v>
      </c>
      <c r="L375" t="s">
        <v>42</v>
      </c>
    </row>
    <row r="376" spans="1:32" ht="17.25" customHeight="1" x14ac:dyDescent="0.25">
      <c r="A376">
        <v>334817</v>
      </c>
      <c r="B376" t="s">
        <v>2743</v>
      </c>
      <c r="C376" t="s">
        <v>636</v>
      </c>
      <c r="D376" t="s">
        <v>2744</v>
      </c>
      <c r="E376" t="s">
        <v>88</v>
      </c>
      <c r="F376">
        <v>36175</v>
      </c>
      <c r="G376" t="s">
        <v>30</v>
      </c>
      <c r="H376" t="s">
        <v>28</v>
      </c>
      <c r="I376" t="s">
        <v>150</v>
      </c>
      <c r="J376" t="s">
        <v>1197</v>
      </c>
      <c r="L376" t="s">
        <v>42</v>
      </c>
    </row>
    <row r="377" spans="1:32" ht="17.25" customHeight="1" x14ac:dyDescent="0.25">
      <c r="A377">
        <v>337171</v>
      </c>
      <c r="B377" t="s">
        <v>2203</v>
      </c>
      <c r="C377" t="s">
        <v>355</v>
      </c>
      <c r="D377" t="s">
        <v>1646</v>
      </c>
      <c r="E377" t="s">
        <v>88</v>
      </c>
      <c r="F377">
        <v>35307</v>
      </c>
      <c r="G377" t="s">
        <v>30</v>
      </c>
      <c r="H377" t="s">
        <v>28</v>
      </c>
      <c r="I377" t="s">
        <v>150</v>
      </c>
      <c r="V377" t="s">
        <v>4553</v>
      </c>
      <c r="AD377" t="s">
        <v>4399</v>
      </c>
      <c r="AE377" t="s">
        <v>4399</v>
      </c>
      <c r="AF377" t="s">
        <v>4399</v>
      </c>
    </row>
    <row r="378" spans="1:32" ht="17.25" customHeight="1" x14ac:dyDescent="0.25">
      <c r="A378">
        <v>332369</v>
      </c>
      <c r="B378" t="s">
        <v>3881</v>
      </c>
      <c r="C378" t="s">
        <v>734</v>
      </c>
      <c r="D378" t="s">
        <v>234</v>
      </c>
      <c r="E378" t="s">
        <v>88</v>
      </c>
      <c r="F378">
        <v>36356</v>
      </c>
      <c r="G378" t="s">
        <v>297</v>
      </c>
      <c r="H378" t="s">
        <v>28</v>
      </c>
      <c r="I378" t="s">
        <v>150</v>
      </c>
      <c r="J378" t="s">
        <v>27</v>
      </c>
      <c r="L378" t="s">
        <v>42</v>
      </c>
    </row>
    <row r="379" spans="1:32" ht="17.25" customHeight="1" x14ac:dyDescent="0.25">
      <c r="A379">
        <v>332372</v>
      </c>
      <c r="B379" t="s">
        <v>1599</v>
      </c>
      <c r="C379" t="s">
        <v>225</v>
      </c>
      <c r="D379" t="s">
        <v>496</v>
      </c>
      <c r="E379" t="s">
        <v>88</v>
      </c>
      <c r="F379">
        <v>36243</v>
      </c>
      <c r="G379" t="s">
        <v>30</v>
      </c>
      <c r="H379" t="s">
        <v>28</v>
      </c>
      <c r="I379" t="s">
        <v>150</v>
      </c>
      <c r="J379" t="s">
        <v>1197</v>
      </c>
      <c r="L379" t="s">
        <v>42</v>
      </c>
    </row>
    <row r="380" spans="1:32" ht="17.25" customHeight="1" x14ac:dyDescent="0.25">
      <c r="A380">
        <v>338687</v>
      </c>
      <c r="B380" t="s">
        <v>2440</v>
      </c>
      <c r="C380" t="s">
        <v>240</v>
      </c>
      <c r="D380" t="s">
        <v>533</v>
      </c>
      <c r="E380" t="s">
        <v>88</v>
      </c>
      <c r="F380">
        <v>37257</v>
      </c>
      <c r="G380" t="s">
        <v>30</v>
      </c>
      <c r="H380" t="s">
        <v>28</v>
      </c>
      <c r="I380" t="s">
        <v>150</v>
      </c>
      <c r="J380" t="s">
        <v>27</v>
      </c>
      <c r="L380" t="s">
        <v>30</v>
      </c>
    </row>
    <row r="381" spans="1:32" ht="17.25" customHeight="1" x14ac:dyDescent="0.25">
      <c r="A381">
        <v>330044</v>
      </c>
      <c r="B381" t="s">
        <v>2383</v>
      </c>
      <c r="C381" t="s">
        <v>364</v>
      </c>
      <c r="D381" t="s">
        <v>640</v>
      </c>
      <c r="E381" t="s">
        <v>88</v>
      </c>
      <c r="F381">
        <v>32875</v>
      </c>
      <c r="G381" t="s">
        <v>30</v>
      </c>
      <c r="H381" t="s">
        <v>28</v>
      </c>
      <c r="I381" t="s">
        <v>150</v>
      </c>
      <c r="V381" t="s">
        <v>4554</v>
      </c>
    </row>
    <row r="382" spans="1:32" ht="17.25" customHeight="1" x14ac:dyDescent="0.25">
      <c r="A382">
        <v>337797</v>
      </c>
      <c r="B382" t="s">
        <v>4076</v>
      </c>
      <c r="C382" t="s">
        <v>535</v>
      </c>
      <c r="D382" t="s">
        <v>4077</v>
      </c>
      <c r="E382" t="s">
        <v>88</v>
      </c>
      <c r="F382">
        <v>29812</v>
      </c>
      <c r="G382" t="s">
        <v>30</v>
      </c>
      <c r="H382" t="s">
        <v>28</v>
      </c>
      <c r="I382" t="s">
        <v>150</v>
      </c>
      <c r="J382" t="s">
        <v>27</v>
      </c>
      <c r="L382" t="s">
        <v>30</v>
      </c>
    </row>
    <row r="383" spans="1:32" ht="17.25" customHeight="1" x14ac:dyDescent="0.25">
      <c r="A383">
        <v>337792</v>
      </c>
      <c r="B383" t="s">
        <v>4075</v>
      </c>
      <c r="C383" t="s">
        <v>1031</v>
      </c>
      <c r="D383" t="s">
        <v>2452</v>
      </c>
      <c r="E383" t="s">
        <v>88</v>
      </c>
      <c r="F383">
        <v>31721</v>
      </c>
      <c r="G383" t="s">
        <v>444</v>
      </c>
      <c r="H383" t="s">
        <v>28</v>
      </c>
      <c r="I383" t="s">
        <v>150</v>
      </c>
      <c r="J383" t="s">
        <v>1197</v>
      </c>
      <c r="L383" t="s">
        <v>42</v>
      </c>
    </row>
    <row r="384" spans="1:32" ht="17.25" customHeight="1" x14ac:dyDescent="0.25">
      <c r="A384">
        <v>333820</v>
      </c>
      <c r="B384" t="s">
        <v>3951</v>
      </c>
      <c r="C384" t="s">
        <v>245</v>
      </c>
      <c r="D384" t="s">
        <v>3952</v>
      </c>
      <c r="E384" t="s">
        <v>89</v>
      </c>
      <c r="F384">
        <v>34339</v>
      </c>
      <c r="G384" t="s">
        <v>443</v>
      </c>
      <c r="H384" t="s">
        <v>28</v>
      </c>
      <c r="I384" t="s">
        <v>150</v>
      </c>
      <c r="J384" t="s">
        <v>1197</v>
      </c>
      <c r="L384" t="s">
        <v>42</v>
      </c>
    </row>
    <row r="385" spans="1:32" ht="17.25" customHeight="1" x14ac:dyDescent="0.25">
      <c r="A385">
        <v>335222</v>
      </c>
      <c r="B385" t="s">
        <v>3681</v>
      </c>
      <c r="C385" t="s">
        <v>454</v>
      </c>
      <c r="D385" t="s">
        <v>1032</v>
      </c>
      <c r="E385" t="s">
        <v>89</v>
      </c>
      <c r="F385">
        <v>36526</v>
      </c>
      <c r="G385" t="s">
        <v>30</v>
      </c>
      <c r="H385" t="s">
        <v>28</v>
      </c>
      <c r="I385" t="s">
        <v>150</v>
      </c>
      <c r="J385" t="s">
        <v>27</v>
      </c>
      <c r="L385" t="s">
        <v>30</v>
      </c>
    </row>
    <row r="386" spans="1:32" ht="17.25" customHeight="1" x14ac:dyDescent="0.25">
      <c r="A386">
        <v>331505</v>
      </c>
      <c r="B386" t="s">
        <v>3220</v>
      </c>
      <c r="C386" t="s">
        <v>222</v>
      </c>
      <c r="D386" t="s">
        <v>628</v>
      </c>
      <c r="E386" t="s">
        <v>88</v>
      </c>
      <c r="F386">
        <v>36161</v>
      </c>
      <c r="G386" t="s">
        <v>924</v>
      </c>
      <c r="H386" t="s">
        <v>28</v>
      </c>
      <c r="I386" t="s">
        <v>150</v>
      </c>
      <c r="J386" t="s">
        <v>27</v>
      </c>
      <c r="L386" t="s">
        <v>49</v>
      </c>
    </row>
    <row r="387" spans="1:32" ht="17.25" customHeight="1" x14ac:dyDescent="0.25">
      <c r="A387">
        <v>337378</v>
      </c>
      <c r="B387" t="s">
        <v>3721</v>
      </c>
      <c r="C387" t="s">
        <v>264</v>
      </c>
      <c r="D387" t="s">
        <v>1551</v>
      </c>
      <c r="E387" t="s">
        <v>89</v>
      </c>
      <c r="F387">
        <v>30666</v>
      </c>
      <c r="G387" t="s">
        <v>30</v>
      </c>
      <c r="H387" t="s">
        <v>28</v>
      </c>
      <c r="I387" t="s">
        <v>150</v>
      </c>
      <c r="J387" t="s">
        <v>27</v>
      </c>
      <c r="L387" t="s">
        <v>59</v>
      </c>
    </row>
    <row r="388" spans="1:32" ht="17.25" customHeight="1" x14ac:dyDescent="0.25">
      <c r="A388">
        <v>338523</v>
      </c>
      <c r="B388" t="s">
        <v>4256</v>
      </c>
      <c r="C388" t="s">
        <v>1808</v>
      </c>
      <c r="D388" t="s">
        <v>2378</v>
      </c>
      <c r="E388" t="s">
        <v>89</v>
      </c>
      <c r="F388">
        <v>31590</v>
      </c>
      <c r="G388" t="s">
        <v>30</v>
      </c>
      <c r="H388" t="s">
        <v>28</v>
      </c>
      <c r="I388" t="s">
        <v>150</v>
      </c>
      <c r="J388" t="s">
        <v>1197</v>
      </c>
      <c r="L388" t="s">
        <v>42</v>
      </c>
    </row>
    <row r="389" spans="1:32" ht="17.25" customHeight="1" x14ac:dyDescent="0.25">
      <c r="A389">
        <v>326497</v>
      </c>
      <c r="B389" t="s">
        <v>3801</v>
      </c>
      <c r="C389" t="s">
        <v>291</v>
      </c>
      <c r="D389" t="s">
        <v>429</v>
      </c>
      <c r="E389" t="s">
        <v>89</v>
      </c>
      <c r="F389">
        <v>30955</v>
      </c>
      <c r="G389" t="s">
        <v>30</v>
      </c>
      <c r="H389" t="s">
        <v>28</v>
      </c>
      <c r="I389" t="s">
        <v>150</v>
      </c>
      <c r="J389" t="s">
        <v>1197</v>
      </c>
      <c r="L389" t="s">
        <v>30</v>
      </c>
      <c r="AF389" t="s">
        <v>4399</v>
      </c>
    </row>
    <row r="390" spans="1:32" ht="17.25" customHeight="1" x14ac:dyDescent="0.25">
      <c r="A390">
        <v>337372</v>
      </c>
      <c r="B390" t="s">
        <v>2490</v>
      </c>
      <c r="C390" t="s">
        <v>225</v>
      </c>
      <c r="D390" t="s">
        <v>243</v>
      </c>
      <c r="E390" t="s">
        <v>89</v>
      </c>
      <c r="F390">
        <v>35920</v>
      </c>
      <c r="G390" t="s">
        <v>2491</v>
      </c>
      <c r="H390" t="s">
        <v>28</v>
      </c>
      <c r="I390" t="s">
        <v>150</v>
      </c>
      <c r="J390" t="s">
        <v>1197</v>
      </c>
      <c r="L390" t="s">
        <v>42</v>
      </c>
    </row>
    <row r="391" spans="1:32" ht="17.25" customHeight="1" x14ac:dyDescent="0.25">
      <c r="A391">
        <v>333823</v>
      </c>
      <c r="B391" t="s">
        <v>3501</v>
      </c>
      <c r="C391" t="s">
        <v>347</v>
      </c>
      <c r="D391" t="s">
        <v>753</v>
      </c>
      <c r="E391" t="s">
        <v>89</v>
      </c>
      <c r="F391">
        <v>32170</v>
      </c>
      <c r="G391" t="s">
        <v>52</v>
      </c>
      <c r="H391" t="s">
        <v>28</v>
      </c>
      <c r="I391" t="s">
        <v>150</v>
      </c>
      <c r="J391" t="s">
        <v>1197</v>
      </c>
      <c r="L391" t="s">
        <v>52</v>
      </c>
    </row>
    <row r="392" spans="1:32" ht="17.25" customHeight="1" x14ac:dyDescent="0.25">
      <c r="A392">
        <v>337296</v>
      </c>
      <c r="B392" t="s">
        <v>2036</v>
      </c>
      <c r="C392" t="s">
        <v>259</v>
      </c>
      <c r="D392" t="s">
        <v>875</v>
      </c>
      <c r="E392" t="s">
        <v>88</v>
      </c>
      <c r="F392">
        <v>34112</v>
      </c>
      <c r="G392" t="s">
        <v>30</v>
      </c>
      <c r="H392" t="s">
        <v>28</v>
      </c>
      <c r="I392" t="s">
        <v>150</v>
      </c>
      <c r="V392" t="s">
        <v>4553</v>
      </c>
      <c r="AD392" t="s">
        <v>4399</v>
      </c>
      <c r="AE392" t="s">
        <v>4399</v>
      </c>
      <c r="AF392" t="s">
        <v>4399</v>
      </c>
    </row>
    <row r="393" spans="1:32" ht="17.25" customHeight="1" x14ac:dyDescent="0.25">
      <c r="A393">
        <v>318784</v>
      </c>
      <c r="B393" t="s">
        <v>2053</v>
      </c>
      <c r="C393" t="s">
        <v>225</v>
      </c>
      <c r="D393" t="s">
        <v>1827</v>
      </c>
      <c r="E393" t="s">
        <v>88</v>
      </c>
      <c r="F393">
        <v>30777</v>
      </c>
      <c r="G393" t="s">
        <v>30</v>
      </c>
      <c r="H393" t="s">
        <v>28</v>
      </c>
      <c r="I393" t="s">
        <v>150</v>
      </c>
      <c r="J393" t="s">
        <v>1197</v>
      </c>
      <c r="L393" t="s">
        <v>30</v>
      </c>
      <c r="V393" t="s">
        <v>4431</v>
      </c>
    </row>
    <row r="394" spans="1:32" ht="17.25" customHeight="1" x14ac:dyDescent="0.25">
      <c r="A394">
        <v>331533</v>
      </c>
      <c r="B394" t="s">
        <v>3907</v>
      </c>
      <c r="C394" t="s">
        <v>222</v>
      </c>
      <c r="D394" t="s">
        <v>2405</v>
      </c>
      <c r="E394" t="s">
        <v>89</v>
      </c>
      <c r="F394">
        <v>36119</v>
      </c>
      <c r="G394" t="s">
        <v>3908</v>
      </c>
      <c r="H394" t="s">
        <v>28</v>
      </c>
      <c r="I394" t="s">
        <v>150</v>
      </c>
      <c r="J394" t="s">
        <v>27</v>
      </c>
      <c r="L394" t="s">
        <v>42</v>
      </c>
    </row>
    <row r="395" spans="1:32" ht="17.25" customHeight="1" x14ac:dyDescent="0.25">
      <c r="A395">
        <v>333832</v>
      </c>
      <c r="B395" t="s">
        <v>4170</v>
      </c>
      <c r="C395" t="s">
        <v>264</v>
      </c>
      <c r="D395" t="s">
        <v>1052</v>
      </c>
      <c r="E395" t="s">
        <v>89</v>
      </c>
      <c r="F395">
        <v>26931</v>
      </c>
      <c r="G395" t="s">
        <v>426</v>
      </c>
      <c r="H395" t="s">
        <v>31</v>
      </c>
      <c r="I395" t="s">
        <v>150</v>
      </c>
      <c r="J395" t="s">
        <v>1197</v>
      </c>
      <c r="L395" t="s">
        <v>42</v>
      </c>
    </row>
    <row r="396" spans="1:32" ht="17.25" customHeight="1" x14ac:dyDescent="0.25">
      <c r="A396">
        <v>327132</v>
      </c>
      <c r="B396" t="s">
        <v>4143</v>
      </c>
      <c r="C396" t="s">
        <v>375</v>
      </c>
      <c r="D396" t="s">
        <v>620</v>
      </c>
      <c r="E396" t="s">
        <v>88</v>
      </c>
      <c r="F396">
        <v>33996</v>
      </c>
      <c r="G396" t="s">
        <v>224</v>
      </c>
      <c r="H396" t="s">
        <v>28</v>
      </c>
      <c r="I396" t="s">
        <v>150</v>
      </c>
      <c r="J396" t="s">
        <v>1197</v>
      </c>
      <c r="L396" t="s">
        <v>30</v>
      </c>
    </row>
    <row r="397" spans="1:32" ht="17.25" customHeight="1" x14ac:dyDescent="0.25">
      <c r="A397">
        <v>318268</v>
      </c>
      <c r="B397" t="s">
        <v>3459</v>
      </c>
      <c r="C397" t="s">
        <v>666</v>
      </c>
      <c r="D397" t="s">
        <v>234</v>
      </c>
      <c r="E397" t="s">
        <v>88</v>
      </c>
      <c r="F397">
        <v>31262</v>
      </c>
      <c r="G397" t="s">
        <v>3460</v>
      </c>
      <c r="H397" t="s">
        <v>28</v>
      </c>
      <c r="I397" t="s">
        <v>150</v>
      </c>
      <c r="J397" t="s">
        <v>1197</v>
      </c>
      <c r="L397" t="s">
        <v>59</v>
      </c>
    </row>
    <row r="398" spans="1:32" ht="17.25" customHeight="1" x14ac:dyDescent="0.25">
      <c r="A398">
        <v>332225</v>
      </c>
      <c r="B398" t="s">
        <v>2497</v>
      </c>
      <c r="C398" t="s">
        <v>240</v>
      </c>
      <c r="D398" t="s">
        <v>840</v>
      </c>
      <c r="E398" t="s">
        <v>88</v>
      </c>
      <c r="F398">
        <v>36050</v>
      </c>
      <c r="G398" t="s">
        <v>258</v>
      </c>
      <c r="H398" t="s">
        <v>28</v>
      </c>
      <c r="I398" t="s">
        <v>150</v>
      </c>
      <c r="J398" t="s">
        <v>1197</v>
      </c>
      <c r="L398" t="s">
        <v>30</v>
      </c>
    </row>
    <row r="399" spans="1:32" ht="17.25" customHeight="1" x14ac:dyDescent="0.25">
      <c r="A399">
        <v>334253</v>
      </c>
      <c r="B399" t="s">
        <v>3418</v>
      </c>
      <c r="C399" t="s">
        <v>541</v>
      </c>
      <c r="D399" t="s">
        <v>3263</v>
      </c>
      <c r="E399" t="s">
        <v>88</v>
      </c>
      <c r="F399">
        <v>35796</v>
      </c>
      <c r="G399" t="s">
        <v>917</v>
      </c>
      <c r="H399" t="s">
        <v>28</v>
      </c>
      <c r="I399" t="s">
        <v>150</v>
      </c>
      <c r="J399" t="s">
        <v>1197</v>
      </c>
      <c r="L399" t="s">
        <v>82</v>
      </c>
      <c r="AF399" t="s">
        <v>4399</v>
      </c>
    </row>
    <row r="400" spans="1:32" ht="17.25" customHeight="1" x14ac:dyDescent="0.25">
      <c r="A400">
        <v>333310</v>
      </c>
      <c r="B400" t="s">
        <v>2874</v>
      </c>
      <c r="C400" t="s">
        <v>2875</v>
      </c>
      <c r="D400" t="s">
        <v>288</v>
      </c>
      <c r="E400" t="s">
        <v>88</v>
      </c>
      <c r="F400">
        <v>33608</v>
      </c>
      <c r="G400" t="s">
        <v>30</v>
      </c>
      <c r="H400" t="s">
        <v>28</v>
      </c>
      <c r="I400" t="s">
        <v>150</v>
      </c>
      <c r="AD400" t="s">
        <v>4399</v>
      </c>
      <c r="AE400" t="s">
        <v>4399</v>
      </c>
      <c r="AF400" t="s">
        <v>4399</v>
      </c>
    </row>
    <row r="401" spans="1:32" ht="17.25" customHeight="1" x14ac:dyDescent="0.25">
      <c r="A401">
        <v>338259</v>
      </c>
      <c r="B401" t="s">
        <v>4007</v>
      </c>
      <c r="C401" t="s">
        <v>4008</v>
      </c>
      <c r="D401" t="s">
        <v>4009</v>
      </c>
      <c r="E401" t="s">
        <v>88</v>
      </c>
      <c r="F401">
        <v>34701</v>
      </c>
      <c r="G401" t="s">
        <v>30</v>
      </c>
      <c r="H401" t="s">
        <v>28</v>
      </c>
      <c r="I401" t="s">
        <v>150</v>
      </c>
      <c r="J401" t="s">
        <v>27</v>
      </c>
      <c r="L401" t="s">
        <v>30</v>
      </c>
      <c r="AE401" t="s">
        <v>4399</v>
      </c>
      <c r="AF401" t="s">
        <v>4399</v>
      </c>
    </row>
    <row r="402" spans="1:32" ht="17.25" customHeight="1" x14ac:dyDescent="0.25">
      <c r="A402">
        <v>335148</v>
      </c>
      <c r="B402" t="s">
        <v>3783</v>
      </c>
      <c r="C402" t="s">
        <v>572</v>
      </c>
      <c r="D402" t="s">
        <v>1735</v>
      </c>
      <c r="E402" t="s">
        <v>89</v>
      </c>
      <c r="F402">
        <v>34886</v>
      </c>
      <c r="G402" t="s">
        <v>518</v>
      </c>
      <c r="H402" t="s">
        <v>28</v>
      </c>
      <c r="I402" t="s">
        <v>150</v>
      </c>
      <c r="J402" t="s">
        <v>27</v>
      </c>
      <c r="L402" t="s">
        <v>42</v>
      </c>
    </row>
    <row r="403" spans="1:32" ht="17.25" customHeight="1" x14ac:dyDescent="0.25">
      <c r="A403">
        <v>323178</v>
      </c>
      <c r="B403" t="s">
        <v>1557</v>
      </c>
      <c r="C403" t="s">
        <v>347</v>
      </c>
      <c r="D403" t="s">
        <v>1558</v>
      </c>
      <c r="E403" t="s">
        <v>88</v>
      </c>
      <c r="F403">
        <v>27931</v>
      </c>
      <c r="G403" t="s">
        <v>1559</v>
      </c>
      <c r="H403" t="s">
        <v>28</v>
      </c>
      <c r="I403" t="s">
        <v>150</v>
      </c>
      <c r="J403" t="s">
        <v>1197</v>
      </c>
      <c r="L403" t="s">
        <v>42</v>
      </c>
      <c r="V403" t="s">
        <v>4432</v>
      </c>
    </row>
    <row r="404" spans="1:32" ht="17.25" customHeight="1" x14ac:dyDescent="0.25">
      <c r="A404">
        <v>333834</v>
      </c>
      <c r="B404" t="s">
        <v>4171</v>
      </c>
      <c r="C404" t="s">
        <v>276</v>
      </c>
      <c r="D404" t="s">
        <v>1594</v>
      </c>
      <c r="E404" t="s">
        <v>89</v>
      </c>
      <c r="F404">
        <v>34335</v>
      </c>
      <c r="G404" t="s">
        <v>4172</v>
      </c>
      <c r="H404" t="s">
        <v>28</v>
      </c>
      <c r="I404" t="s">
        <v>150</v>
      </c>
      <c r="AD404" t="s">
        <v>4399</v>
      </c>
      <c r="AE404" t="s">
        <v>4399</v>
      </c>
      <c r="AF404" t="s">
        <v>4399</v>
      </c>
    </row>
    <row r="405" spans="1:32" ht="17.25" customHeight="1" x14ac:dyDescent="0.25">
      <c r="A405">
        <v>338695</v>
      </c>
      <c r="B405" t="s">
        <v>2932</v>
      </c>
      <c r="C405" t="s">
        <v>557</v>
      </c>
      <c r="D405" t="s">
        <v>269</v>
      </c>
      <c r="E405" t="s">
        <v>88</v>
      </c>
      <c r="F405">
        <v>28235</v>
      </c>
      <c r="G405" t="s">
        <v>367</v>
      </c>
      <c r="H405" t="s">
        <v>28</v>
      </c>
      <c r="I405" t="s">
        <v>150</v>
      </c>
      <c r="J405" t="s">
        <v>27</v>
      </c>
      <c r="L405" t="s">
        <v>59</v>
      </c>
    </row>
    <row r="406" spans="1:32" ht="17.25" customHeight="1" x14ac:dyDescent="0.25">
      <c r="A406">
        <v>335996</v>
      </c>
      <c r="B406" t="s">
        <v>3695</v>
      </c>
      <c r="C406" t="s">
        <v>342</v>
      </c>
      <c r="D406" t="s">
        <v>1896</v>
      </c>
      <c r="E406" t="s">
        <v>88</v>
      </c>
      <c r="F406">
        <v>35007</v>
      </c>
      <c r="G406" t="s">
        <v>42</v>
      </c>
      <c r="H406" t="s">
        <v>28</v>
      </c>
      <c r="I406" t="s">
        <v>150</v>
      </c>
      <c r="J406" t="s">
        <v>1197</v>
      </c>
      <c r="L406" t="s">
        <v>30</v>
      </c>
    </row>
    <row r="407" spans="1:32" ht="17.25" customHeight="1" x14ac:dyDescent="0.25">
      <c r="A407">
        <v>335997</v>
      </c>
      <c r="B407" t="s">
        <v>4131</v>
      </c>
      <c r="C407" t="s">
        <v>405</v>
      </c>
      <c r="D407" t="s">
        <v>975</v>
      </c>
      <c r="E407" t="s">
        <v>88</v>
      </c>
      <c r="F407">
        <v>36331</v>
      </c>
      <c r="G407" t="s">
        <v>4132</v>
      </c>
      <c r="H407" t="s">
        <v>28</v>
      </c>
      <c r="I407" t="s">
        <v>150</v>
      </c>
      <c r="J407" t="s">
        <v>1197</v>
      </c>
      <c r="L407" t="s">
        <v>82</v>
      </c>
    </row>
    <row r="408" spans="1:32" ht="17.25" customHeight="1" x14ac:dyDescent="0.25">
      <c r="A408">
        <v>330084</v>
      </c>
      <c r="B408" t="s">
        <v>2017</v>
      </c>
      <c r="C408" t="s">
        <v>469</v>
      </c>
      <c r="D408" t="s">
        <v>567</v>
      </c>
      <c r="E408" t="s">
        <v>88</v>
      </c>
      <c r="F408">
        <v>35330</v>
      </c>
      <c r="G408" t="s">
        <v>30</v>
      </c>
      <c r="H408" t="s">
        <v>28</v>
      </c>
      <c r="I408" t="s">
        <v>150</v>
      </c>
      <c r="V408" t="s">
        <v>4420</v>
      </c>
      <c r="AD408" t="s">
        <v>4399</v>
      </c>
      <c r="AE408" t="s">
        <v>4399</v>
      </c>
      <c r="AF408" t="s">
        <v>4399</v>
      </c>
    </row>
    <row r="409" spans="1:32" ht="17.25" customHeight="1" x14ac:dyDescent="0.25">
      <c r="A409">
        <v>333833</v>
      </c>
      <c r="B409" t="s">
        <v>1855</v>
      </c>
      <c r="C409" t="s">
        <v>438</v>
      </c>
      <c r="D409" t="s">
        <v>312</v>
      </c>
      <c r="E409" t="s">
        <v>89</v>
      </c>
      <c r="F409">
        <v>34581</v>
      </c>
      <c r="G409" t="s">
        <v>30</v>
      </c>
      <c r="H409" t="s">
        <v>28</v>
      </c>
      <c r="I409" t="s">
        <v>150</v>
      </c>
      <c r="J409" t="s">
        <v>1197</v>
      </c>
      <c r="L409" t="s">
        <v>30</v>
      </c>
      <c r="V409" t="s">
        <v>4432</v>
      </c>
    </row>
    <row r="410" spans="1:32" ht="17.25" customHeight="1" x14ac:dyDescent="0.25">
      <c r="A410">
        <v>330106</v>
      </c>
      <c r="B410" t="s">
        <v>2461</v>
      </c>
      <c r="C410" t="s">
        <v>2462</v>
      </c>
      <c r="D410" t="s">
        <v>420</v>
      </c>
      <c r="E410" t="s">
        <v>88</v>
      </c>
      <c r="F410">
        <v>36161</v>
      </c>
      <c r="G410" t="s">
        <v>224</v>
      </c>
      <c r="H410" t="s">
        <v>28</v>
      </c>
      <c r="I410" t="s">
        <v>150</v>
      </c>
      <c r="J410" t="s">
        <v>1197</v>
      </c>
      <c r="L410" t="s">
        <v>30</v>
      </c>
    </row>
    <row r="411" spans="1:32" ht="17.25" customHeight="1" x14ac:dyDescent="0.25">
      <c r="A411">
        <v>333836</v>
      </c>
      <c r="B411" t="s">
        <v>3658</v>
      </c>
      <c r="C411" t="s">
        <v>541</v>
      </c>
      <c r="D411" t="s">
        <v>285</v>
      </c>
      <c r="E411" t="s">
        <v>89</v>
      </c>
      <c r="F411">
        <v>35513</v>
      </c>
      <c r="G411" t="s">
        <v>82</v>
      </c>
      <c r="H411" t="s">
        <v>28</v>
      </c>
      <c r="I411" t="s">
        <v>150</v>
      </c>
      <c r="J411" t="s">
        <v>27</v>
      </c>
      <c r="L411" t="s">
        <v>82</v>
      </c>
      <c r="AE411" t="s">
        <v>4399</v>
      </c>
      <c r="AF411" t="s">
        <v>4399</v>
      </c>
    </row>
    <row r="412" spans="1:32" ht="17.25" customHeight="1" x14ac:dyDescent="0.25">
      <c r="A412">
        <v>323696</v>
      </c>
      <c r="B412" t="s">
        <v>3147</v>
      </c>
      <c r="C412" t="s">
        <v>391</v>
      </c>
      <c r="D412" t="s">
        <v>553</v>
      </c>
      <c r="E412" t="s">
        <v>89</v>
      </c>
      <c r="F412">
        <v>33743</v>
      </c>
      <c r="G412" t="s">
        <v>30</v>
      </c>
      <c r="H412" t="s">
        <v>28</v>
      </c>
      <c r="I412" t="s">
        <v>150</v>
      </c>
    </row>
    <row r="413" spans="1:32" ht="17.25" customHeight="1" x14ac:dyDescent="0.25">
      <c r="A413">
        <v>335156</v>
      </c>
      <c r="B413" t="s">
        <v>2818</v>
      </c>
      <c r="C413" t="s">
        <v>240</v>
      </c>
      <c r="D413" t="s">
        <v>677</v>
      </c>
      <c r="E413" t="s">
        <v>88</v>
      </c>
      <c r="F413">
        <v>36050</v>
      </c>
      <c r="G413" t="s">
        <v>224</v>
      </c>
      <c r="H413" t="s">
        <v>28</v>
      </c>
      <c r="I413" t="s">
        <v>150</v>
      </c>
      <c r="J413" t="s">
        <v>1197</v>
      </c>
      <c r="L413" t="s">
        <v>85</v>
      </c>
    </row>
    <row r="414" spans="1:32" ht="17.25" customHeight="1" x14ac:dyDescent="0.25">
      <c r="A414">
        <v>333837</v>
      </c>
      <c r="B414" t="s">
        <v>3320</v>
      </c>
      <c r="C414" t="s">
        <v>581</v>
      </c>
      <c r="D414" t="s">
        <v>3321</v>
      </c>
      <c r="E414" t="s">
        <v>88</v>
      </c>
      <c r="F414">
        <v>34810</v>
      </c>
      <c r="G414" t="s">
        <v>671</v>
      </c>
      <c r="H414" t="s">
        <v>28</v>
      </c>
      <c r="I414" t="s">
        <v>150</v>
      </c>
      <c r="J414" t="s">
        <v>27</v>
      </c>
      <c r="L414" t="s">
        <v>52</v>
      </c>
    </row>
    <row r="415" spans="1:32" ht="17.25" customHeight="1" x14ac:dyDescent="0.25">
      <c r="A415">
        <v>331552</v>
      </c>
      <c r="B415" t="s">
        <v>3967</v>
      </c>
      <c r="C415" t="s">
        <v>240</v>
      </c>
      <c r="D415" t="s">
        <v>1021</v>
      </c>
      <c r="E415" t="s">
        <v>88</v>
      </c>
      <c r="F415">
        <v>35697</v>
      </c>
      <c r="G415" t="s">
        <v>30</v>
      </c>
      <c r="H415" t="s">
        <v>28</v>
      </c>
      <c r="I415" t="s">
        <v>150</v>
      </c>
      <c r="J415" t="s">
        <v>27</v>
      </c>
      <c r="L415" t="s">
        <v>42</v>
      </c>
      <c r="AE415" t="s">
        <v>4399</v>
      </c>
      <c r="AF415" t="s">
        <v>4399</v>
      </c>
    </row>
    <row r="416" spans="1:32" ht="17.25" customHeight="1" x14ac:dyDescent="0.25">
      <c r="A416">
        <v>335155</v>
      </c>
      <c r="B416" t="s">
        <v>3025</v>
      </c>
      <c r="C416" t="s">
        <v>542</v>
      </c>
      <c r="D416" t="s">
        <v>1067</v>
      </c>
      <c r="E416" t="s">
        <v>88</v>
      </c>
      <c r="F416">
        <v>32577</v>
      </c>
      <c r="G416" t="s">
        <v>30</v>
      </c>
      <c r="H416" t="s">
        <v>28</v>
      </c>
      <c r="I416" t="s">
        <v>150</v>
      </c>
      <c r="J416" t="s">
        <v>27</v>
      </c>
      <c r="L416" t="s">
        <v>79</v>
      </c>
    </row>
    <row r="417" spans="1:32" ht="17.25" customHeight="1" x14ac:dyDescent="0.25">
      <c r="A417">
        <v>323184</v>
      </c>
      <c r="B417" t="s">
        <v>1464</v>
      </c>
      <c r="C417" t="s">
        <v>240</v>
      </c>
      <c r="D417" t="s">
        <v>1082</v>
      </c>
      <c r="E417" t="s">
        <v>88</v>
      </c>
      <c r="F417">
        <v>33060</v>
      </c>
      <c r="G417" t="s">
        <v>30</v>
      </c>
      <c r="H417" t="s">
        <v>28</v>
      </c>
      <c r="I417" t="s">
        <v>150</v>
      </c>
      <c r="J417" t="s">
        <v>1197</v>
      </c>
      <c r="L417" t="s">
        <v>30</v>
      </c>
      <c r="V417" t="s">
        <v>4420</v>
      </c>
      <c r="AE417" t="s">
        <v>4399</v>
      </c>
      <c r="AF417" t="s">
        <v>4399</v>
      </c>
    </row>
    <row r="418" spans="1:32" ht="17.25" customHeight="1" x14ac:dyDescent="0.25">
      <c r="A418">
        <v>331546</v>
      </c>
      <c r="B418" t="s">
        <v>1927</v>
      </c>
      <c r="C418" t="s">
        <v>632</v>
      </c>
      <c r="D418" t="s">
        <v>1928</v>
      </c>
      <c r="E418" t="s">
        <v>88</v>
      </c>
      <c r="F418">
        <v>28176</v>
      </c>
      <c r="G418" t="s">
        <v>30</v>
      </c>
      <c r="H418" t="s">
        <v>28</v>
      </c>
      <c r="I418" t="s">
        <v>150</v>
      </c>
      <c r="V418" t="s">
        <v>4420</v>
      </c>
      <c r="AF418" t="s">
        <v>4399</v>
      </c>
    </row>
    <row r="419" spans="1:32" ht="17.25" customHeight="1" x14ac:dyDescent="0.25">
      <c r="A419">
        <v>313807</v>
      </c>
      <c r="B419" t="s">
        <v>2476</v>
      </c>
      <c r="C419" t="s">
        <v>240</v>
      </c>
      <c r="D419" t="s">
        <v>460</v>
      </c>
      <c r="E419" t="s">
        <v>89</v>
      </c>
      <c r="F419">
        <v>31797</v>
      </c>
      <c r="G419" t="s">
        <v>2477</v>
      </c>
      <c r="H419" t="s">
        <v>28</v>
      </c>
      <c r="I419" t="s">
        <v>150</v>
      </c>
    </row>
    <row r="420" spans="1:32" ht="17.25" customHeight="1" x14ac:dyDescent="0.25">
      <c r="A420">
        <v>337338</v>
      </c>
      <c r="B420" t="s">
        <v>4060</v>
      </c>
      <c r="C420" t="s">
        <v>347</v>
      </c>
      <c r="D420" t="s">
        <v>289</v>
      </c>
      <c r="E420" t="s">
        <v>89</v>
      </c>
      <c r="F420">
        <v>35247</v>
      </c>
      <c r="G420" t="s">
        <v>30</v>
      </c>
      <c r="H420" t="s">
        <v>28</v>
      </c>
      <c r="I420" t="s">
        <v>150</v>
      </c>
      <c r="J420" t="s">
        <v>1197</v>
      </c>
      <c r="L420" t="s">
        <v>42</v>
      </c>
    </row>
    <row r="421" spans="1:32" ht="17.25" customHeight="1" x14ac:dyDescent="0.25">
      <c r="A421">
        <v>331448</v>
      </c>
      <c r="B421" t="s">
        <v>2503</v>
      </c>
      <c r="C421" t="s">
        <v>266</v>
      </c>
      <c r="D421" t="s">
        <v>246</v>
      </c>
      <c r="E421" t="s">
        <v>89</v>
      </c>
      <c r="F421">
        <v>34618</v>
      </c>
      <c r="G421" t="s">
        <v>2504</v>
      </c>
      <c r="H421" t="s">
        <v>28</v>
      </c>
      <c r="I421" t="s">
        <v>150</v>
      </c>
      <c r="J421" t="s">
        <v>1197</v>
      </c>
      <c r="L421" t="s">
        <v>62</v>
      </c>
    </row>
    <row r="422" spans="1:32" ht="17.25" customHeight="1" x14ac:dyDescent="0.25">
      <c r="A422">
        <v>333799</v>
      </c>
      <c r="B422" t="s">
        <v>3916</v>
      </c>
      <c r="C422" t="s">
        <v>421</v>
      </c>
      <c r="D422" t="s">
        <v>230</v>
      </c>
      <c r="E422" t="s">
        <v>88</v>
      </c>
      <c r="F422">
        <v>35376</v>
      </c>
      <c r="G422" t="s">
        <v>3917</v>
      </c>
      <c r="H422" t="s">
        <v>28</v>
      </c>
      <c r="I422" t="s">
        <v>150</v>
      </c>
      <c r="J422" t="s">
        <v>27</v>
      </c>
      <c r="L422" t="s">
        <v>52</v>
      </c>
      <c r="AF422" t="s">
        <v>4399</v>
      </c>
    </row>
    <row r="423" spans="1:32" ht="17.25" customHeight="1" x14ac:dyDescent="0.25">
      <c r="A423">
        <v>336745</v>
      </c>
      <c r="B423" t="s">
        <v>3157</v>
      </c>
      <c r="C423" t="s">
        <v>642</v>
      </c>
      <c r="D423" t="s">
        <v>697</v>
      </c>
      <c r="E423" t="s">
        <v>88</v>
      </c>
      <c r="F423">
        <v>30318</v>
      </c>
      <c r="G423" t="s">
        <v>3158</v>
      </c>
      <c r="H423" t="s">
        <v>28</v>
      </c>
      <c r="I423" t="s">
        <v>150</v>
      </c>
      <c r="J423" t="s">
        <v>1197</v>
      </c>
      <c r="L423" t="s">
        <v>70</v>
      </c>
    </row>
    <row r="424" spans="1:32" ht="17.25" customHeight="1" x14ac:dyDescent="0.25">
      <c r="A424">
        <v>336742</v>
      </c>
      <c r="B424" t="s">
        <v>3546</v>
      </c>
      <c r="C424" t="s">
        <v>3547</v>
      </c>
      <c r="D424" t="s">
        <v>733</v>
      </c>
      <c r="E424" t="s">
        <v>88</v>
      </c>
      <c r="F424">
        <v>29319</v>
      </c>
      <c r="G424" t="s">
        <v>3548</v>
      </c>
      <c r="H424" t="s">
        <v>28</v>
      </c>
      <c r="I424" t="s">
        <v>150</v>
      </c>
      <c r="J424" t="s">
        <v>1197</v>
      </c>
      <c r="L424" t="s">
        <v>42</v>
      </c>
    </row>
    <row r="425" spans="1:32" ht="17.25" customHeight="1" x14ac:dyDescent="0.25">
      <c r="A425">
        <v>327166</v>
      </c>
      <c r="B425" t="s">
        <v>1636</v>
      </c>
      <c r="C425" t="s">
        <v>790</v>
      </c>
      <c r="D425" t="s">
        <v>459</v>
      </c>
      <c r="E425" t="s">
        <v>88</v>
      </c>
      <c r="F425">
        <v>35191</v>
      </c>
      <c r="G425" t="s">
        <v>30</v>
      </c>
      <c r="H425" t="s">
        <v>28</v>
      </c>
      <c r="I425" t="s">
        <v>150</v>
      </c>
      <c r="V425" t="s">
        <v>4420</v>
      </c>
      <c r="AC425" t="s">
        <v>4399</v>
      </c>
      <c r="AD425" t="s">
        <v>4399</v>
      </c>
      <c r="AE425" t="s">
        <v>4399</v>
      </c>
      <c r="AF425" t="s">
        <v>4399</v>
      </c>
    </row>
    <row r="426" spans="1:32" ht="17.25" customHeight="1" x14ac:dyDescent="0.25">
      <c r="A426">
        <v>335121</v>
      </c>
      <c r="B426" t="s">
        <v>3339</v>
      </c>
      <c r="C426" t="s">
        <v>386</v>
      </c>
      <c r="D426" t="s">
        <v>495</v>
      </c>
      <c r="E426" t="s">
        <v>89</v>
      </c>
      <c r="F426">
        <v>33636</v>
      </c>
      <c r="G426" t="s">
        <v>1109</v>
      </c>
      <c r="H426" t="s">
        <v>71</v>
      </c>
      <c r="I426" t="s">
        <v>150</v>
      </c>
      <c r="J426" t="s">
        <v>1197</v>
      </c>
      <c r="L426" t="s">
        <v>30</v>
      </c>
      <c r="AF426" t="s">
        <v>4399</v>
      </c>
    </row>
    <row r="427" spans="1:32" ht="17.25" customHeight="1" x14ac:dyDescent="0.25">
      <c r="A427">
        <v>334252</v>
      </c>
      <c r="B427" t="s">
        <v>1977</v>
      </c>
      <c r="C427" t="s">
        <v>572</v>
      </c>
      <c r="D427" t="s">
        <v>497</v>
      </c>
      <c r="E427" t="s">
        <v>88</v>
      </c>
      <c r="F427">
        <v>34700</v>
      </c>
      <c r="G427" t="s">
        <v>30</v>
      </c>
      <c r="H427" t="s">
        <v>28</v>
      </c>
      <c r="I427" t="s">
        <v>150</v>
      </c>
      <c r="J427" t="s">
        <v>27</v>
      </c>
      <c r="L427" t="s">
        <v>85</v>
      </c>
      <c r="V427" t="s">
        <v>4432</v>
      </c>
    </row>
    <row r="428" spans="1:32" ht="17.25" customHeight="1" x14ac:dyDescent="0.25">
      <c r="A428">
        <v>335119</v>
      </c>
      <c r="B428" t="s">
        <v>4030</v>
      </c>
      <c r="C428" t="s">
        <v>2177</v>
      </c>
      <c r="D428" t="s">
        <v>520</v>
      </c>
      <c r="E428" t="s">
        <v>89</v>
      </c>
      <c r="F428">
        <v>28226</v>
      </c>
      <c r="G428" t="s">
        <v>4031</v>
      </c>
      <c r="H428" t="s">
        <v>28</v>
      </c>
      <c r="I428" t="s">
        <v>150</v>
      </c>
      <c r="J428" t="s">
        <v>1197</v>
      </c>
      <c r="L428" t="s">
        <v>82</v>
      </c>
    </row>
    <row r="429" spans="1:32" ht="17.25" customHeight="1" x14ac:dyDescent="0.25">
      <c r="A429">
        <v>337349</v>
      </c>
      <c r="B429" t="s">
        <v>3944</v>
      </c>
      <c r="C429" t="s">
        <v>309</v>
      </c>
      <c r="D429" t="s">
        <v>380</v>
      </c>
      <c r="E429" t="s">
        <v>89</v>
      </c>
      <c r="F429">
        <v>32097</v>
      </c>
      <c r="G429" t="s">
        <v>30</v>
      </c>
      <c r="H429" t="s">
        <v>28</v>
      </c>
      <c r="I429" t="s">
        <v>150</v>
      </c>
      <c r="J429" t="s">
        <v>1197</v>
      </c>
      <c r="L429" t="s">
        <v>30</v>
      </c>
    </row>
    <row r="430" spans="1:32" ht="17.25" customHeight="1" x14ac:dyDescent="0.25">
      <c r="A430">
        <v>338323</v>
      </c>
      <c r="B430" t="s">
        <v>2835</v>
      </c>
      <c r="C430" t="s">
        <v>2676</v>
      </c>
      <c r="D430" t="s">
        <v>492</v>
      </c>
      <c r="E430" t="s">
        <v>89</v>
      </c>
      <c r="F430">
        <v>36161</v>
      </c>
      <c r="G430" t="s">
        <v>407</v>
      </c>
      <c r="H430" t="s">
        <v>28</v>
      </c>
      <c r="I430" t="s">
        <v>150</v>
      </c>
      <c r="J430" t="s">
        <v>27</v>
      </c>
      <c r="L430" t="s">
        <v>42</v>
      </c>
    </row>
    <row r="431" spans="1:32" ht="17.25" customHeight="1" x14ac:dyDescent="0.25">
      <c r="A431">
        <v>329020</v>
      </c>
      <c r="B431" t="s">
        <v>2269</v>
      </c>
      <c r="C431" t="s">
        <v>1203</v>
      </c>
      <c r="D431" t="s">
        <v>2270</v>
      </c>
      <c r="E431" t="s">
        <v>89</v>
      </c>
      <c r="F431">
        <v>35851</v>
      </c>
      <c r="G431" t="s">
        <v>2271</v>
      </c>
      <c r="H431" t="s">
        <v>28</v>
      </c>
      <c r="I431" t="s">
        <v>150</v>
      </c>
      <c r="V431" t="s">
        <v>4420</v>
      </c>
      <c r="AF431" t="s">
        <v>4399</v>
      </c>
    </row>
    <row r="432" spans="1:32" ht="17.25" customHeight="1" x14ac:dyDescent="0.25">
      <c r="A432">
        <v>326633</v>
      </c>
      <c r="B432" t="s">
        <v>2346</v>
      </c>
      <c r="C432" t="s">
        <v>578</v>
      </c>
      <c r="D432" t="s">
        <v>945</v>
      </c>
      <c r="E432" t="s">
        <v>88</v>
      </c>
      <c r="F432">
        <v>35065</v>
      </c>
      <c r="G432" t="s">
        <v>79</v>
      </c>
      <c r="H432" t="s">
        <v>28</v>
      </c>
      <c r="I432" t="s">
        <v>150</v>
      </c>
      <c r="V432" t="s">
        <v>4420</v>
      </c>
      <c r="AD432" t="s">
        <v>4399</v>
      </c>
      <c r="AE432" t="s">
        <v>4399</v>
      </c>
      <c r="AF432" t="s">
        <v>4399</v>
      </c>
    </row>
    <row r="433" spans="1:32" ht="17.25" customHeight="1" x14ac:dyDescent="0.25">
      <c r="A433">
        <v>337364</v>
      </c>
      <c r="B433" t="s">
        <v>3030</v>
      </c>
      <c r="C433" t="s">
        <v>3031</v>
      </c>
      <c r="D433" t="s">
        <v>1521</v>
      </c>
      <c r="E433" t="s">
        <v>89</v>
      </c>
      <c r="F433">
        <v>32945</v>
      </c>
      <c r="G433" t="s">
        <v>838</v>
      </c>
      <c r="H433" t="s">
        <v>28</v>
      </c>
      <c r="I433" t="s">
        <v>150</v>
      </c>
      <c r="J433" t="s">
        <v>1197</v>
      </c>
      <c r="L433" t="s">
        <v>30</v>
      </c>
    </row>
    <row r="434" spans="1:32" ht="17.25" customHeight="1" x14ac:dyDescent="0.25">
      <c r="A434">
        <v>333518</v>
      </c>
      <c r="B434" t="s">
        <v>1637</v>
      </c>
      <c r="C434" t="s">
        <v>1016</v>
      </c>
      <c r="D434" t="s">
        <v>605</v>
      </c>
      <c r="E434" t="s">
        <v>89</v>
      </c>
      <c r="F434">
        <v>33120</v>
      </c>
      <c r="G434" t="s">
        <v>925</v>
      </c>
      <c r="H434" t="s">
        <v>28</v>
      </c>
      <c r="I434" t="s">
        <v>150</v>
      </c>
      <c r="V434" t="s">
        <v>4420</v>
      </c>
      <c r="AD434" t="s">
        <v>4399</v>
      </c>
      <c r="AE434" t="s">
        <v>4399</v>
      </c>
      <c r="AF434" t="s">
        <v>4399</v>
      </c>
    </row>
    <row r="435" spans="1:32" ht="17.25" customHeight="1" x14ac:dyDescent="0.25">
      <c r="A435">
        <v>331590</v>
      </c>
      <c r="B435" t="s">
        <v>3488</v>
      </c>
      <c r="C435" t="s">
        <v>389</v>
      </c>
      <c r="D435" t="s">
        <v>234</v>
      </c>
      <c r="E435" t="s">
        <v>89</v>
      </c>
      <c r="F435">
        <v>36526</v>
      </c>
      <c r="G435" t="s">
        <v>444</v>
      </c>
      <c r="H435" t="s">
        <v>28</v>
      </c>
      <c r="I435" t="s">
        <v>150</v>
      </c>
      <c r="J435" t="s">
        <v>1197</v>
      </c>
      <c r="L435" t="s">
        <v>42</v>
      </c>
    </row>
    <row r="436" spans="1:32" ht="17.25" customHeight="1" x14ac:dyDescent="0.25">
      <c r="A436">
        <v>329253</v>
      </c>
      <c r="B436" t="s">
        <v>3108</v>
      </c>
      <c r="C436" t="s">
        <v>611</v>
      </c>
      <c r="D436" t="s">
        <v>351</v>
      </c>
      <c r="E436" t="s">
        <v>89</v>
      </c>
      <c r="F436">
        <v>35935</v>
      </c>
      <c r="G436" t="s">
        <v>30</v>
      </c>
      <c r="H436" t="s">
        <v>28</v>
      </c>
      <c r="I436" t="s">
        <v>150</v>
      </c>
    </row>
    <row r="437" spans="1:32" ht="17.25" customHeight="1" x14ac:dyDescent="0.25">
      <c r="A437">
        <v>335255</v>
      </c>
      <c r="B437" t="s">
        <v>3423</v>
      </c>
      <c r="C437" t="s">
        <v>3424</v>
      </c>
      <c r="D437" t="s">
        <v>285</v>
      </c>
      <c r="E437" t="s">
        <v>89</v>
      </c>
      <c r="F437">
        <v>34357</v>
      </c>
      <c r="G437" t="s">
        <v>30</v>
      </c>
      <c r="H437" t="s">
        <v>28</v>
      </c>
      <c r="I437" t="s">
        <v>150</v>
      </c>
      <c r="J437" t="s">
        <v>27</v>
      </c>
      <c r="L437" t="s">
        <v>30</v>
      </c>
      <c r="AE437" t="s">
        <v>4399</v>
      </c>
      <c r="AF437" t="s">
        <v>4399</v>
      </c>
    </row>
    <row r="438" spans="1:32" ht="17.25" customHeight="1" x14ac:dyDescent="0.25">
      <c r="A438">
        <v>338880</v>
      </c>
      <c r="B438" t="s">
        <v>4197</v>
      </c>
      <c r="C438" t="s">
        <v>1010</v>
      </c>
      <c r="D438" t="s">
        <v>522</v>
      </c>
      <c r="E438" t="s">
        <v>89</v>
      </c>
      <c r="F438">
        <v>37272</v>
      </c>
      <c r="G438" t="s">
        <v>30</v>
      </c>
      <c r="H438" t="s">
        <v>28</v>
      </c>
      <c r="I438" t="s">
        <v>150</v>
      </c>
    </row>
    <row r="439" spans="1:32" ht="17.25" customHeight="1" x14ac:dyDescent="0.25">
      <c r="A439">
        <v>324268</v>
      </c>
      <c r="B439" t="s">
        <v>3607</v>
      </c>
      <c r="C439" t="s">
        <v>3608</v>
      </c>
      <c r="D439" t="s">
        <v>296</v>
      </c>
      <c r="E439" t="s">
        <v>88</v>
      </c>
      <c r="F439">
        <v>34790</v>
      </c>
      <c r="G439" t="s">
        <v>59</v>
      </c>
      <c r="H439" t="s">
        <v>28</v>
      </c>
      <c r="I439" t="s">
        <v>150</v>
      </c>
      <c r="AD439" t="s">
        <v>4399</v>
      </c>
      <c r="AE439" t="s">
        <v>4399</v>
      </c>
      <c r="AF439" t="s">
        <v>4399</v>
      </c>
    </row>
    <row r="440" spans="1:32" ht="17.25" customHeight="1" x14ac:dyDescent="0.25">
      <c r="A440">
        <v>335183</v>
      </c>
      <c r="B440" t="s">
        <v>3518</v>
      </c>
      <c r="C440" t="s">
        <v>1552</v>
      </c>
      <c r="D440" t="s">
        <v>394</v>
      </c>
      <c r="E440" t="s">
        <v>89</v>
      </c>
      <c r="F440">
        <v>33456</v>
      </c>
      <c r="G440" t="s">
        <v>30</v>
      </c>
      <c r="H440" t="s">
        <v>28</v>
      </c>
      <c r="I440" t="s">
        <v>150</v>
      </c>
      <c r="J440" t="s">
        <v>1197</v>
      </c>
      <c r="L440" t="s">
        <v>30</v>
      </c>
    </row>
    <row r="441" spans="1:32" ht="17.25" customHeight="1" x14ac:dyDescent="0.25">
      <c r="A441">
        <v>331560</v>
      </c>
      <c r="B441" t="s">
        <v>3284</v>
      </c>
      <c r="C441" t="s">
        <v>1552</v>
      </c>
      <c r="D441" t="s">
        <v>243</v>
      </c>
      <c r="E441" t="s">
        <v>89</v>
      </c>
      <c r="F441">
        <v>34455</v>
      </c>
      <c r="G441" t="s">
        <v>3285</v>
      </c>
      <c r="H441" t="s">
        <v>28</v>
      </c>
      <c r="I441" t="s">
        <v>150</v>
      </c>
      <c r="J441" t="s">
        <v>27</v>
      </c>
      <c r="L441" t="s">
        <v>85</v>
      </c>
      <c r="AE441" t="s">
        <v>4399</v>
      </c>
      <c r="AF441" t="s">
        <v>4399</v>
      </c>
    </row>
    <row r="442" spans="1:32" ht="17.25" customHeight="1" x14ac:dyDescent="0.25">
      <c r="A442">
        <v>331562</v>
      </c>
      <c r="B442" t="s">
        <v>3636</v>
      </c>
      <c r="C442" t="s">
        <v>375</v>
      </c>
      <c r="D442" t="s">
        <v>3637</v>
      </c>
      <c r="E442" t="s">
        <v>89</v>
      </c>
      <c r="F442">
        <v>35862</v>
      </c>
      <c r="G442" t="s">
        <v>1635</v>
      </c>
      <c r="H442" t="s">
        <v>28</v>
      </c>
      <c r="I442" t="s">
        <v>150</v>
      </c>
      <c r="AF442" t="s">
        <v>4399</v>
      </c>
    </row>
    <row r="443" spans="1:32" ht="17.25" customHeight="1" x14ac:dyDescent="0.25">
      <c r="A443">
        <v>331561</v>
      </c>
      <c r="B443" t="s">
        <v>1842</v>
      </c>
      <c r="C443" t="s">
        <v>266</v>
      </c>
      <c r="D443" t="s">
        <v>285</v>
      </c>
      <c r="E443" t="s">
        <v>89</v>
      </c>
      <c r="F443">
        <v>35436</v>
      </c>
      <c r="G443" t="s">
        <v>30</v>
      </c>
      <c r="H443" t="s">
        <v>28</v>
      </c>
      <c r="I443" t="s">
        <v>150</v>
      </c>
      <c r="J443" t="s">
        <v>27</v>
      </c>
      <c r="L443" t="s">
        <v>30</v>
      </c>
      <c r="V443" t="s">
        <v>4432</v>
      </c>
      <c r="AF443" t="s">
        <v>4399</v>
      </c>
    </row>
    <row r="444" spans="1:32" ht="17.25" customHeight="1" x14ac:dyDescent="0.25">
      <c r="A444">
        <v>338971</v>
      </c>
      <c r="B444" t="s">
        <v>4345</v>
      </c>
      <c r="C444" t="s">
        <v>352</v>
      </c>
      <c r="D444" t="s">
        <v>460</v>
      </c>
      <c r="E444" t="s">
        <v>89</v>
      </c>
      <c r="F444">
        <v>36437</v>
      </c>
      <c r="G444" t="s">
        <v>30</v>
      </c>
      <c r="H444" t="s">
        <v>28</v>
      </c>
      <c r="I444" t="s">
        <v>150</v>
      </c>
      <c r="J444" t="s">
        <v>1197</v>
      </c>
      <c r="L444" t="s">
        <v>30</v>
      </c>
    </row>
    <row r="445" spans="1:32" ht="17.25" customHeight="1" x14ac:dyDescent="0.25">
      <c r="A445">
        <v>338966</v>
      </c>
      <c r="B445" t="s">
        <v>3592</v>
      </c>
      <c r="C445" t="s">
        <v>1677</v>
      </c>
      <c r="D445" t="s">
        <v>2067</v>
      </c>
      <c r="E445" t="s">
        <v>89</v>
      </c>
      <c r="F445">
        <v>35886</v>
      </c>
      <c r="G445" t="s">
        <v>3593</v>
      </c>
      <c r="H445" t="s">
        <v>28</v>
      </c>
      <c r="I445" t="s">
        <v>150</v>
      </c>
      <c r="J445" t="s">
        <v>1197</v>
      </c>
      <c r="L445" t="s">
        <v>42</v>
      </c>
    </row>
    <row r="446" spans="1:32" ht="17.25" customHeight="1" x14ac:dyDescent="0.25">
      <c r="A446">
        <v>329259</v>
      </c>
      <c r="B446" t="s">
        <v>3309</v>
      </c>
      <c r="C446" t="s">
        <v>365</v>
      </c>
      <c r="D446" t="s">
        <v>249</v>
      </c>
      <c r="E446" t="s">
        <v>88</v>
      </c>
      <c r="F446">
        <v>35827</v>
      </c>
      <c r="G446" t="s">
        <v>30</v>
      </c>
      <c r="H446" t="s">
        <v>31</v>
      </c>
      <c r="I446" t="s">
        <v>150</v>
      </c>
    </row>
    <row r="447" spans="1:32" ht="17.25" customHeight="1" x14ac:dyDescent="0.25">
      <c r="A447">
        <v>321922</v>
      </c>
      <c r="B447" t="s">
        <v>1701</v>
      </c>
      <c r="C447" t="s">
        <v>232</v>
      </c>
      <c r="D447" t="s">
        <v>299</v>
      </c>
      <c r="E447" t="s">
        <v>88</v>
      </c>
      <c r="F447">
        <v>34066</v>
      </c>
      <c r="G447" t="s">
        <v>1651</v>
      </c>
      <c r="H447" t="s">
        <v>28</v>
      </c>
      <c r="I447" t="s">
        <v>150</v>
      </c>
      <c r="J447" t="s">
        <v>27</v>
      </c>
      <c r="L447" t="s">
        <v>82</v>
      </c>
      <c r="V447" t="s">
        <v>4432</v>
      </c>
      <c r="AE447" t="s">
        <v>4399</v>
      </c>
      <c r="AF447" t="s">
        <v>4399</v>
      </c>
    </row>
    <row r="448" spans="1:32" ht="17.25" customHeight="1" x14ac:dyDescent="0.25">
      <c r="A448">
        <v>328115</v>
      </c>
      <c r="B448" t="s">
        <v>3394</v>
      </c>
      <c r="C448" t="s">
        <v>601</v>
      </c>
      <c r="D448" t="s">
        <v>289</v>
      </c>
      <c r="E448" t="s">
        <v>88</v>
      </c>
      <c r="F448">
        <v>32448</v>
      </c>
      <c r="G448" t="s">
        <v>49</v>
      </c>
      <c r="H448" t="s">
        <v>28</v>
      </c>
      <c r="I448" t="s">
        <v>150</v>
      </c>
      <c r="J448" t="s">
        <v>1197</v>
      </c>
      <c r="L448" t="s">
        <v>49</v>
      </c>
    </row>
    <row r="449" spans="1:32" ht="17.25" customHeight="1" x14ac:dyDescent="0.25">
      <c r="A449">
        <v>335241</v>
      </c>
      <c r="B449" t="s">
        <v>3109</v>
      </c>
      <c r="C449" t="s">
        <v>245</v>
      </c>
      <c r="D449" t="s">
        <v>289</v>
      </c>
      <c r="E449" t="s">
        <v>88</v>
      </c>
      <c r="F449">
        <v>35577</v>
      </c>
      <c r="G449" t="s">
        <v>30</v>
      </c>
      <c r="H449" t="s">
        <v>28</v>
      </c>
      <c r="I449" t="s">
        <v>150</v>
      </c>
      <c r="J449" t="s">
        <v>1197</v>
      </c>
      <c r="L449" t="s">
        <v>59</v>
      </c>
    </row>
    <row r="450" spans="1:32" ht="17.25" customHeight="1" x14ac:dyDescent="0.25">
      <c r="A450">
        <v>328045</v>
      </c>
      <c r="B450" t="s">
        <v>2609</v>
      </c>
      <c r="C450" t="s">
        <v>309</v>
      </c>
      <c r="D450" t="s">
        <v>312</v>
      </c>
      <c r="E450" t="s">
        <v>88</v>
      </c>
      <c r="F450">
        <v>35637</v>
      </c>
      <c r="G450" t="s">
        <v>30</v>
      </c>
      <c r="H450" t="s">
        <v>28</v>
      </c>
      <c r="I450" t="s">
        <v>150</v>
      </c>
      <c r="J450" t="s">
        <v>1197</v>
      </c>
      <c r="L450" t="s">
        <v>30</v>
      </c>
      <c r="AE450" t="s">
        <v>4399</v>
      </c>
      <c r="AF450" t="s">
        <v>4399</v>
      </c>
    </row>
    <row r="451" spans="1:32" ht="17.25" customHeight="1" x14ac:dyDescent="0.25">
      <c r="A451">
        <v>317979</v>
      </c>
      <c r="B451" t="s">
        <v>1440</v>
      </c>
      <c r="C451" t="s">
        <v>672</v>
      </c>
      <c r="D451" t="s">
        <v>278</v>
      </c>
      <c r="E451" t="s">
        <v>88</v>
      </c>
      <c r="F451">
        <v>33878</v>
      </c>
      <c r="G451" t="s">
        <v>42</v>
      </c>
      <c r="H451" t="s">
        <v>28</v>
      </c>
      <c r="I451" t="s">
        <v>150</v>
      </c>
      <c r="V451" t="s">
        <v>4432</v>
      </c>
      <c r="AD451" t="s">
        <v>4399</v>
      </c>
      <c r="AE451" t="s">
        <v>4399</v>
      </c>
      <c r="AF451" t="s">
        <v>4399</v>
      </c>
    </row>
    <row r="452" spans="1:32" ht="17.25" customHeight="1" x14ac:dyDescent="0.25">
      <c r="A452">
        <v>333845</v>
      </c>
      <c r="B452" t="s">
        <v>3823</v>
      </c>
      <c r="C452" t="s">
        <v>516</v>
      </c>
      <c r="D452" t="s">
        <v>2341</v>
      </c>
      <c r="E452" t="s">
        <v>89</v>
      </c>
      <c r="F452">
        <v>35096</v>
      </c>
      <c r="G452" t="s">
        <v>1565</v>
      </c>
      <c r="H452" t="s">
        <v>28</v>
      </c>
      <c r="I452" t="s">
        <v>150</v>
      </c>
      <c r="V452" t="s">
        <v>4554</v>
      </c>
      <c r="AE452" t="s">
        <v>4399</v>
      </c>
      <c r="AF452" t="s">
        <v>4399</v>
      </c>
    </row>
    <row r="453" spans="1:32" ht="17.25" customHeight="1" x14ac:dyDescent="0.25">
      <c r="A453">
        <v>333450</v>
      </c>
      <c r="B453" t="s">
        <v>2012</v>
      </c>
      <c r="C453" t="s">
        <v>240</v>
      </c>
      <c r="D453" t="s">
        <v>943</v>
      </c>
      <c r="E453" t="s">
        <v>89</v>
      </c>
      <c r="F453">
        <v>34822</v>
      </c>
      <c r="G453" t="s">
        <v>30</v>
      </c>
      <c r="H453" t="s">
        <v>28</v>
      </c>
      <c r="I453" t="s">
        <v>150</v>
      </c>
      <c r="J453" t="s">
        <v>1197</v>
      </c>
      <c r="L453" t="s">
        <v>30</v>
      </c>
      <c r="V453" t="s">
        <v>4420</v>
      </c>
      <c r="AE453" t="s">
        <v>4399</v>
      </c>
      <c r="AF453" t="s">
        <v>4399</v>
      </c>
    </row>
    <row r="454" spans="1:32" ht="17.25" customHeight="1" x14ac:dyDescent="0.25">
      <c r="A454">
        <v>302786</v>
      </c>
      <c r="B454" t="s">
        <v>3457</v>
      </c>
      <c r="C454" t="s">
        <v>693</v>
      </c>
      <c r="D454" t="s">
        <v>523</v>
      </c>
      <c r="E454" t="s">
        <v>88</v>
      </c>
      <c r="F454">
        <v>31051</v>
      </c>
      <c r="G454" t="s">
        <v>258</v>
      </c>
      <c r="H454" t="s">
        <v>28</v>
      </c>
      <c r="I454" t="s">
        <v>150</v>
      </c>
      <c r="V454" t="s">
        <v>4554</v>
      </c>
    </row>
    <row r="455" spans="1:32" ht="17.25" customHeight="1" x14ac:dyDescent="0.25">
      <c r="A455">
        <v>338527</v>
      </c>
      <c r="B455" t="s">
        <v>2910</v>
      </c>
      <c r="C455" t="s">
        <v>347</v>
      </c>
      <c r="D455" t="s">
        <v>1053</v>
      </c>
      <c r="E455" t="s">
        <v>89</v>
      </c>
      <c r="F455">
        <v>32038</v>
      </c>
      <c r="G455" t="s">
        <v>30</v>
      </c>
      <c r="H455" t="s">
        <v>28</v>
      </c>
      <c r="I455" t="s">
        <v>150</v>
      </c>
      <c r="J455" t="s">
        <v>27</v>
      </c>
      <c r="L455" t="s">
        <v>30</v>
      </c>
    </row>
    <row r="456" spans="1:32" ht="17.25" customHeight="1" x14ac:dyDescent="0.25">
      <c r="A456">
        <v>333320</v>
      </c>
      <c r="B456" t="s">
        <v>2850</v>
      </c>
      <c r="C456" t="s">
        <v>2851</v>
      </c>
      <c r="D456" t="s">
        <v>2852</v>
      </c>
      <c r="E456" t="s">
        <v>89</v>
      </c>
      <c r="F456">
        <v>30873</v>
      </c>
      <c r="G456" t="s">
        <v>224</v>
      </c>
      <c r="H456" t="s">
        <v>28</v>
      </c>
      <c r="I456" t="s">
        <v>150</v>
      </c>
    </row>
    <row r="457" spans="1:32" ht="17.25" customHeight="1" x14ac:dyDescent="0.25">
      <c r="A457">
        <v>333508</v>
      </c>
      <c r="B457" t="s">
        <v>2187</v>
      </c>
      <c r="C457" t="s">
        <v>342</v>
      </c>
      <c r="D457" t="s">
        <v>2188</v>
      </c>
      <c r="E457" t="s">
        <v>89</v>
      </c>
      <c r="F457">
        <v>32909</v>
      </c>
      <c r="G457" t="s">
        <v>30</v>
      </c>
      <c r="H457" t="s">
        <v>28</v>
      </c>
      <c r="I457" t="s">
        <v>150</v>
      </c>
      <c r="J457" t="s">
        <v>1211</v>
      </c>
      <c r="L457" t="s">
        <v>30</v>
      </c>
      <c r="V457" t="s">
        <v>4420</v>
      </c>
    </row>
    <row r="458" spans="1:32" ht="17.25" customHeight="1" x14ac:dyDescent="0.25">
      <c r="A458">
        <v>338675</v>
      </c>
      <c r="B458" t="s">
        <v>4292</v>
      </c>
      <c r="C458" t="s">
        <v>264</v>
      </c>
      <c r="D458" t="s">
        <v>861</v>
      </c>
      <c r="E458" t="s">
        <v>88</v>
      </c>
      <c r="F458">
        <v>27926</v>
      </c>
      <c r="G458" t="s">
        <v>4293</v>
      </c>
      <c r="H458" t="s">
        <v>28</v>
      </c>
      <c r="I458" t="s">
        <v>150</v>
      </c>
      <c r="J458" t="s">
        <v>1197</v>
      </c>
      <c r="L458" t="s">
        <v>59</v>
      </c>
    </row>
    <row r="459" spans="1:32" ht="17.25" customHeight="1" x14ac:dyDescent="0.25">
      <c r="A459">
        <v>338674</v>
      </c>
      <c r="B459" t="s">
        <v>4101</v>
      </c>
      <c r="C459" t="s">
        <v>557</v>
      </c>
      <c r="D459" t="s">
        <v>766</v>
      </c>
      <c r="E459" t="s">
        <v>89</v>
      </c>
      <c r="F459">
        <v>32883</v>
      </c>
      <c r="G459" t="s">
        <v>962</v>
      </c>
      <c r="H459" t="s">
        <v>28</v>
      </c>
      <c r="I459" t="s">
        <v>150</v>
      </c>
      <c r="J459" t="s">
        <v>1197</v>
      </c>
      <c r="L459" t="s">
        <v>49</v>
      </c>
    </row>
    <row r="460" spans="1:32" ht="17.25" customHeight="1" x14ac:dyDescent="0.25">
      <c r="A460">
        <v>329293</v>
      </c>
      <c r="B460" t="s">
        <v>2496</v>
      </c>
      <c r="C460" t="s">
        <v>240</v>
      </c>
      <c r="D460" t="s">
        <v>289</v>
      </c>
      <c r="E460" t="s">
        <v>88</v>
      </c>
      <c r="F460">
        <v>35862</v>
      </c>
      <c r="G460" t="s">
        <v>30</v>
      </c>
      <c r="H460" t="s">
        <v>28</v>
      </c>
      <c r="I460" t="s">
        <v>150</v>
      </c>
      <c r="J460" t="s">
        <v>1197</v>
      </c>
      <c r="L460" t="s">
        <v>30</v>
      </c>
    </row>
    <row r="461" spans="1:32" ht="17.25" customHeight="1" x14ac:dyDescent="0.25">
      <c r="A461">
        <v>327856</v>
      </c>
      <c r="B461" t="s">
        <v>2111</v>
      </c>
      <c r="C461" t="s">
        <v>1450</v>
      </c>
      <c r="D461" t="s">
        <v>2112</v>
      </c>
      <c r="E461" t="s">
        <v>88</v>
      </c>
      <c r="F461">
        <v>32874</v>
      </c>
      <c r="G461" t="s">
        <v>52</v>
      </c>
      <c r="H461" t="s">
        <v>28</v>
      </c>
      <c r="I461" t="s">
        <v>150</v>
      </c>
      <c r="V461" t="s">
        <v>4420</v>
      </c>
    </row>
    <row r="462" spans="1:32" ht="17.25" customHeight="1" x14ac:dyDescent="0.25">
      <c r="A462">
        <v>335313</v>
      </c>
      <c r="B462" t="s">
        <v>3520</v>
      </c>
      <c r="C462" t="s">
        <v>240</v>
      </c>
      <c r="D462" t="s">
        <v>497</v>
      </c>
      <c r="E462" t="s">
        <v>89</v>
      </c>
      <c r="F462">
        <v>32046</v>
      </c>
      <c r="G462" t="s">
        <v>518</v>
      </c>
      <c r="H462" t="s">
        <v>28</v>
      </c>
      <c r="I462" t="s">
        <v>150</v>
      </c>
      <c r="J462" t="s">
        <v>1197</v>
      </c>
      <c r="L462" t="s">
        <v>30</v>
      </c>
    </row>
    <row r="463" spans="1:32" ht="17.25" customHeight="1" x14ac:dyDescent="0.25">
      <c r="A463">
        <v>328599</v>
      </c>
      <c r="B463" t="s">
        <v>2612</v>
      </c>
      <c r="C463" t="s">
        <v>240</v>
      </c>
      <c r="D463" t="s">
        <v>281</v>
      </c>
      <c r="E463" t="s">
        <v>88</v>
      </c>
      <c r="F463">
        <v>33239</v>
      </c>
      <c r="G463" t="s">
        <v>607</v>
      </c>
      <c r="H463" t="s">
        <v>28</v>
      </c>
      <c r="I463" t="s">
        <v>150</v>
      </c>
      <c r="J463" t="s">
        <v>27</v>
      </c>
      <c r="L463" t="s">
        <v>30</v>
      </c>
    </row>
    <row r="464" spans="1:32" ht="17.25" customHeight="1" x14ac:dyDescent="0.25">
      <c r="A464">
        <v>335312</v>
      </c>
      <c r="B464" t="s">
        <v>3837</v>
      </c>
      <c r="C464" t="s">
        <v>814</v>
      </c>
      <c r="D464" t="s">
        <v>2699</v>
      </c>
      <c r="E464" t="s">
        <v>89</v>
      </c>
      <c r="F464">
        <v>33970</v>
      </c>
      <c r="G464" t="s">
        <v>3838</v>
      </c>
      <c r="H464" t="s">
        <v>28</v>
      </c>
      <c r="I464" t="s">
        <v>150</v>
      </c>
      <c r="J464" t="s">
        <v>1197</v>
      </c>
      <c r="L464" t="s">
        <v>62</v>
      </c>
    </row>
    <row r="465" spans="1:32" ht="17.25" customHeight="1" x14ac:dyDescent="0.25">
      <c r="A465">
        <v>333931</v>
      </c>
      <c r="B465" t="s">
        <v>3095</v>
      </c>
      <c r="C465" t="s">
        <v>240</v>
      </c>
      <c r="D465" t="s">
        <v>772</v>
      </c>
      <c r="E465" t="s">
        <v>89</v>
      </c>
      <c r="F465">
        <v>33378</v>
      </c>
      <c r="G465" t="s">
        <v>30</v>
      </c>
      <c r="H465" t="s">
        <v>28</v>
      </c>
      <c r="I465" t="s">
        <v>150</v>
      </c>
      <c r="J465" t="s">
        <v>1197</v>
      </c>
      <c r="L465" t="s">
        <v>30</v>
      </c>
    </row>
    <row r="466" spans="1:32" ht="17.25" customHeight="1" x14ac:dyDescent="0.25">
      <c r="A466">
        <v>338552</v>
      </c>
      <c r="B466" t="s">
        <v>2927</v>
      </c>
      <c r="C466" t="s">
        <v>309</v>
      </c>
      <c r="D466" t="s">
        <v>613</v>
      </c>
      <c r="E466" t="s">
        <v>88</v>
      </c>
      <c r="F466">
        <v>36039</v>
      </c>
      <c r="G466" t="s">
        <v>30</v>
      </c>
      <c r="H466" t="s">
        <v>31</v>
      </c>
      <c r="I466" t="s">
        <v>150</v>
      </c>
      <c r="J466" t="s">
        <v>27</v>
      </c>
      <c r="L466" t="s">
        <v>30</v>
      </c>
    </row>
    <row r="467" spans="1:32" ht="17.25" customHeight="1" x14ac:dyDescent="0.25">
      <c r="A467">
        <v>331623</v>
      </c>
      <c r="B467" t="s">
        <v>2192</v>
      </c>
      <c r="C467" t="s">
        <v>691</v>
      </c>
      <c r="D467" t="s">
        <v>451</v>
      </c>
      <c r="E467" t="s">
        <v>88</v>
      </c>
      <c r="F467">
        <v>36536</v>
      </c>
      <c r="G467" t="s">
        <v>30</v>
      </c>
      <c r="H467" t="s">
        <v>28</v>
      </c>
      <c r="I467" t="s">
        <v>150</v>
      </c>
      <c r="J467" t="s">
        <v>1197</v>
      </c>
      <c r="L467" t="s">
        <v>30</v>
      </c>
      <c r="V467" t="s">
        <v>4420</v>
      </c>
      <c r="AE467" t="s">
        <v>4399</v>
      </c>
      <c r="AF467" t="s">
        <v>4399</v>
      </c>
    </row>
    <row r="468" spans="1:32" ht="17.25" customHeight="1" x14ac:dyDescent="0.25">
      <c r="A468">
        <v>333911</v>
      </c>
      <c r="B468" t="s">
        <v>4025</v>
      </c>
      <c r="C468" t="s">
        <v>264</v>
      </c>
      <c r="D468" t="s">
        <v>223</v>
      </c>
      <c r="E468" t="s">
        <v>88</v>
      </c>
      <c r="F468">
        <v>35537</v>
      </c>
      <c r="G468" t="s">
        <v>1651</v>
      </c>
      <c r="H468" t="s">
        <v>28</v>
      </c>
      <c r="I468" t="s">
        <v>150</v>
      </c>
      <c r="J468" t="s">
        <v>27</v>
      </c>
      <c r="L468" t="s">
        <v>30</v>
      </c>
    </row>
    <row r="469" spans="1:32" ht="17.25" customHeight="1" x14ac:dyDescent="0.25">
      <c r="A469">
        <v>329302</v>
      </c>
      <c r="B469" t="s">
        <v>1220</v>
      </c>
      <c r="C469" t="s">
        <v>255</v>
      </c>
      <c r="D469" t="s">
        <v>329</v>
      </c>
      <c r="E469" t="s">
        <v>89</v>
      </c>
      <c r="F469">
        <v>35065</v>
      </c>
      <c r="G469" t="s">
        <v>1221</v>
      </c>
      <c r="H469" t="s">
        <v>28</v>
      </c>
      <c r="I469" t="s">
        <v>150</v>
      </c>
      <c r="J469" t="s">
        <v>1197</v>
      </c>
      <c r="L469" t="s">
        <v>42</v>
      </c>
      <c r="V469" t="s">
        <v>4431</v>
      </c>
      <c r="AE469" t="s">
        <v>4399</v>
      </c>
      <c r="AF469" t="s">
        <v>4399</v>
      </c>
    </row>
    <row r="470" spans="1:32" ht="17.25" customHeight="1" x14ac:dyDescent="0.25">
      <c r="A470">
        <v>335283</v>
      </c>
      <c r="B470" t="s">
        <v>2737</v>
      </c>
      <c r="C470" t="s">
        <v>470</v>
      </c>
      <c r="D470" t="s">
        <v>832</v>
      </c>
      <c r="E470" t="s">
        <v>89</v>
      </c>
      <c r="F470">
        <v>35676</v>
      </c>
      <c r="G470" t="s">
        <v>739</v>
      </c>
      <c r="H470" t="s">
        <v>28</v>
      </c>
      <c r="I470" t="s">
        <v>150</v>
      </c>
      <c r="J470" t="s">
        <v>27</v>
      </c>
      <c r="L470" t="s">
        <v>42</v>
      </c>
      <c r="AF470" t="s">
        <v>4399</v>
      </c>
    </row>
    <row r="471" spans="1:32" ht="17.25" customHeight="1" x14ac:dyDescent="0.25">
      <c r="A471">
        <v>317995</v>
      </c>
      <c r="B471" t="s">
        <v>3599</v>
      </c>
      <c r="C471" t="s">
        <v>347</v>
      </c>
      <c r="D471" t="s">
        <v>260</v>
      </c>
      <c r="E471" t="s">
        <v>88</v>
      </c>
      <c r="F471">
        <v>29595</v>
      </c>
      <c r="G471" t="s">
        <v>30</v>
      </c>
      <c r="H471" t="s">
        <v>28</v>
      </c>
      <c r="I471" t="s">
        <v>150</v>
      </c>
      <c r="J471" t="s">
        <v>1197</v>
      </c>
      <c r="L471" t="s">
        <v>30</v>
      </c>
    </row>
    <row r="472" spans="1:32" ht="17.25" customHeight="1" x14ac:dyDescent="0.25">
      <c r="A472">
        <v>303026</v>
      </c>
      <c r="B472" t="s">
        <v>3063</v>
      </c>
      <c r="C472" t="s">
        <v>821</v>
      </c>
      <c r="D472" t="s">
        <v>758</v>
      </c>
      <c r="E472" t="s">
        <v>88</v>
      </c>
      <c r="F472">
        <v>28708</v>
      </c>
      <c r="G472" t="s">
        <v>49</v>
      </c>
      <c r="H472" t="s">
        <v>28</v>
      </c>
      <c r="I472" t="s">
        <v>150</v>
      </c>
      <c r="J472" t="s">
        <v>1197</v>
      </c>
      <c r="L472" t="s">
        <v>49</v>
      </c>
      <c r="AE472" t="s">
        <v>4399</v>
      </c>
      <c r="AF472" t="s">
        <v>4399</v>
      </c>
    </row>
    <row r="473" spans="1:32" ht="17.25" customHeight="1" x14ac:dyDescent="0.25">
      <c r="A473">
        <v>338545</v>
      </c>
      <c r="B473" t="s">
        <v>2863</v>
      </c>
      <c r="C473" t="s">
        <v>369</v>
      </c>
      <c r="D473" t="s">
        <v>379</v>
      </c>
      <c r="E473" t="s">
        <v>88</v>
      </c>
      <c r="F473">
        <v>34401</v>
      </c>
      <c r="G473" t="s">
        <v>30</v>
      </c>
      <c r="H473" t="s">
        <v>28</v>
      </c>
      <c r="I473" t="s">
        <v>150</v>
      </c>
      <c r="J473" t="s">
        <v>27</v>
      </c>
      <c r="L473" t="s">
        <v>30</v>
      </c>
    </row>
    <row r="474" spans="1:32" ht="17.25" customHeight="1" x14ac:dyDescent="0.25">
      <c r="A474">
        <v>326609</v>
      </c>
      <c r="B474" t="s">
        <v>4142</v>
      </c>
      <c r="C474" t="s">
        <v>554</v>
      </c>
      <c r="D474" t="s">
        <v>233</v>
      </c>
      <c r="E474" t="s">
        <v>88</v>
      </c>
      <c r="F474">
        <v>34700</v>
      </c>
      <c r="G474" t="s">
        <v>30</v>
      </c>
      <c r="H474" t="s">
        <v>28</v>
      </c>
      <c r="I474" t="s">
        <v>150</v>
      </c>
      <c r="J474" t="s">
        <v>1197</v>
      </c>
      <c r="L474" t="s">
        <v>30</v>
      </c>
    </row>
    <row r="475" spans="1:32" ht="17.25" customHeight="1" x14ac:dyDescent="0.25">
      <c r="A475">
        <v>319367</v>
      </c>
      <c r="B475" t="s">
        <v>2195</v>
      </c>
      <c r="C475" t="s">
        <v>240</v>
      </c>
      <c r="D475" t="s">
        <v>460</v>
      </c>
      <c r="E475" t="s">
        <v>88</v>
      </c>
      <c r="F475">
        <v>30715</v>
      </c>
      <c r="G475" t="s">
        <v>79</v>
      </c>
      <c r="H475" t="s">
        <v>31</v>
      </c>
      <c r="I475" t="s">
        <v>150</v>
      </c>
      <c r="J475" t="s">
        <v>1197</v>
      </c>
      <c r="L475" t="s">
        <v>79</v>
      </c>
      <c r="V475" t="s">
        <v>4420</v>
      </c>
    </row>
    <row r="476" spans="1:32" ht="17.25" customHeight="1" x14ac:dyDescent="0.25">
      <c r="A476">
        <v>303045</v>
      </c>
      <c r="B476" t="s">
        <v>3218</v>
      </c>
      <c r="C476" t="s">
        <v>225</v>
      </c>
      <c r="D476" t="s">
        <v>1098</v>
      </c>
      <c r="E476" t="s">
        <v>88</v>
      </c>
      <c r="F476">
        <v>31024</v>
      </c>
      <c r="G476" t="s">
        <v>607</v>
      </c>
      <c r="H476" t="s">
        <v>28</v>
      </c>
      <c r="I476" t="s">
        <v>150</v>
      </c>
      <c r="V476" t="s">
        <v>4554</v>
      </c>
    </row>
    <row r="477" spans="1:32" ht="17.25" customHeight="1" x14ac:dyDescent="0.25">
      <c r="A477">
        <v>337420</v>
      </c>
      <c r="B477" t="s">
        <v>3723</v>
      </c>
      <c r="C477" t="s">
        <v>259</v>
      </c>
      <c r="D477" t="s">
        <v>384</v>
      </c>
      <c r="E477" t="s">
        <v>88</v>
      </c>
      <c r="F477">
        <v>30147</v>
      </c>
      <c r="G477" t="s">
        <v>367</v>
      </c>
      <c r="H477" t="s">
        <v>28</v>
      </c>
      <c r="I477" t="s">
        <v>150</v>
      </c>
      <c r="J477" t="s">
        <v>1197</v>
      </c>
      <c r="L477" t="s">
        <v>30</v>
      </c>
    </row>
    <row r="478" spans="1:32" ht="17.25" customHeight="1" x14ac:dyDescent="0.25">
      <c r="A478">
        <v>336768</v>
      </c>
      <c r="B478" t="s">
        <v>4187</v>
      </c>
      <c r="C478" t="s">
        <v>998</v>
      </c>
      <c r="D478" t="s">
        <v>299</v>
      </c>
      <c r="E478" t="s">
        <v>89</v>
      </c>
      <c r="F478">
        <v>30046</v>
      </c>
      <c r="G478" t="s">
        <v>30</v>
      </c>
      <c r="H478" t="s">
        <v>28</v>
      </c>
      <c r="I478" t="s">
        <v>150</v>
      </c>
      <c r="J478" t="s">
        <v>1197</v>
      </c>
      <c r="L478" t="s">
        <v>42</v>
      </c>
    </row>
    <row r="479" spans="1:32" ht="17.25" customHeight="1" x14ac:dyDescent="0.25">
      <c r="A479">
        <v>326824</v>
      </c>
      <c r="B479" t="s">
        <v>3289</v>
      </c>
      <c r="C479" t="s">
        <v>643</v>
      </c>
      <c r="D479" t="s">
        <v>677</v>
      </c>
      <c r="E479" t="s">
        <v>88</v>
      </c>
      <c r="F479">
        <v>34335</v>
      </c>
      <c r="G479" t="s">
        <v>49</v>
      </c>
      <c r="H479" t="s">
        <v>28</v>
      </c>
      <c r="I479" t="s">
        <v>150</v>
      </c>
      <c r="J479" t="s">
        <v>1197</v>
      </c>
      <c r="L479" t="s">
        <v>49</v>
      </c>
    </row>
    <row r="480" spans="1:32" ht="17.25" customHeight="1" x14ac:dyDescent="0.25">
      <c r="A480">
        <v>337428</v>
      </c>
      <c r="B480" t="s">
        <v>2347</v>
      </c>
      <c r="C480" t="s">
        <v>3032</v>
      </c>
      <c r="D480" t="s">
        <v>795</v>
      </c>
      <c r="E480" t="s">
        <v>88</v>
      </c>
      <c r="F480">
        <v>35460</v>
      </c>
      <c r="G480" t="s">
        <v>956</v>
      </c>
      <c r="H480" t="s">
        <v>28</v>
      </c>
      <c r="I480" t="s">
        <v>150</v>
      </c>
      <c r="J480" t="s">
        <v>1197</v>
      </c>
      <c r="L480" t="s">
        <v>52</v>
      </c>
    </row>
    <row r="481" spans="1:32" ht="17.25" customHeight="1" x14ac:dyDescent="0.25">
      <c r="A481">
        <v>328357</v>
      </c>
      <c r="B481" t="s">
        <v>2999</v>
      </c>
      <c r="C481" t="s">
        <v>338</v>
      </c>
      <c r="D481" t="s">
        <v>460</v>
      </c>
      <c r="E481" t="s">
        <v>88</v>
      </c>
      <c r="F481">
        <v>35256</v>
      </c>
      <c r="G481" t="s">
        <v>3000</v>
      </c>
      <c r="H481" t="s">
        <v>28</v>
      </c>
      <c r="I481" t="s">
        <v>150</v>
      </c>
      <c r="AD481" t="s">
        <v>4399</v>
      </c>
      <c r="AE481" t="s">
        <v>4399</v>
      </c>
      <c r="AF481" t="s">
        <v>4399</v>
      </c>
    </row>
    <row r="482" spans="1:32" ht="17.25" customHeight="1" x14ac:dyDescent="0.25">
      <c r="A482">
        <v>333701</v>
      </c>
      <c r="B482" t="s">
        <v>4168</v>
      </c>
      <c r="C482" t="s">
        <v>4169</v>
      </c>
      <c r="D482" t="s">
        <v>292</v>
      </c>
      <c r="E482" t="s">
        <v>88</v>
      </c>
      <c r="F482">
        <v>30311</v>
      </c>
      <c r="G482" t="s">
        <v>568</v>
      </c>
      <c r="H482" t="s">
        <v>28</v>
      </c>
      <c r="I482" t="s">
        <v>150</v>
      </c>
      <c r="J482" t="s">
        <v>27</v>
      </c>
      <c r="L482" t="s">
        <v>30</v>
      </c>
    </row>
    <row r="483" spans="1:32" ht="17.25" customHeight="1" x14ac:dyDescent="0.25">
      <c r="A483">
        <v>329321</v>
      </c>
      <c r="B483" t="s">
        <v>1615</v>
      </c>
      <c r="C483" t="s">
        <v>1616</v>
      </c>
      <c r="D483" t="s">
        <v>337</v>
      </c>
      <c r="E483" t="s">
        <v>88</v>
      </c>
      <c r="F483">
        <v>35815</v>
      </c>
      <c r="G483" t="s">
        <v>30</v>
      </c>
      <c r="H483" t="s">
        <v>28</v>
      </c>
      <c r="I483" t="s">
        <v>150</v>
      </c>
      <c r="V483" t="s">
        <v>4420</v>
      </c>
      <c r="AD483" t="s">
        <v>4399</v>
      </c>
      <c r="AE483" t="s">
        <v>4399</v>
      </c>
      <c r="AF483" t="s">
        <v>4399</v>
      </c>
    </row>
    <row r="484" spans="1:32" ht="17.25" customHeight="1" x14ac:dyDescent="0.25">
      <c r="A484">
        <v>303245</v>
      </c>
      <c r="B484" t="s">
        <v>3166</v>
      </c>
      <c r="C484" t="s">
        <v>3167</v>
      </c>
      <c r="D484" t="s">
        <v>930</v>
      </c>
      <c r="E484" t="s">
        <v>88</v>
      </c>
      <c r="F484">
        <v>31519</v>
      </c>
      <c r="G484" t="s">
        <v>30</v>
      </c>
      <c r="H484" t="s">
        <v>28</v>
      </c>
      <c r="I484" t="s">
        <v>150</v>
      </c>
      <c r="J484" t="s">
        <v>27</v>
      </c>
      <c r="L484" t="s">
        <v>30</v>
      </c>
    </row>
    <row r="485" spans="1:32" ht="17.25" customHeight="1" x14ac:dyDescent="0.25">
      <c r="A485">
        <v>331015</v>
      </c>
      <c r="B485" t="s">
        <v>3150</v>
      </c>
      <c r="C485" t="s">
        <v>508</v>
      </c>
      <c r="D485" t="s">
        <v>288</v>
      </c>
      <c r="E485" t="s">
        <v>88</v>
      </c>
      <c r="F485">
        <v>35065</v>
      </c>
      <c r="G485" t="s">
        <v>671</v>
      </c>
      <c r="H485" t="s">
        <v>28</v>
      </c>
      <c r="I485" t="s">
        <v>150</v>
      </c>
      <c r="J485" t="s">
        <v>1197</v>
      </c>
      <c r="L485" t="s">
        <v>30</v>
      </c>
    </row>
    <row r="486" spans="1:32" ht="17.25" customHeight="1" x14ac:dyDescent="0.25">
      <c r="A486">
        <v>331632</v>
      </c>
      <c r="B486" t="s">
        <v>4154</v>
      </c>
      <c r="C486" t="s">
        <v>273</v>
      </c>
      <c r="D486" t="s">
        <v>386</v>
      </c>
      <c r="E486" t="s">
        <v>89</v>
      </c>
      <c r="F486">
        <v>31116</v>
      </c>
      <c r="G486" t="s">
        <v>610</v>
      </c>
      <c r="H486" t="s">
        <v>28</v>
      </c>
      <c r="I486" t="s">
        <v>150</v>
      </c>
    </row>
    <row r="487" spans="1:32" ht="17.25" customHeight="1" x14ac:dyDescent="0.25">
      <c r="A487">
        <v>329305</v>
      </c>
      <c r="B487" t="s">
        <v>3899</v>
      </c>
      <c r="C487" t="s">
        <v>3900</v>
      </c>
      <c r="D487" t="s">
        <v>887</v>
      </c>
      <c r="E487" t="s">
        <v>88</v>
      </c>
      <c r="F487">
        <v>35920</v>
      </c>
      <c r="G487" t="s">
        <v>79</v>
      </c>
      <c r="H487" t="s">
        <v>28</v>
      </c>
      <c r="I487" t="s">
        <v>150</v>
      </c>
      <c r="J487" t="s">
        <v>1197</v>
      </c>
      <c r="L487" t="s">
        <v>79</v>
      </c>
    </row>
    <row r="488" spans="1:32" ht="17.25" customHeight="1" x14ac:dyDescent="0.25">
      <c r="A488">
        <v>331610</v>
      </c>
      <c r="B488" t="s">
        <v>2606</v>
      </c>
      <c r="C488" t="s">
        <v>813</v>
      </c>
      <c r="D488" t="s">
        <v>1098</v>
      </c>
      <c r="E488" t="s">
        <v>88</v>
      </c>
      <c r="F488">
        <v>35431</v>
      </c>
      <c r="G488" t="s">
        <v>49</v>
      </c>
      <c r="H488" t="s">
        <v>28</v>
      </c>
      <c r="I488" t="s">
        <v>150</v>
      </c>
      <c r="J488" t="s">
        <v>1197</v>
      </c>
      <c r="L488" t="s">
        <v>30</v>
      </c>
    </row>
    <row r="489" spans="1:32" ht="17.25" customHeight="1" x14ac:dyDescent="0.25">
      <c r="A489">
        <v>335272</v>
      </c>
      <c r="B489" t="s">
        <v>2638</v>
      </c>
      <c r="C489" t="s">
        <v>331</v>
      </c>
      <c r="D489" t="s">
        <v>223</v>
      </c>
      <c r="E489" t="s">
        <v>89</v>
      </c>
      <c r="F489">
        <v>36108</v>
      </c>
      <c r="G489" t="s">
        <v>30</v>
      </c>
      <c r="H489" t="s">
        <v>28</v>
      </c>
      <c r="I489" t="s">
        <v>150</v>
      </c>
    </row>
    <row r="490" spans="1:32" ht="17.25" customHeight="1" x14ac:dyDescent="0.25">
      <c r="A490">
        <v>326128</v>
      </c>
      <c r="B490" t="s">
        <v>3799</v>
      </c>
      <c r="C490" t="s">
        <v>512</v>
      </c>
      <c r="D490" t="s">
        <v>243</v>
      </c>
      <c r="E490" t="s">
        <v>89</v>
      </c>
      <c r="F490">
        <v>34901</v>
      </c>
      <c r="G490" t="s">
        <v>30</v>
      </c>
      <c r="H490" t="s">
        <v>28</v>
      </c>
      <c r="I490" t="s">
        <v>150</v>
      </c>
      <c r="J490" t="s">
        <v>1197</v>
      </c>
      <c r="L490" t="s">
        <v>30</v>
      </c>
    </row>
    <row r="491" spans="1:32" ht="17.25" customHeight="1" x14ac:dyDescent="0.25">
      <c r="A491">
        <v>328651</v>
      </c>
      <c r="B491" t="s">
        <v>1378</v>
      </c>
      <c r="C491" t="s">
        <v>338</v>
      </c>
      <c r="D491" t="s">
        <v>234</v>
      </c>
      <c r="E491" t="s">
        <v>89</v>
      </c>
      <c r="F491">
        <v>34060</v>
      </c>
      <c r="G491" t="s">
        <v>30</v>
      </c>
      <c r="H491" t="s">
        <v>28</v>
      </c>
      <c r="I491" t="s">
        <v>150</v>
      </c>
      <c r="J491" t="s">
        <v>1197</v>
      </c>
      <c r="L491" t="s">
        <v>30</v>
      </c>
      <c r="V491" t="s">
        <v>4420</v>
      </c>
    </row>
    <row r="492" spans="1:32" ht="17.25" customHeight="1" x14ac:dyDescent="0.25">
      <c r="A492">
        <v>338549</v>
      </c>
      <c r="B492" t="s">
        <v>4260</v>
      </c>
      <c r="C492" t="s">
        <v>264</v>
      </c>
      <c r="D492" t="s">
        <v>594</v>
      </c>
      <c r="E492" t="s">
        <v>89</v>
      </c>
      <c r="F492">
        <v>35938</v>
      </c>
      <c r="G492" t="s">
        <v>4261</v>
      </c>
      <c r="H492" t="s">
        <v>28</v>
      </c>
      <c r="I492" t="s">
        <v>150</v>
      </c>
      <c r="J492" t="s">
        <v>27</v>
      </c>
      <c r="L492" t="s">
        <v>42</v>
      </c>
    </row>
    <row r="493" spans="1:32" ht="17.25" customHeight="1" x14ac:dyDescent="0.25">
      <c r="A493">
        <v>336771</v>
      </c>
      <c r="B493" t="s">
        <v>3549</v>
      </c>
      <c r="C493" t="s">
        <v>225</v>
      </c>
      <c r="D493" t="s">
        <v>766</v>
      </c>
      <c r="E493" t="s">
        <v>89</v>
      </c>
      <c r="F493">
        <v>36622</v>
      </c>
      <c r="G493" t="s">
        <v>787</v>
      </c>
      <c r="H493" t="s">
        <v>28</v>
      </c>
      <c r="I493" t="s">
        <v>150</v>
      </c>
      <c r="AD493" t="s">
        <v>4399</v>
      </c>
      <c r="AE493" t="s">
        <v>4399</v>
      </c>
      <c r="AF493" t="s">
        <v>4399</v>
      </c>
    </row>
    <row r="494" spans="1:32" ht="17.25" customHeight="1" x14ac:dyDescent="0.25">
      <c r="A494">
        <v>338551</v>
      </c>
      <c r="B494" t="s">
        <v>2784</v>
      </c>
      <c r="C494" t="s">
        <v>525</v>
      </c>
      <c r="D494" t="s">
        <v>588</v>
      </c>
      <c r="E494" t="s">
        <v>89</v>
      </c>
      <c r="F494">
        <v>33264</v>
      </c>
      <c r="G494" t="s">
        <v>1198</v>
      </c>
      <c r="H494" t="s">
        <v>28</v>
      </c>
      <c r="I494" t="s">
        <v>150</v>
      </c>
      <c r="J494" t="s">
        <v>1197</v>
      </c>
      <c r="L494" t="s">
        <v>59</v>
      </c>
    </row>
    <row r="495" spans="1:32" ht="17.25" customHeight="1" x14ac:dyDescent="0.25">
      <c r="A495">
        <v>329334</v>
      </c>
      <c r="B495" t="s">
        <v>3963</v>
      </c>
      <c r="C495" t="s">
        <v>727</v>
      </c>
      <c r="D495" t="s">
        <v>289</v>
      </c>
      <c r="E495" t="s">
        <v>89</v>
      </c>
      <c r="F495">
        <v>35796</v>
      </c>
      <c r="G495" t="s">
        <v>30</v>
      </c>
      <c r="H495" t="s">
        <v>28</v>
      </c>
      <c r="I495" t="s">
        <v>150</v>
      </c>
      <c r="J495" t="s">
        <v>1197</v>
      </c>
      <c r="L495" t="s">
        <v>30</v>
      </c>
    </row>
    <row r="496" spans="1:32" ht="17.25" customHeight="1" x14ac:dyDescent="0.25">
      <c r="A496">
        <v>331661</v>
      </c>
      <c r="B496" t="s">
        <v>3067</v>
      </c>
      <c r="C496" t="s">
        <v>821</v>
      </c>
      <c r="D496" t="s">
        <v>931</v>
      </c>
      <c r="E496" t="s">
        <v>89</v>
      </c>
      <c r="F496">
        <v>33239</v>
      </c>
      <c r="G496" t="s">
        <v>224</v>
      </c>
      <c r="H496" t="s">
        <v>28</v>
      </c>
      <c r="I496" t="s">
        <v>150</v>
      </c>
      <c r="J496" t="s">
        <v>27</v>
      </c>
      <c r="L496" t="s">
        <v>30</v>
      </c>
    </row>
    <row r="497" spans="1:32" ht="17.25" customHeight="1" x14ac:dyDescent="0.25">
      <c r="A497">
        <v>331657</v>
      </c>
      <c r="B497" t="s">
        <v>1708</v>
      </c>
      <c r="C497" t="s">
        <v>392</v>
      </c>
      <c r="D497" t="s">
        <v>832</v>
      </c>
      <c r="E497" t="s">
        <v>89</v>
      </c>
      <c r="F497">
        <v>35981</v>
      </c>
      <c r="G497" t="s">
        <v>30</v>
      </c>
      <c r="H497" t="s">
        <v>28</v>
      </c>
      <c r="I497" t="s">
        <v>150</v>
      </c>
      <c r="J497" t="s">
        <v>27</v>
      </c>
      <c r="L497" t="s">
        <v>30</v>
      </c>
      <c r="V497" t="s">
        <v>4432</v>
      </c>
    </row>
    <row r="498" spans="1:32" ht="17.25" customHeight="1" x14ac:dyDescent="0.25">
      <c r="A498">
        <v>329337</v>
      </c>
      <c r="B498" t="s">
        <v>4147</v>
      </c>
      <c r="C498" t="s">
        <v>240</v>
      </c>
      <c r="D498" t="s">
        <v>233</v>
      </c>
      <c r="E498" t="s">
        <v>89</v>
      </c>
      <c r="F498">
        <v>35431</v>
      </c>
      <c r="G498" t="s">
        <v>30</v>
      </c>
      <c r="H498" t="s">
        <v>28</v>
      </c>
      <c r="I498" t="s">
        <v>150</v>
      </c>
      <c r="AD498" t="s">
        <v>4399</v>
      </c>
      <c r="AE498" t="s">
        <v>4399</v>
      </c>
      <c r="AF498" t="s">
        <v>4399</v>
      </c>
    </row>
    <row r="499" spans="1:32" ht="17.25" customHeight="1" x14ac:dyDescent="0.25">
      <c r="A499">
        <v>331302</v>
      </c>
      <c r="B499" t="s">
        <v>2467</v>
      </c>
      <c r="C499" t="s">
        <v>506</v>
      </c>
      <c r="D499" t="s">
        <v>2468</v>
      </c>
      <c r="E499" t="s">
        <v>88</v>
      </c>
      <c r="F499">
        <v>26498</v>
      </c>
      <c r="G499" t="s">
        <v>2469</v>
      </c>
      <c r="H499" t="s">
        <v>28</v>
      </c>
      <c r="I499" t="s">
        <v>150</v>
      </c>
      <c r="AF499" t="s">
        <v>4399</v>
      </c>
    </row>
    <row r="500" spans="1:32" ht="17.25" customHeight="1" x14ac:dyDescent="0.25">
      <c r="A500">
        <v>335316</v>
      </c>
      <c r="B500" t="s">
        <v>3919</v>
      </c>
      <c r="C500" t="s">
        <v>735</v>
      </c>
      <c r="D500" t="s">
        <v>251</v>
      </c>
      <c r="E500" t="s">
        <v>89</v>
      </c>
      <c r="F500">
        <v>36526</v>
      </c>
      <c r="G500" t="s">
        <v>444</v>
      </c>
      <c r="H500" t="s">
        <v>28</v>
      </c>
      <c r="I500" t="s">
        <v>150</v>
      </c>
      <c r="J500" t="s">
        <v>27</v>
      </c>
      <c r="L500" t="s">
        <v>42</v>
      </c>
    </row>
    <row r="501" spans="1:32" ht="17.25" customHeight="1" x14ac:dyDescent="0.25">
      <c r="A501">
        <v>303320</v>
      </c>
      <c r="B501" t="s">
        <v>2304</v>
      </c>
      <c r="C501" t="s">
        <v>240</v>
      </c>
      <c r="D501" t="s">
        <v>368</v>
      </c>
      <c r="E501" t="s">
        <v>89</v>
      </c>
      <c r="F501">
        <v>29853</v>
      </c>
      <c r="G501" t="s">
        <v>477</v>
      </c>
      <c r="H501" t="s">
        <v>28</v>
      </c>
      <c r="I501" t="s">
        <v>150</v>
      </c>
      <c r="J501" t="s">
        <v>27</v>
      </c>
      <c r="L501" t="s">
        <v>42</v>
      </c>
      <c r="V501" t="s">
        <v>4432</v>
      </c>
    </row>
    <row r="502" spans="1:32" ht="17.25" customHeight="1" x14ac:dyDescent="0.25">
      <c r="A502">
        <v>331662</v>
      </c>
      <c r="B502" t="s">
        <v>3638</v>
      </c>
      <c r="C502" t="s">
        <v>363</v>
      </c>
      <c r="D502" t="s">
        <v>451</v>
      </c>
      <c r="E502" t="s">
        <v>89</v>
      </c>
      <c r="F502">
        <v>36526</v>
      </c>
      <c r="G502" t="s">
        <v>30</v>
      </c>
      <c r="H502" t="s">
        <v>28</v>
      </c>
      <c r="I502" t="s">
        <v>150</v>
      </c>
      <c r="AC502" t="s">
        <v>4399</v>
      </c>
      <c r="AD502" t="s">
        <v>4399</v>
      </c>
      <c r="AE502" t="s">
        <v>4399</v>
      </c>
      <c r="AF502" t="s">
        <v>4399</v>
      </c>
    </row>
    <row r="503" spans="1:32" ht="17.25" customHeight="1" x14ac:dyDescent="0.25">
      <c r="A503">
        <v>331645</v>
      </c>
      <c r="B503" t="s">
        <v>1911</v>
      </c>
      <c r="C503" t="s">
        <v>259</v>
      </c>
      <c r="D503" t="s">
        <v>423</v>
      </c>
      <c r="E503" t="s">
        <v>88</v>
      </c>
      <c r="F503">
        <v>28178</v>
      </c>
      <c r="G503" t="s">
        <v>1458</v>
      </c>
      <c r="H503" t="s">
        <v>28</v>
      </c>
      <c r="I503" t="s">
        <v>150</v>
      </c>
      <c r="J503" t="s">
        <v>1197</v>
      </c>
      <c r="L503" t="s">
        <v>85</v>
      </c>
      <c r="V503" t="s">
        <v>4433</v>
      </c>
    </row>
    <row r="504" spans="1:32" ht="17.25" customHeight="1" x14ac:dyDescent="0.25">
      <c r="A504">
        <v>327762</v>
      </c>
      <c r="B504" t="s">
        <v>2420</v>
      </c>
      <c r="C504" t="s">
        <v>259</v>
      </c>
      <c r="D504" t="s">
        <v>524</v>
      </c>
      <c r="E504" t="s">
        <v>88</v>
      </c>
      <c r="F504">
        <v>35162</v>
      </c>
      <c r="G504" t="s">
        <v>2421</v>
      </c>
      <c r="H504" t="s">
        <v>28</v>
      </c>
      <c r="I504" t="s">
        <v>150</v>
      </c>
      <c r="J504" t="s">
        <v>1197</v>
      </c>
      <c r="L504" t="s">
        <v>42</v>
      </c>
    </row>
    <row r="505" spans="1:32" ht="17.25" customHeight="1" x14ac:dyDescent="0.25">
      <c r="A505">
        <v>318000</v>
      </c>
      <c r="B505" t="s">
        <v>3144</v>
      </c>
      <c r="C505" t="s">
        <v>264</v>
      </c>
      <c r="D505" t="s">
        <v>227</v>
      </c>
      <c r="E505" t="s">
        <v>89</v>
      </c>
      <c r="F505">
        <v>31326</v>
      </c>
      <c r="G505" t="s">
        <v>30</v>
      </c>
      <c r="H505" t="s">
        <v>28</v>
      </c>
      <c r="I505" t="s">
        <v>150</v>
      </c>
      <c r="J505" t="s">
        <v>1197</v>
      </c>
      <c r="L505" t="s">
        <v>30</v>
      </c>
    </row>
    <row r="506" spans="1:32" ht="17.25" customHeight="1" x14ac:dyDescent="0.25">
      <c r="A506">
        <v>337435</v>
      </c>
      <c r="B506" t="s">
        <v>3724</v>
      </c>
      <c r="C506" t="s">
        <v>240</v>
      </c>
      <c r="D506" t="s">
        <v>2072</v>
      </c>
      <c r="E506" t="s">
        <v>89</v>
      </c>
      <c r="F506">
        <v>31884</v>
      </c>
      <c r="G506" t="s">
        <v>49</v>
      </c>
      <c r="H506" t="s">
        <v>28</v>
      </c>
      <c r="I506" t="s">
        <v>150</v>
      </c>
      <c r="J506" t="s">
        <v>1197</v>
      </c>
      <c r="L506" t="s">
        <v>49</v>
      </c>
    </row>
    <row r="507" spans="1:32" ht="17.25" customHeight="1" x14ac:dyDescent="0.25">
      <c r="A507">
        <v>336776</v>
      </c>
      <c r="B507" t="s">
        <v>3241</v>
      </c>
      <c r="C507" t="s">
        <v>2786</v>
      </c>
      <c r="D507" t="s">
        <v>223</v>
      </c>
      <c r="E507" t="s">
        <v>89</v>
      </c>
      <c r="F507">
        <v>30685</v>
      </c>
      <c r="G507" t="s">
        <v>42</v>
      </c>
      <c r="H507" t="s">
        <v>28</v>
      </c>
      <c r="I507" t="s">
        <v>150</v>
      </c>
      <c r="J507" t="s">
        <v>1197</v>
      </c>
      <c r="L507" t="s">
        <v>42</v>
      </c>
    </row>
    <row r="508" spans="1:32" ht="17.25" customHeight="1" x14ac:dyDescent="0.25">
      <c r="A508">
        <v>337426</v>
      </c>
      <c r="B508" t="s">
        <v>4230</v>
      </c>
      <c r="C508" t="s">
        <v>4231</v>
      </c>
      <c r="D508" t="s">
        <v>345</v>
      </c>
      <c r="E508" t="s">
        <v>89</v>
      </c>
      <c r="F508">
        <v>32143</v>
      </c>
      <c r="G508" t="s">
        <v>76</v>
      </c>
      <c r="H508" t="s">
        <v>28</v>
      </c>
      <c r="I508" t="s">
        <v>150</v>
      </c>
      <c r="J508" t="s">
        <v>27</v>
      </c>
      <c r="L508" t="s">
        <v>76</v>
      </c>
    </row>
    <row r="509" spans="1:32" ht="17.25" customHeight="1" x14ac:dyDescent="0.25">
      <c r="A509">
        <v>333923</v>
      </c>
      <c r="B509" t="s">
        <v>3659</v>
      </c>
      <c r="C509" t="s">
        <v>801</v>
      </c>
      <c r="D509" t="s">
        <v>1097</v>
      </c>
      <c r="E509" t="s">
        <v>89</v>
      </c>
      <c r="F509">
        <v>32072</v>
      </c>
      <c r="G509" t="s">
        <v>82</v>
      </c>
      <c r="H509" t="s">
        <v>28</v>
      </c>
      <c r="I509" t="s">
        <v>150</v>
      </c>
      <c r="J509" t="s">
        <v>27</v>
      </c>
      <c r="L509" t="s">
        <v>82</v>
      </c>
    </row>
    <row r="510" spans="1:32" ht="17.25" customHeight="1" x14ac:dyDescent="0.25">
      <c r="A510">
        <v>335303</v>
      </c>
      <c r="B510" t="s">
        <v>3519</v>
      </c>
      <c r="C510" t="s">
        <v>240</v>
      </c>
      <c r="D510" t="s">
        <v>832</v>
      </c>
      <c r="E510" t="s">
        <v>89</v>
      </c>
      <c r="F510">
        <v>35074</v>
      </c>
      <c r="G510" t="s">
        <v>590</v>
      </c>
      <c r="H510" t="s">
        <v>28</v>
      </c>
      <c r="I510" t="s">
        <v>150</v>
      </c>
      <c r="J510" t="s">
        <v>1197</v>
      </c>
      <c r="L510" t="s">
        <v>42</v>
      </c>
    </row>
    <row r="511" spans="1:32" ht="17.25" customHeight="1" x14ac:dyDescent="0.25">
      <c r="A511">
        <v>337431</v>
      </c>
      <c r="B511" t="s">
        <v>2734</v>
      </c>
      <c r="C511" t="s">
        <v>2735</v>
      </c>
      <c r="D511" t="s">
        <v>1755</v>
      </c>
      <c r="E511" t="s">
        <v>89</v>
      </c>
      <c r="F511">
        <v>36526</v>
      </c>
      <c r="G511" t="s">
        <v>30</v>
      </c>
      <c r="H511" t="s">
        <v>28</v>
      </c>
      <c r="I511" t="s">
        <v>150</v>
      </c>
      <c r="J511" t="s">
        <v>1197</v>
      </c>
      <c r="L511" t="s">
        <v>30</v>
      </c>
    </row>
    <row r="512" spans="1:32" ht="17.25" customHeight="1" x14ac:dyDescent="0.25">
      <c r="A512">
        <v>331070</v>
      </c>
      <c r="B512" t="s">
        <v>2974</v>
      </c>
      <c r="C512" t="s">
        <v>528</v>
      </c>
      <c r="D512" t="s">
        <v>2975</v>
      </c>
      <c r="E512" t="s">
        <v>88</v>
      </c>
      <c r="F512">
        <v>32233</v>
      </c>
      <c r="G512" t="s">
        <v>671</v>
      </c>
      <c r="H512" t="s">
        <v>28</v>
      </c>
      <c r="I512" t="s">
        <v>150</v>
      </c>
      <c r="J512" t="s">
        <v>1197</v>
      </c>
      <c r="L512" t="s">
        <v>52</v>
      </c>
      <c r="V512" t="s">
        <v>4554</v>
      </c>
    </row>
    <row r="513" spans="1:32" ht="17.25" customHeight="1" x14ac:dyDescent="0.25">
      <c r="A513">
        <v>305482</v>
      </c>
      <c r="B513" t="s">
        <v>3091</v>
      </c>
      <c r="C513" t="s">
        <v>3092</v>
      </c>
      <c r="D513" t="s">
        <v>3093</v>
      </c>
      <c r="E513" t="s">
        <v>88</v>
      </c>
      <c r="F513">
        <v>27115</v>
      </c>
      <c r="G513" t="s">
        <v>30</v>
      </c>
      <c r="H513" t="s">
        <v>28</v>
      </c>
      <c r="I513" t="s">
        <v>150</v>
      </c>
      <c r="J513" t="s">
        <v>27</v>
      </c>
      <c r="L513" t="s">
        <v>30</v>
      </c>
    </row>
    <row r="514" spans="1:32" ht="17.25" customHeight="1" x14ac:dyDescent="0.25">
      <c r="A514">
        <v>334037</v>
      </c>
      <c r="B514" t="s">
        <v>2649</v>
      </c>
      <c r="C514" t="s">
        <v>347</v>
      </c>
      <c r="D514" t="s">
        <v>314</v>
      </c>
      <c r="E514" t="s">
        <v>89</v>
      </c>
      <c r="F514">
        <v>31050</v>
      </c>
      <c r="G514" t="s">
        <v>777</v>
      </c>
      <c r="H514" t="s">
        <v>28</v>
      </c>
      <c r="I514" t="s">
        <v>150</v>
      </c>
      <c r="J514" t="s">
        <v>1197</v>
      </c>
      <c r="L514" t="s">
        <v>79</v>
      </c>
    </row>
    <row r="515" spans="1:32" ht="17.25" customHeight="1" x14ac:dyDescent="0.25">
      <c r="A515">
        <v>315944</v>
      </c>
      <c r="B515" t="s">
        <v>3762</v>
      </c>
      <c r="C515" t="s">
        <v>231</v>
      </c>
      <c r="D515" t="s">
        <v>1526</v>
      </c>
      <c r="E515" t="s">
        <v>89</v>
      </c>
      <c r="F515">
        <v>31255</v>
      </c>
      <c r="G515" t="s">
        <v>2365</v>
      </c>
      <c r="H515" t="s">
        <v>28</v>
      </c>
      <c r="I515" t="s">
        <v>150</v>
      </c>
      <c r="J515" t="s">
        <v>27</v>
      </c>
      <c r="L515" t="s">
        <v>82</v>
      </c>
    </row>
    <row r="516" spans="1:32" ht="17.25" customHeight="1" x14ac:dyDescent="0.25">
      <c r="A516">
        <v>331814</v>
      </c>
      <c r="B516" t="s">
        <v>4020</v>
      </c>
      <c r="C516" t="s">
        <v>770</v>
      </c>
      <c r="D516" t="s">
        <v>487</v>
      </c>
      <c r="E516" t="s">
        <v>89</v>
      </c>
      <c r="F516">
        <v>33704</v>
      </c>
      <c r="G516" t="s">
        <v>4021</v>
      </c>
      <c r="H516" t="s">
        <v>28</v>
      </c>
      <c r="I516" t="s">
        <v>150</v>
      </c>
      <c r="J516" t="s">
        <v>1197</v>
      </c>
      <c r="L516" t="s">
        <v>59</v>
      </c>
    </row>
    <row r="517" spans="1:32" ht="17.25" customHeight="1" x14ac:dyDescent="0.25">
      <c r="A517">
        <v>331815</v>
      </c>
      <c r="B517" t="s">
        <v>1822</v>
      </c>
      <c r="C517" t="s">
        <v>516</v>
      </c>
      <c r="D517" t="s">
        <v>296</v>
      </c>
      <c r="E517" t="s">
        <v>89</v>
      </c>
      <c r="F517">
        <v>35810</v>
      </c>
      <c r="G517" t="s">
        <v>30</v>
      </c>
      <c r="H517" t="s">
        <v>28</v>
      </c>
      <c r="I517" t="s">
        <v>150</v>
      </c>
      <c r="J517" t="s">
        <v>27</v>
      </c>
      <c r="L517" t="s">
        <v>30</v>
      </c>
      <c r="V517" t="s">
        <v>4431</v>
      </c>
    </row>
    <row r="518" spans="1:32" ht="17.25" customHeight="1" x14ac:dyDescent="0.25">
      <c r="A518">
        <v>337052</v>
      </c>
      <c r="B518" t="s">
        <v>1455</v>
      </c>
      <c r="C518" t="s">
        <v>557</v>
      </c>
      <c r="D518" t="s">
        <v>249</v>
      </c>
      <c r="E518" t="s">
        <v>89</v>
      </c>
      <c r="F518">
        <v>34785</v>
      </c>
      <c r="G518" t="s">
        <v>224</v>
      </c>
      <c r="H518" t="s">
        <v>28</v>
      </c>
      <c r="I518" t="s">
        <v>150</v>
      </c>
      <c r="J518" t="s">
        <v>1197</v>
      </c>
      <c r="L518" t="s">
        <v>30</v>
      </c>
      <c r="V518" t="s">
        <v>4433</v>
      </c>
    </row>
    <row r="519" spans="1:32" ht="17.25" customHeight="1" x14ac:dyDescent="0.25">
      <c r="A519">
        <v>335458</v>
      </c>
      <c r="B519" t="s">
        <v>2803</v>
      </c>
      <c r="C519" t="s">
        <v>876</v>
      </c>
      <c r="D519" t="s">
        <v>533</v>
      </c>
      <c r="E519" t="s">
        <v>89</v>
      </c>
      <c r="F519">
        <v>35598</v>
      </c>
      <c r="G519" t="s">
        <v>2342</v>
      </c>
      <c r="H519" t="s">
        <v>28</v>
      </c>
      <c r="I519" t="s">
        <v>150</v>
      </c>
      <c r="J519" t="s">
        <v>1197</v>
      </c>
      <c r="L519" t="s">
        <v>42</v>
      </c>
    </row>
    <row r="520" spans="1:32" ht="17.25" customHeight="1" x14ac:dyDescent="0.25">
      <c r="A520">
        <v>331819</v>
      </c>
      <c r="B520" t="s">
        <v>3135</v>
      </c>
      <c r="C520" t="s">
        <v>1025</v>
      </c>
      <c r="D520" t="s">
        <v>252</v>
      </c>
      <c r="E520" t="s">
        <v>89</v>
      </c>
      <c r="F520">
        <v>29143</v>
      </c>
      <c r="G520" t="s">
        <v>30</v>
      </c>
      <c r="H520" t="s">
        <v>28</v>
      </c>
      <c r="I520" t="s">
        <v>150</v>
      </c>
      <c r="AD520" t="s">
        <v>4399</v>
      </c>
      <c r="AE520" t="s">
        <v>4399</v>
      </c>
      <c r="AF520" t="s">
        <v>4399</v>
      </c>
    </row>
    <row r="521" spans="1:32" ht="17.25" customHeight="1" x14ac:dyDescent="0.25">
      <c r="A521">
        <v>334034</v>
      </c>
      <c r="B521" t="s">
        <v>1711</v>
      </c>
      <c r="C521" t="s">
        <v>264</v>
      </c>
      <c r="D521" t="s">
        <v>292</v>
      </c>
      <c r="E521" t="s">
        <v>89</v>
      </c>
      <c r="F521">
        <v>29204</v>
      </c>
      <c r="G521" t="s">
        <v>1712</v>
      </c>
      <c r="H521" t="s">
        <v>28</v>
      </c>
      <c r="I521" t="s">
        <v>150</v>
      </c>
      <c r="J521" t="s">
        <v>1197</v>
      </c>
      <c r="L521" t="s">
        <v>30</v>
      </c>
      <c r="V521" t="s">
        <v>4432</v>
      </c>
    </row>
    <row r="522" spans="1:32" ht="17.25" customHeight="1" x14ac:dyDescent="0.25">
      <c r="A522">
        <v>338579</v>
      </c>
      <c r="B522" t="s">
        <v>4271</v>
      </c>
      <c r="C522" t="s">
        <v>347</v>
      </c>
      <c r="D522" t="s">
        <v>861</v>
      </c>
      <c r="E522" t="s">
        <v>89</v>
      </c>
      <c r="F522">
        <v>29420</v>
      </c>
      <c r="G522" t="s">
        <v>4272</v>
      </c>
      <c r="H522" t="s">
        <v>28</v>
      </c>
      <c r="I522" t="s">
        <v>150</v>
      </c>
      <c r="J522" t="s">
        <v>1197</v>
      </c>
      <c r="L522" t="s">
        <v>42</v>
      </c>
    </row>
    <row r="523" spans="1:32" ht="17.25" customHeight="1" x14ac:dyDescent="0.25">
      <c r="A523">
        <v>325077</v>
      </c>
      <c r="B523" t="s">
        <v>2465</v>
      </c>
      <c r="C523" t="s">
        <v>618</v>
      </c>
      <c r="D523" t="s">
        <v>233</v>
      </c>
      <c r="E523" t="s">
        <v>88</v>
      </c>
      <c r="F523">
        <v>34796</v>
      </c>
      <c r="G523" t="s">
        <v>297</v>
      </c>
      <c r="H523" t="s">
        <v>28</v>
      </c>
      <c r="I523" t="s">
        <v>150</v>
      </c>
      <c r="V523" t="s">
        <v>4554</v>
      </c>
      <c r="AC523" t="s">
        <v>4399</v>
      </c>
      <c r="AD523" t="s">
        <v>4399</v>
      </c>
      <c r="AE523" t="s">
        <v>4399</v>
      </c>
      <c r="AF523" t="s">
        <v>4399</v>
      </c>
    </row>
    <row r="524" spans="1:32" ht="17.25" customHeight="1" x14ac:dyDescent="0.25">
      <c r="A524">
        <v>338887</v>
      </c>
      <c r="B524" t="s">
        <v>2778</v>
      </c>
      <c r="C524" t="s">
        <v>2779</v>
      </c>
      <c r="D524" t="s">
        <v>707</v>
      </c>
      <c r="E524" t="s">
        <v>89</v>
      </c>
      <c r="F524">
        <v>34339</v>
      </c>
      <c r="G524" t="s">
        <v>2780</v>
      </c>
      <c r="H524" t="s">
        <v>28</v>
      </c>
      <c r="I524" t="s">
        <v>150</v>
      </c>
      <c r="AC524" t="s">
        <v>4399</v>
      </c>
      <c r="AD524" t="s">
        <v>4399</v>
      </c>
      <c r="AE524" t="s">
        <v>4399</v>
      </c>
      <c r="AF524" t="s">
        <v>4399</v>
      </c>
    </row>
    <row r="525" spans="1:32" ht="17.25" customHeight="1" x14ac:dyDescent="0.25">
      <c r="A525">
        <v>337549</v>
      </c>
      <c r="B525" t="s">
        <v>2788</v>
      </c>
      <c r="C525" t="s">
        <v>526</v>
      </c>
      <c r="D525" t="s">
        <v>460</v>
      </c>
      <c r="E525" t="s">
        <v>89</v>
      </c>
      <c r="F525">
        <v>33604</v>
      </c>
      <c r="G525" t="s">
        <v>1221</v>
      </c>
      <c r="H525" t="s">
        <v>31</v>
      </c>
      <c r="I525" t="s">
        <v>150</v>
      </c>
      <c r="J525" t="s">
        <v>1197</v>
      </c>
      <c r="L525" t="s">
        <v>42</v>
      </c>
    </row>
    <row r="526" spans="1:32" ht="17.25" customHeight="1" x14ac:dyDescent="0.25">
      <c r="A526">
        <v>329527</v>
      </c>
      <c r="B526" t="s">
        <v>2823</v>
      </c>
      <c r="C526" t="s">
        <v>499</v>
      </c>
      <c r="D526" t="s">
        <v>609</v>
      </c>
      <c r="E526" t="s">
        <v>89</v>
      </c>
      <c r="F526">
        <v>31793</v>
      </c>
      <c r="G526" t="s">
        <v>1581</v>
      </c>
      <c r="H526" t="s">
        <v>28</v>
      </c>
      <c r="I526" t="s">
        <v>150</v>
      </c>
      <c r="J526" t="s">
        <v>1197</v>
      </c>
      <c r="L526" t="s">
        <v>42</v>
      </c>
    </row>
    <row r="527" spans="1:32" ht="17.25" customHeight="1" x14ac:dyDescent="0.25">
      <c r="A527">
        <v>324857</v>
      </c>
      <c r="B527" t="s">
        <v>2154</v>
      </c>
      <c r="C527" t="s">
        <v>2155</v>
      </c>
      <c r="D527" t="s">
        <v>744</v>
      </c>
      <c r="E527" t="s">
        <v>89</v>
      </c>
      <c r="F527">
        <v>34809</v>
      </c>
      <c r="G527" t="s">
        <v>224</v>
      </c>
      <c r="H527" t="s">
        <v>28</v>
      </c>
      <c r="I527" t="s">
        <v>150</v>
      </c>
      <c r="V527" t="s">
        <v>4432</v>
      </c>
    </row>
    <row r="528" spans="1:32" ht="17.25" customHeight="1" x14ac:dyDescent="0.25">
      <c r="A528">
        <v>338888</v>
      </c>
      <c r="B528" t="s">
        <v>4338</v>
      </c>
      <c r="C528" t="s">
        <v>4339</v>
      </c>
      <c r="D528" t="s">
        <v>1389</v>
      </c>
      <c r="E528" t="s">
        <v>89</v>
      </c>
      <c r="F528">
        <v>36904</v>
      </c>
      <c r="G528" t="s">
        <v>30</v>
      </c>
      <c r="H528" t="s">
        <v>28</v>
      </c>
      <c r="I528" t="s">
        <v>150</v>
      </c>
      <c r="J528" t="s">
        <v>1197</v>
      </c>
      <c r="L528" t="s">
        <v>42</v>
      </c>
    </row>
    <row r="529" spans="1:32" ht="17.25" customHeight="1" x14ac:dyDescent="0.25">
      <c r="A529">
        <v>329524</v>
      </c>
      <c r="B529" t="s">
        <v>3964</v>
      </c>
      <c r="C529" t="s">
        <v>1429</v>
      </c>
      <c r="D529" t="s">
        <v>356</v>
      </c>
      <c r="E529" t="s">
        <v>89</v>
      </c>
      <c r="F529">
        <v>35796</v>
      </c>
      <c r="G529" t="s">
        <v>629</v>
      </c>
      <c r="H529" t="s">
        <v>28</v>
      </c>
      <c r="I529" t="s">
        <v>150</v>
      </c>
      <c r="J529" t="s">
        <v>27</v>
      </c>
      <c r="L529" t="s">
        <v>82</v>
      </c>
    </row>
    <row r="530" spans="1:32" ht="17.25" customHeight="1" x14ac:dyDescent="0.25">
      <c r="A530">
        <v>329526</v>
      </c>
      <c r="B530" t="s">
        <v>2839</v>
      </c>
      <c r="C530" t="s">
        <v>240</v>
      </c>
      <c r="D530" t="s">
        <v>252</v>
      </c>
      <c r="E530" t="s">
        <v>89</v>
      </c>
      <c r="F530">
        <v>32896</v>
      </c>
      <c r="G530" t="s">
        <v>30</v>
      </c>
      <c r="H530" t="s">
        <v>28</v>
      </c>
      <c r="I530" t="s">
        <v>150</v>
      </c>
      <c r="J530" t="s">
        <v>1197</v>
      </c>
      <c r="L530" t="s">
        <v>30</v>
      </c>
    </row>
    <row r="531" spans="1:32" ht="17.25" customHeight="1" x14ac:dyDescent="0.25">
      <c r="A531">
        <v>335484</v>
      </c>
      <c r="B531" t="s">
        <v>4036</v>
      </c>
      <c r="C531" t="s">
        <v>1017</v>
      </c>
      <c r="D531" t="s">
        <v>418</v>
      </c>
      <c r="E531" t="s">
        <v>89</v>
      </c>
      <c r="F531">
        <v>32604</v>
      </c>
      <c r="G531" t="s">
        <v>4037</v>
      </c>
      <c r="H531" t="s">
        <v>28</v>
      </c>
      <c r="I531" t="s">
        <v>150</v>
      </c>
      <c r="J531" t="s">
        <v>1197</v>
      </c>
      <c r="L531" t="s">
        <v>79</v>
      </c>
    </row>
    <row r="532" spans="1:32" ht="17.25" customHeight="1" x14ac:dyDescent="0.25">
      <c r="A532">
        <v>331840</v>
      </c>
      <c r="B532" t="s">
        <v>1507</v>
      </c>
      <c r="C532" t="s">
        <v>397</v>
      </c>
      <c r="D532" t="s">
        <v>544</v>
      </c>
      <c r="E532" t="s">
        <v>89</v>
      </c>
      <c r="F532">
        <v>33429</v>
      </c>
      <c r="G532" t="s">
        <v>42</v>
      </c>
      <c r="H532" t="s">
        <v>28</v>
      </c>
      <c r="I532" t="s">
        <v>150</v>
      </c>
      <c r="J532" t="s">
        <v>1197</v>
      </c>
      <c r="L532" t="s">
        <v>42</v>
      </c>
      <c r="V532" t="s">
        <v>4431</v>
      </c>
    </row>
    <row r="533" spans="1:32" ht="17.25" customHeight="1" x14ac:dyDescent="0.25">
      <c r="A533">
        <v>337543</v>
      </c>
      <c r="B533" t="s">
        <v>1086</v>
      </c>
      <c r="C533" t="s">
        <v>778</v>
      </c>
      <c r="D533" t="s">
        <v>533</v>
      </c>
      <c r="E533" t="s">
        <v>89</v>
      </c>
      <c r="F533">
        <v>33817</v>
      </c>
      <c r="G533" t="s">
        <v>79</v>
      </c>
      <c r="H533" t="s">
        <v>28</v>
      </c>
      <c r="I533" t="s">
        <v>150</v>
      </c>
      <c r="J533" t="s">
        <v>1197</v>
      </c>
      <c r="L533" t="s">
        <v>79</v>
      </c>
    </row>
    <row r="534" spans="1:32" ht="17.25" customHeight="1" x14ac:dyDescent="0.25">
      <c r="A534">
        <v>331829</v>
      </c>
      <c r="B534" t="s">
        <v>4156</v>
      </c>
      <c r="C534" t="s">
        <v>377</v>
      </c>
      <c r="D534" t="s">
        <v>501</v>
      </c>
      <c r="E534" t="s">
        <v>89</v>
      </c>
      <c r="F534">
        <v>35360</v>
      </c>
      <c r="G534" t="s">
        <v>30</v>
      </c>
      <c r="H534" t="s">
        <v>28</v>
      </c>
      <c r="I534" t="s">
        <v>150</v>
      </c>
      <c r="J534" t="s">
        <v>1197</v>
      </c>
      <c r="L534" t="s">
        <v>42</v>
      </c>
    </row>
    <row r="535" spans="1:32" ht="17.25" customHeight="1" x14ac:dyDescent="0.25">
      <c r="A535">
        <v>323341</v>
      </c>
      <c r="B535" t="s">
        <v>2619</v>
      </c>
      <c r="C535" t="s">
        <v>225</v>
      </c>
      <c r="D535" t="s">
        <v>744</v>
      </c>
      <c r="E535" t="s">
        <v>89</v>
      </c>
      <c r="F535">
        <v>34798</v>
      </c>
      <c r="G535" t="s">
        <v>258</v>
      </c>
      <c r="H535" t="s">
        <v>28</v>
      </c>
      <c r="I535" t="s">
        <v>150</v>
      </c>
      <c r="AC535" t="s">
        <v>4399</v>
      </c>
      <c r="AD535" t="s">
        <v>4399</v>
      </c>
      <c r="AE535" t="s">
        <v>4399</v>
      </c>
      <c r="AF535" t="s">
        <v>4399</v>
      </c>
    </row>
    <row r="536" spans="1:32" ht="17.25" customHeight="1" x14ac:dyDescent="0.25">
      <c r="A536">
        <v>338584</v>
      </c>
      <c r="B536" t="s">
        <v>4273</v>
      </c>
      <c r="C536" t="s">
        <v>4274</v>
      </c>
      <c r="D536" t="s">
        <v>2449</v>
      </c>
      <c r="E536" t="s">
        <v>89</v>
      </c>
      <c r="F536">
        <v>32938</v>
      </c>
      <c r="G536" t="s">
        <v>30</v>
      </c>
      <c r="H536" t="s">
        <v>28</v>
      </c>
      <c r="I536" t="s">
        <v>150</v>
      </c>
      <c r="J536" t="s">
        <v>27</v>
      </c>
      <c r="L536" t="s">
        <v>30</v>
      </c>
    </row>
    <row r="537" spans="1:32" ht="17.25" customHeight="1" x14ac:dyDescent="0.25">
      <c r="A537">
        <v>338583</v>
      </c>
      <c r="B537" t="s">
        <v>3035</v>
      </c>
      <c r="C537" t="s">
        <v>286</v>
      </c>
      <c r="D537" t="s">
        <v>772</v>
      </c>
      <c r="E537" t="s">
        <v>89</v>
      </c>
      <c r="F537">
        <v>34176</v>
      </c>
      <c r="G537" t="s">
        <v>82</v>
      </c>
      <c r="H537" t="s">
        <v>28</v>
      </c>
      <c r="I537" t="s">
        <v>150</v>
      </c>
      <c r="J537" t="s">
        <v>1197</v>
      </c>
      <c r="L537" t="s">
        <v>82</v>
      </c>
    </row>
    <row r="538" spans="1:32" ht="17.25" customHeight="1" x14ac:dyDescent="0.25">
      <c r="A538">
        <v>334050</v>
      </c>
      <c r="B538" t="s">
        <v>1823</v>
      </c>
      <c r="C538" t="s">
        <v>303</v>
      </c>
      <c r="D538" t="s">
        <v>553</v>
      </c>
      <c r="E538" t="s">
        <v>89</v>
      </c>
      <c r="F538">
        <v>35631</v>
      </c>
      <c r="G538" t="s">
        <v>1824</v>
      </c>
      <c r="H538" t="s">
        <v>31</v>
      </c>
      <c r="I538" t="s">
        <v>150</v>
      </c>
      <c r="J538" t="s">
        <v>1197</v>
      </c>
      <c r="L538" t="s">
        <v>42</v>
      </c>
      <c r="V538" t="s">
        <v>4431</v>
      </c>
    </row>
    <row r="539" spans="1:32" ht="17.25" customHeight="1" x14ac:dyDescent="0.25">
      <c r="A539">
        <v>328124</v>
      </c>
      <c r="B539" t="s">
        <v>3803</v>
      </c>
      <c r="C539" t="s">
        <v>735</v>
      </c>
      <c r="D539" t="s">
        <v>840</v>
      </c>
      <c r="E539" t="s">
        <v>89</v>
      </c>
      <c r="F539">
        <v>33398</v>
      </c>
      <c r="G539" t="s">
        <v>30</v>
      </c>
      <c r="H539" t="s">
        <v>28</v>
      </c>
      <c r="I539" t="s">
        <v>150</v>
      </c>
      <c r="J539" t="s">
        <v>1197</v>
      </c>
      <c r="L539" t="s">
        <v>30</v>
      </c>
    </row>
    <row r="540" spans="1:32" ht="17.25" customHeight="1" x14ac:dyDescent="0.25">
      <c r="A540">
        <v>326231</v>
      </c>
      <c r="B540" t="s">
        <v>4200</v>
      </c>
      <c r="C540" t="s">
        <v>630</v>
      </c>
      <c r="D540" t="s">
        <v>253</v>
      </c>
      <c r="E540" t="s">
        <v>89</v>
      </c>
      <c r="F540">
        <v>34383</v>
      </c>
      <c r="G540" t="s">
        <v>30</v>
      </c>
      <c r="H540" t="s">
        <v>28</v>
      </c>
      <c r="I540" t="s">
        <v>150</v>
      </c>
      <c r="J540" t="s">
        <v>1197</v>
      </c>
      <c r="L540" t="s">
        <v>30</v>
      </c>
    </row>
    <row r="541" spans="1:32" ht="17.25" customHeight="1" x14ac:dyDescent="0.25">
      <c r="A541">
        <v>328002</v>
      </c>
      <c r="B541" t="s">
        <v>2965</v>
      </c>
      <c r="C541" t="s">
        <v>225</v>
      </c>
      <c r="D541" t="s">
        <v>609</v>
      </c>
      <c r="E541" t="s">
        <v>89</v>
      </c>
      <c r="F541">
        <v>35316</v>
      </c>
      <c r="G541" t="s">
        <v>30</v>
      </c>
      <c r="H541" t="s">
        <v>31</v>
      </c>
      <c r="I541" t="s">
        <v>150</v>
      </c>
      <c r="J541" t="s">
        <v>1197</v>
      </c>
      <c r="L541" t="s">
        <v>42</v>
      </c>
    </row>
    <row r="542" spans="1:32" ht="17.25" customHeight="1" x14ac:dyDescent="0.25">
      <c r="A542">
        <v>335468</v>
      </c>
      <c r="B542" t="s">
        <v>2433</v>
      </c>
      <c r="C542" t="s">
        <v>826</v>
      </c>
      <c r="D542" t="s">
        <v>465</v>
      </c>
      <c r="E542" t="s">
        <v>89</v>
      </c>
      <c r="F542">
        <v>33373</v>
      </c>
      <c r="G542" t="s">
        <v>30</v>
      </c>
      <c r="H542" t="s">
        <v>28</v>
      </c>
      <c r="I542" t="s">
        <v>150</v>
      </c>
      <c r="J542" t="s">
        <v>1197</v>
      </c>
      <c r="L542" t="s">
        <v>30</v>
      </c>
      <c r="AF542" t="s">
        <v>4399</v>
      </c>
    </row>
    <row r="543" spans="1:32" ht="17.25" customHeight="1" x14ac:dyDescent="0.25">
      <c r="A543">
        <v>335472</v>
      </c>
      <c r="B543" t="s">
        <v>2463</v>
      </c>
      <c r="C543" t="s">
        <v>408</v>
      </c>
      <c r="D543" t="s">
        <v>695</v>
      </c>
      <c r="E543" t="s">
        <v>89</v>
      </c>
      <c r="F543">
        <v>36232</v>
      </c>
      <c r="G543" t="s">
        <v>1048</v>
      </c>
      <c r="H543" t="s">
        <v>28</v>
      </c>
      <c r="I543" t="s">
        <v>150</v>
      </c>
      <c r="J543" t="s">
        <v>1197</v>
      </c>
      <c r="L543" t="s">
        <v>42</v>
      </c>
    </row>
    <row r="544" spans="1:32" ht="17.25" customHeight="1" x14ac:dyDescent="0.25">
      <c r="A544">
        <v>337542</v>
      </c>
      <c r="B544" t="s">
        <v>3565</v>
      </c>
      <c r="C544" t="s">
        <v>816</v>
      </c>
      <c r="D544" t="s">
        <v>289</v>
      </c>
      <c r="E544" t="s">
        <v>89</v>
      </c>
      <c r="F544">
        <v>34566</v>
      </c>
      <c r="G544" t="s">
        <v>82</v>
      </c>
      <c r="H544" t="s">
        <v>28</v>
      </c>
      <c r="I544" t="s">
        <v>150</v>
      </c>
      <c r="J544" t="s">
        <v>1197</v>
      </c>
      <c r="L544" t="s">
        <v>85</v>
      </c>
    </row>
    <row r="545" spans="1:32" ht="17.25" customHeight="1" x14ac:dyDescent="0.25">
      <c r="A545">
        <v>333493</v>
      </c>
      <c r="B545" t="s">
        <v>1583</v>
      </c>
      <c r="C545" t="s">
        <v>618</v>
      </c>
      <c r="D545" t="s">
        <v>269</v>
      </c>
      <c r="E545" t="s">
        <v>89</v>
      </c>
      <c r="F545">
        <v>35589</v>
      </c>
      <c r="G545" t="s">
        <v>1584</v>
      </c>
      <c r="H545" t="s">
        <v>28</v>
      </c>
      <c r="I545" t="s">
        <v>150</v>
      </c>
      <c r="J545" t="s">
        <v>1197</v>
      </c>
      <c r="L545" t="s">
        <v>30</v>
      </c>
      <c r="V545" t="s">
        <v>4433</v>
      </c>
    </row>
    <row r="546" spans="1:32" ht="17.25" customHeight="1" x14ac:dyDescent="0.25">
      <c r="A546">
        <v>331847</v>
      </c>
      <c r="B546" t="s">
        <v>3773</v>
      </c>
      <c r="C546" t="s">
        <v>222</v>
      </c>
      <c r="D546" t="s">
        <v>3774</v>
      </c>
      <c r="E546" t="s">
        <v>89</v>
      </c>
      <c r="F546">
        <v>35739</v>
      </c>
      <c r="G546" t="s">
        <v>30</v>
      </c>
      <c r="H546" t="s">
        <v>28</v>
      </c>
      <c r="I546" t="s">
        <v>150</v>
      </c>
      <c r="J546" t="s">
        <v>1197</v>
      </c>
      <c r="L546" t="s">
        <v>42</v>
      </c>
    </row>
    <row r="547" spans="1:32" ht="17.25" customHeight="1" x14ac:dyDescent="0.25">
      <c r="A547">
        <v>338669</v>
      </c>
      <c r="B547" t="s">
        <v>4291</v>
      </c>
      <c r="C547" t="s">
        <v>555</v>
      </c>
      <c r="D547" t="s">
        <v>387</v>
      </c>
      <c r="E547" t="s">
        <v>89</v>
      </c>
      <c r="F547">
        <v>29343</v>
      </c>
      <c r="G547" t="s">
        <v>224</v>
      </c>
      <c r="H547" t="s">
        <v>28</v>
      </c>
      <c r="I547" t="s">
        <v>150</v>
      </c>
      <c r="J547" t="s">
        <v>27</v>
      </c>
      <c r="L547" t="s">
        <v>30</v>
      </c>
    </row>
    <row r="548" spans="1:32" ht="17.25" customHeight="1" x14ac:dyDescent="0.25">
      <c r="A548">
        <v>325959</v>
      </c>
      <c r="B548" t="s">
        <v>3797</v>
      </c>
      <c r="C548" t="s">
        <v>668</v>
      </c>
      <c r="D548" t="s">
        <v>3798</v>
      </c>
      <c r="E548" t="s">
        <v>88</v>
      </c>
      <c r="F548">
        <v>30864</v>
      </c>
      <c r="G548" t="s">
        <v>897</v>
      </c>
      <c r="H548" t="s">
        <v>28</v>
      </c>
      <c r="I548" t="s">
        <v>150</v>
      </c>
      <c r="J548" t="s">
        <v>1197</v>
      </c>
      <c r="L548" t="s">
        <v>897</v>
      </c>
    </row>
    <row r="549" spans="1:32" ht="17.25" customHeight="1" x14ac:dyDescent="0.25">
      <c r="A549">
        <v>333708</v>
      </c>
      <c r="B549" t="s">
        <v>2400</v>
      </c>
      <c r="C549" t="s">
        <v>767</v>
      </c>
      <c r="D549" t="s">
        <v>2401</v>
      </c>
      <c r="E549" t="s">
        <v>88</v>
      </c>
      <c r="F549">
        <v>29149</v>
      </c>
      <c r="G549" t="s">
        <v>443</v>
      </c>
      <c r="H549" t="s">
        <v>28</v>
      </c>
      <c r="I549" t="s">
        <v>150</v>
      </c>
      <c r="J549" t="s">
        <v>1197</v>
      </c>
      <c r="L549" t="s">
        <v>42</v>
      </c>
      <c r="V549" t="s">
        <v>4423</v>
      </c>
      <c r="AF549" t="s">
        <v>4399</v>
      </c>
    </row>
    <row r="550" spans="1:32" ht="17.25" customHeight="1" x14ac:dyDescent="0.25">
      <c r="A550">
        <v>331596</v>
      </c>
      <c r="B550" t="s">
        <v>3366</v>
      </c>
      <c r="C550" t="s">
        <v>577</v>
      </c>
      <c r="D550" t="s">
        <v>1075</v>
      </c>
      <c r="E550" t="s">
        <v>88</v>
      </c>
      <c r="F550">
        <v>36266</v>
      </c>
      <c r="G550" t="s">
        <v>30</v>
      </c>
      <c r="H550" t="s">
        <v>28</v>
      </c>
      <c r="I550" t="s">
        <v>150</v>
      </c>
      <c r="J550" t="s">
        <v>27</v>
      </c>
      <c r="L550" t="s">
        <v>30</v>
      </c>
    </row>
    <row r="551" spans="1:32" ht="17.25" customHeight="1" x14ac:dyDescent="0.25">
      <c r="A551">
        <v>336758</v>
      </c>
      <c r="B551" t="s">
        <v>1715</v>
      </c>
      <c r="C551" t="s">
        <v>240</v>
      </c>
      <c r="D551" t="s">
        <v>472</v>
      </c>
      <c r="E551" t="s">
        <v>88</v>
      </c>
      <c r="F551">
        <v>35132</v>
      </c>
      <c r="G551" t="s">
        <v>30</v>
      </c>
      <c r="H551" t="s">
        <v>31</v>
      </c>
      <c r="I551" t="s">
        <v>150</v>
      </c>
      <c r="J551" t="s">
        <v>1197</v>
      </c>
      <c r="L551" t="s">
        <v>42</v>
      </c>
      <c r="V551" t="s">
        <v>4432</v>
      </c>
    </row>
    <row r="552" spans="1:32" ht="17.25" customHeight="1" x14ac:dyDescent="0.25">
      <c r="A552">
        <v>330120</v>
      </c>
      <c r="B552" t="s">
        <v>3317</v>
      </c>
      <c r="C552" t="s">
        <v>987</v>
      </c>
      <c r="D552" t="s">
        <v>417</v>
      </c>
      <c r="E552" t="s">
        <v>88</v>
      </c>
      <c r="F552">
        <v>30682</v>
      </c>
      <c r="G552" t="s">
        <v>3318</v>
      </c>
      <c r="H552" t="s">
        <v>28</v>
      </c>
      <c r="I552" t="s">
        <v>150</v>
      </c>
      <c r="J552" t="s">
        <v>27</v>
      </c>
      <c r="L552" t="s">
        <v>52</v>
      </c>
    </row>
    <row r="553" spans="1:32" ht="17.25" customHeight="1" x14ac:dyDescent="0.25">
      <c r="A553">
        <v>335124</v>
      </c>
      <c r="B553" t="s">
        <v>3836</v>
      </c>
      <c r="C553" t="s">
        <v>240</v>
      </c>
      <c r="D553" t="s">
        <v>243</v>
      </c>
      <c r="E553" t="s">
        <v>89</v>
      </c>
      <c r="F553">
        <v>33290</v>
      </c>
      <c r="G553" t="s">
        <v>30</v>
      </c>
      <c r="H553" t="s">
        <v>31</v>
      </c>
      <c r="I553" t="s">
        <v>150</v>
      </c>
      <c r="J553" t="s">
        <v>1197</v>
      </c>
      <c r="L553" t="s">
        <v>85</v>
      </c>
    </row>
    <row r="554" spans="1:32" ht="17.25" customHeight="1" x14ac:dyDescent="0.25">
      <c r="A554">
        <v>317964</v>
      </c>
      <c r="B554" t="s">
        <v>1607</v>
      </c>
      <c r="C554" t="s">
        <v>1092</v>
      </c>
      <c r="D554" t="s">
        <v>1608</v>
      </c>
      <c r="E554" t="s">
        <v>89</v>
      </c>
      <c r="F554">
        <v>32143</v>
      </c>
      <c r="G554" t="s">
        <v>1609</v>
      </c>
      <c r="H554" t="s">
        <v>28</v>
      </c>
      <c r="I554" t="s">
        <v>150</v>
      </c>
      <c r="V554" t="s">
        <v>4420</v>
      </c>
      <c r="AC554" t="s">
        <v>4399</v>
      </c>
      <c r="AD554" t="s">
        <v>4399</v>
      </c>
      <c r="AE554" t="s">
        <v>4399</v>
      </c>
      <c r="AF554" t="s">
        <v>4399</v>
      </c>
    </row>
    <row r="555" spans="1:32" ht="17.25" customHeight="1" x14ac:dyDescent="0.25">
      <c r="A555">
        <v>328281</v>
      </c>
      <c r="B555" t="s">
        <v>1284</v>
      </c>
      <c r="C555" t="s">
        <v>1285</v>
      </c>
      <c r="D555" t="s">
        <v>1062</v>
      </c>
      <c r="E555" t="s">
        <v>89</v>
      </c>
      <c r="F555">
        <v>35685</v>
      </c>
      <c r="G555" t="s">
        <v>279</v>
      </c>
      <c r="H555" t="s">
        <v>28</v>
      </c>
      <c r="I555" t="s">
        <v>150</v>
      </c>
      <c r="V555" t="s">
        <v>4420</v>
      </c>
      <c r="AC555" t="s">
        <v>4399</v>
      </c>
      <c r="AD555" t="s">
        <v>4399</v>
      </c>
      <c r="AE555" t="s">
        <v>4399</v>
      </c>
      <c r="AF555" t="s">
        <v>4399</v>
      </c>
    </row>
    <row r="556" spans="1:32" ht="17.25" customHeight="1" x14ac:dyDescent="0.25">
      <c r="A556">
        <v>338280</v>
      </c>
      <c r="B556" t="s">
        <v>2391</v>
      </c>
      <c r="C556" t="s">
        <v>1639</v>
      </c>
      <c r="D556" t="s">
        <v>1230</v>
      </c>
      <c r="E556" t="s">
        <v>88</v>
      </c>
      <c r="F556">
        <v>34837</v>
      </c>
      <c r="G556" t="s">
        <v>224</v>
      </c>
      <c r="H556" t="s">
        <v>28</v>
      </c>
      <c r="I556" t="s">
        <v>150</v>
      </c>
      <c r="J556" t="s">
        <v>1197</v>
      </c>
      <c r="L556" t="s">
        <v>42</v>
      </c>
    </row>
    <row r="557" spans="1:32" ht="17.25" customHeight="1" x14ac:dyDescent="0.25">
      <c r="A557">
        <v>338693</v>
      </c>
      <c r="B557" t="s">
        <v>4298</v>
      </c>
      <c r="C557" t="s">
        <v>479</v>
      </c>
      <c r="D557" t="s">
        <v>566</v>
      </c>
      <c r="E557" t="s">
        <v>88</v>
      </c>
      <c r="F557">
        <v>27356</v>
      </c>
      <c r="G557" t="s">
        <v>70</v>
      </c>
      <c r="H557" t="s">
        <v>28</v>
      </c>
      <c r="I557" t="s">
        <v>150</v>
      </c>
      <c r="J557" t="s">
        <v>27</v>
      </c>
      <c r="L557" t="s">
        <v>70</v>
      </c>
    </row>
    <row r="558" spans="1:32" ht="17.25" customHeight="1" x14ac:dyDescent="0.25">
      <c r="A558">
        <v>336754</v>
      </c>
      <c r="B558" t="s">
        <v>4000</v>
      </c>
      <c r="C558" t="s">
        <v>259</v>
      </c>
      <c r="D558" t="s">
        <v>4001</v>
      </c>
      <c r="E558" t="s">
        <v>89</v>
      </c>
      <c r="F558">
        <v>26127</v>
      </c>
      <c r="G558" t="s">
        <v>30</v>
      </c>
      <c r="H558" t="s">
        <v>28</v>
      </c>
      <c r="I558" t="s">
        <v>150</v>
      </c>
      <c r="J558" t="s">
        <v>27</v>
      </c>
      <c r="L558" t="s">
        <v>30</v>
      </c>
    </row>
    <row r="559" spans="1:32" ht="17.25" customHeight="1" x14ac:dyDescent="0.25">
      <c r="A559">
        <v>338967</v>
      </c>
      <c r="B559" t="s">
        <v>4121</v>
      </c>
      <c r="C559" t="s">
        <v>546</v>
      </c>
      <c r="D559" t="s">
        <v>836</v>
      </c>
      <c r="E559" t="s">
        <v>89</v>
      </c>
      <c r="F559">
        <v>30869</v>
      </c>
      <c r="G559" t="s">
        <v>30</v>
      </c>
      <c r="H559" t="s">
        <v>28</v>
      </c>
      <c r="I559" t="s">
        <v>150</v>
      </c>
      <c r="J559" t="s">
        <v>1197</v>
      </c>
      <c r="L559" t="s">
        <v>30</v>
      </c>
    </row>
    <row r="560" spans="1:32" ht="17.25" customHeight="1" x14ac:dyDescent="0.25">
      <c r="A560">
        <v>333420</v>
      </c>
      <c r="B560" t="s">
        <v>1300</v>
      </c>
      <c r="C560" t="s">
        <v>1301</v>
      </c>
      <c r="D560" t="s">
        <v>418</v>
      </c>
      <c r="E560" t="s">
        <v>89</v>
      </c>
      <c r="F560">
        <v>35796</v>
      </c>
      <c r="G560" t="s">
        <v>30</v>
      </c>
      <c r="H560" t="s">
        <v>28</v>
      </c>
      <c r="I560" t="s">
        <v>150</v>
      </c>
      <c r="V560" t="s">
        <v>4553</v>
      </c>
      <c r="AC560" t="s">
        <v>4399</v>
      </c>
      <c r="AD560" t="s">
        <v>4399</v>
      </c>
      <c r="AE560" t="s">
        <v>4399</v>
      </c>
      <c r="AF560" t="s">
        <v>4399</v>
      </c>
    </row>
    <row r="561" spans="1:32" ht="17.25" customHeight="1" x14ac:dyDescent="0.25">
      <c r="A561">
        <v>335177</v>
      </c>
      <c r="B561" t="s">
        <v>2757</v>
      </c>
      <c r="C561" t="s">
        <v>264</v>
      </c>
      <c r="D561" t="s">
        <v>334</v>
      </c>
      <c r="E561" t="s">
        <v>89</v>
      </c>
      <c r="F561">
        <v>35431</v>
      </c>
      <c r="G561" t="s">
        <v>373</v>
      </c>
      <c r="H561" t="s">
        <v>28</v>
      </c>
      <c r="I561" t="s">
        <v>150</v>
      </c>
      <c r="AF561" t="s">
        <v>4399</v>
      </c>
    </row>
    <row r="562" spans="1:32" ht="17.25" customHeight="1" x14ac:dyDescent="0.25">
      <c r="A562">
        <v>338699</v>
      </c>
      <c r="B562" t="s">
        <v>2990</v>
      </c>
      <c r="C562" t="s">
        <v>225</v>
      </c>
      <c r="D562" t="s">
        <v>326</v>
      </c>
      <c r="E562" t="s">
        <v>88</v>
      </c>
      <c r="F562">
        <v>34700</v>
      </c>
      <c r="G562" t="s">
        <v>2991</v>
      </c>
      <c r="H562" t="s">
        <v>28</v>
      </c>
      <c r="I562" t="s">
        <v>150</v>
      </c>
      <c r="J562" t="s">
        <v>1197</v>
      </c>
      <c r="L562" t="s">
        <v>52</v>
      </c>
    </row>
    <row r="563" spans="1:32" ht="17.25" customHeight="1" x14ac:dyDescent="0.25">
      <c r="A563">
        <v>335118</v>
      </c>
      <c r="B563" t="s">
        <v>3421</v>
      </c>
      <c r="C563" t="s">
        <v>408</v>
      </c>
      <c r="D563" t="s">
        <v>3422</v>
      </c>
      <c r="E563" t="s">
        <v>88</v>
      </c>
      <c r="F563">
        <v>35065</v>
      </c>
      <c r="G563" t="s">
        <v>70</v>
      </c>
      <c r="H563" t="s">
        <v>28</v>
      </c>
      <c r="I563" t="s">
        <v>150</v>
      </c>
      <c r="J563" t="s">
        <v>27</v>
      </c>
      <c r="L563" t="s">
        <v>70</v>
      </c>
    </row>
    <row r="564" spans="1:32" ht="17.25" customHeight="1" x14ac:dyDescent="0.25">
      <c r="A564">
        <v>336744</v>
      </c>
      <c r="B564" t="s">
        <v>3851</v>
      </c>
      <c r="C564" t="s">
        <v>261</v>
      </c>
      <c r="D564" t="s">
        <v>3852</v>
      </c>
      <c r="E564" t="s">
        <v>89</v>
      </c>
      <c r="F564">
        <v>35291</v>
      </c>
      <c r="G564" t="s">
        <v>30</v>
      </c>
      <c r="H564" t="s">
        <v>28</v>
      </c>
      <c r="I564" t="s">
        <v>150</v>
      </c>
      <c r="AD564" t="s">
        <v>4399</v>
      </c>
      <c r="AE564" t="s">
        <v>4399</v>
      </c>
      <c r="AF564" t="s">
        <v>4399</v>
      </c>
    </row>
    <row r="565" spans="1:32" ht="17.25" customHeight="1" x14ac:dyDescent="0.25">
      <c r="A565">
        <v>335168</v>
      </c>
      <c r="B565" t="s">
        <v>3196</v>
      </c>
      <c r="C565" t="s">
        <v>397</v>
      </c>
      <c r="D565" t="s">
        <v>241</v>
      </c>
      <c r="E565" t="s">
        <v>88</v>
      </c>
      <c r="F565">
        <v>35548</v>
      </c>
      <c r="G565" t="s">
        <v>52</v>
      </c>
      <c r="H565" t="s">
        <v>28</v>
      </c>
      <c r="I565" t="s">
        <v>150</v>
      </c>
      <c r="J565" t="s">
        <v>27</v>
      </c>
      <c r="L565" t="s">
        <v>52</v>
      </c>
    </row>
    <row r="566" spans="1:32" ht="17.25" customHeight="1" x14ac:dyDescent="0.25">
      <c r="A566">
        <v>335901</v>
      </c>
      <c r="B566" t="s">
        <v>3308</v>
      </c>
      <c r="C566" t="s">
        <v>1006</v>
      </c>
      <c r="D566" t="s">
        <v>386</v>
      </c>
      <c r="E566" t="s">
        <v>88</v>
      </c>
      <c r="F566">
        <v>36054</v>
      </c>
      <c r="G566" t="s">
        <v>258</v>
      </c>
      <c r="H566" t="s">
        <v>28</v>
      </c>
      <c r="I566" t="s">
        <v>150</v>
      </c>
      <c r="J566" t="s">
        <v>1197</v>
      </c>
      <c r="L566" t="s">
        <v>42</v>
      </c>
    </row>
    <row r="567" spans="1:32" ht="17.25" customHeight="1" x14ac:dyDescent="0.25">
      <c r="A567">
        <v>332509</v>
      </c>
      <c r="B567" t="s">
        <v>4161</v>
      </c>
      <c r="C567" t="s">
        <v>306</v>
      </c>
      <c r="D567" t="s">
        <v>527</v>
      </c>
      <c r="E567" t="s">
        <v>89</v>
      </c>
      <c r="F567">
        <v>34733</v>
      </c>
      <c r="G567" t="s">
        <v>2057</v>
      </c>
      <c r="H567" t="s">
        <v>28</v>
      </c>
      <c r="I567" t="s">
        <v>150</v>
      </c>
      <c r="J567" t="s">
        <v>1197</v>
      </c>
      <c r="L567" t="s">
        <v>42</v>
      </c>
    </row>
    <row r="568" spans="1:32" ht="17.25" customHeight="1" x14ac:dyDescent="0.25">
      <c r="A568">
        <v>330206</v>
      </c>
      <c r="B568" t="s">
        <v>2243</v>
      </c>
      <c r="C568" t="s">
        <v>735</v>
      </c>
      <c r="D568" t="s">
        <v>223</v>
      </c>
      <c r="E568" t="s">
        <v>89</v>
      </c>
      <c r="F568">
        <v>33239</v>
      </c>
      <c r="G568" t="s">
        <v>30</v>
      </c>
      <c r="H568" t="s">
        <v>28</v>
      </c>
      <c r="I568" t="s">
        <v>150</v>
      </c>
      <c r="V568" t="s">
        <v>4432</v>
      </c>
      <c r="AC568" t="s">
        <v>4399</v>
      </c>
      <c r="AD568" t="s">
        <v>4399</v>
      </c>
      <c r="AE568" t="s">
        <v>4399</v>
      </c>
      <c r="AF568" t="s">
        <v>4399</v>
      </c>
    </row>
    <row r="569" spans="1:32" ht="17.25" customHeight="1" x14ac:dyDescent="0.25">
      <c r="A569">
        <v>327386</v>
      </c>
      <c r="B569" t="s">
        <v>3960</v>
      </c>
      <c r="C569" t="s">
        <v>231</v>
      </c>
      <c r="D569" t="s">
        <v>1196</v>
      </c>
      <c r="E569" t="s">
        <v>88</v>
      </c>
      <c r="F569">
        <v>30060</v>
      </c>
      <c r="G569" t="s">
        <v>30</v>
      </c>
      <c r="H569" t="s">
        <v>28</v>
      </c>
      <c r="I569" t="s">
        <v>150</v>
      </c>
      <c r="J569" t="s">
        <v>1197</v>
      </c>
      <c r="L569" t="s">
        <v>85</v>
      </c>
    </row>
    <row r="570" spans="1:32" ht="17.25" customHeight="1" x14ac:dyDescent="0.25">
      <c r="A570">
        <v>332465</v>
      </c>
      <c r="B570" t="s">
        <v>2575</v>
      </c>
      <c r="C570" t="s">
        <v>240</v>
      </c>
      <c r="D570" t="s">
        <v>2576</v>
      </c>
      <c r="E570" t="s">
        <v>88</v>
      </c>
      <c r="F570">
        <v>31311</v>
      </c>
      <c r="G570" t="s">
        <v>30</v>
      </c>
      <c r="H570" t="s">
        <v>28</v>
      </c>
      <c r="I570" t="s">
        <v>150</v>
      </c>
      <c r="J570" t="s">
        <v>1197</v>
      </c>
      <c r="L570" t="s">
        <v>30</v>
      </c>
      <c r="AE570" t="s">
        <v>4399</v>
      </c>
      <c r="AF570" t="s">
        <v>4399</v>
      </c>
    </row>
    <row r="571" spans="1:32" ht="17.25" customHeight="1" x14ac:dyDescent="0.25">
      <c r="A571">
        <v>336888</v>
      </c>
      <c r="B571" t="s">
        <v>2535</v>
      </c>
      <c r="C571" t="s">
        <v>896</v>
      </c>
      <c r="D571" t="s">
        <v>2024</v>
      </c>
      <c r="E571" t="s">
        <v>88</v>
      </c>
      <c r="F571">
        <v>33760</v>
      </c>
      <c r="G571" t="s">
        <v>79</v>
      </c>
      <c r="H571" t="s">
        <v>28</v>
      </c>
      <c r="I571" t="s">
        <v>150</v>
      </c>
      <c r="J571" t="s">
        <v>1197</v>
      </c>
      <c r="L571" t="s">
        <v>79</v>
      </c>
    </row>
    <row r="572" spans="1:32" ht="17.25" customHeight="1" x14ac:dyDescent="0.25">
      <c r="A572">
        <v>308620</v>
      </c>
      <c r="B572" t="s">
        <v>1942</v>
      </c>
      <c r="C572" t="s">
        <v>291</v>
      </c>
      <c r="D572" t="s">
        <v>223</v>
      </c>
      <c r="E572" t="s">
        <v>88</v>
      </c>
      <c r="F572">
        <v>31575</v>
      </c>
      <c r="G572" t="s">
        <v>1943</v>
      </c>
      <c r="H572" t="s">
        <v>28</v>
      </c>
      <c r="I572" t="s">
        <v>150</v>
      </c>
      <c r="J572" t="s">
        <v>1197</v>
      </c>
      <c r="L572" t="s">
        <v>73</v>
      </c>
      <c r="V572" t="s">
        <v>4420</v>
      </c>
    </row>
    <row r="573" spans="1:32" ht="17.25" customHeight="1" x14ac:dyDescent="0.25">
      <c r="A573">
        <v>308656</v>
      </c>
      <c r="B573" t="s">
        <v>3792</v>
      </c>
      <c r="C573" t="s">
        <v>668</v>
      </c>
      <c r="D573" t="s">
        <v>326</v>
      </c>
      <c r="E573" t="s">
        <v>89</v>
      </c>
      <c r="F573">
        <v>28423</v>
      </c>
      <c r="G573" t="s">
        <v>30</v>
      </c>
      <c r="H573" t="s">
        <v>31</v>
      </c>
      <c r="I573" t="s">
        <v>150</v>
      </c>
      <c r="J573" t="s">
        <v>1197</v>
      </c>
      <c r="L573" t="s">
        <v>30</v>
      </c>
    </row>
    <row r="574" spans="1:32" ht="17.25" customHeight="1" x14ac:dyDescent="0.25">
      <c r="A574">
        <v>336080</v>
      </c>
      <c r="B574" t="s">
        <v>3029</v>
      </c>
      <c r="C574" t="s">
        <v>950</v>
      </c>
      <c r="D574" t="s">
        <v>725</v>
      </c>
      <c r="E574" t="s">
        <v>89</v>
      </c>
      <c r="F574">
        <v>30018</v>
      </c>
      <c r="G574" t="s">
        <v>30</v>
      </c>
      <c r="H574" t="s">
        <v>28</v>
      </c>
      <c r="I574" t="s">
        <v>150</v>
      </c>
      <c r="J574" t="s">
        <v>1197</v>
      </c>
      <c r="L574" t="s">
        <v>30</v>
      </c>
    </row>
    <row r="575" spans="1:32" ht="17.25" customHeight="1" x14ac:dyDescent="0.25">
      <c r="A575">
        <v>327086</v>
      </c>
      <c r="B575" t="s">
        <v>3473</v>
      </c>
      <c r="C575" t="s">
        <v>521</v>
      </c>
      <c r="D575" t="s">
        <v>840</v>
      </c>
      <c r="E575" t="s">
        <v>88</v>
      </c>
      <c r="F575">
        <v>35321</v>
      </c>
      <c r="G575" t="s">
        <v>42</v>
      </c>
      <c r="H575" t="s">
        <v>28</v>
      </c>
      <c r="I575" t="s">
        <v>150</v>
      </c>
      <c r="AF575" t="s">
        <v>4399</v>
      </c>
    </row>
    <row r="576" spans="1:32" ht="17.25" customHeight="1" x14ac:dyDescent="0.25">
      <c r="A576">
        <v>327013</v>
      </c>
      <c r="B576" t="s">
        <v>2272</v>
      </c>
      <c r="C576" t="s">
        <v>987</v>
      </c>
      <c r="D576" t="s">
        <v>753</v>
      </c>
      <c r="E576" t="s">
        <v>88</v>
      </c>
      <c r="F576">
        <v>35796</v>
      </c>
      <c r="G576" t="s">
        <v>42</v>
      </c>
      <c r="H576" t="s">
        <v>28</v>
      </c>
      <c r="I576" t="s">
        <v>150</v>
      </c>
      <c r="J576" t="s">
        <v>1197</v>
      </c>
      <c r="L576" t="s">
        <v>30</v>
      </c>
      <c r="V576" t="s">
        <v>4420</v>
      </c>
    </row>
    <row r="577" spans="1:22" ht="17.25" customHeight="1" x14ac:dyDescent="0.25">
      <c r="A577">
        <v>336102</v>
      </c>
      <c r="B577" t="s">
        <v>4050</v>
      </c>
      <c r="C577" t="s">
        <v>319</v>
      </c>
      <c r="D577" t="s">
        <v>1597</v>
      </c>
      <c r="E577" t="s">
        <v>88</v>
      </c>
      <c r="F577">
        <v>28778</v>
      </c>
      <c r="G577" t="s">
        <v>3471</v>
      </c>
      <c r="H577" t="s">
        <v>28</v>
      </c>
      <c r="I577" t="s">
        <v>150</v>
      </c>
      <c r="J577" t="s">
        <v>1197</v>
      </c>
      <c r="L577" t="s">
        <v>30</v>
      </c>
    </row>
    <row r="578" spans="1:22" ht="17.25" customHeight="1" x14ac:dyDescent="0.25">
      <c r="A578">
        <v>332502</v>
      </c>
      <c r="B578" t="s">
        <v>3494</v>
      </c>
      <c r="C578" t="s">
        <v>896</v>
      </c>
      <c r="D578" t="s">
        <v>249</v>
      </c>
      <c r="E578" t="s">
        <v>89</v>
      </c>
      <c r="F578">
        <v>35364</v>
      </c>
      <c r="G578" t="s">
        <v>30</v>
      </c>
      <c r="H578" t="s">
        <v>28</v>
      </c>
      <c r="I578" t="s">
        <v>150</v>
      </c>
      <c r="J578" t="s">
        <v>1197</v>
      </c>
      <c r="L578" t="s">
        <v>30</v>
      </c>
    </row>
    <row r="579" spans="1:22" ht="17.25" customHeight="1" x14ac:dyDescent="0.25">
      <c r="A579">
        <v>330197</v>
      </c>
      <c r="B579" t="s">
        <v>3875</v>
      </c>
      <c r="C579" t="s">
        <v>3876</v>
      </c>
      <c r="D579" t="s">
        <v>487</v>
      </c>
      <c r="E579" t="s">
        <v>89</v>
      </c>
      <c r="F579">
        <v>35449</v>
      </c>
      <c r="G579" t="s">
        <v>515</v>
      </c>
      <c r="H579" t="s">
        <v>28</v>
      </c>
      <c r="I579" t="s">
        <v>150</v>
      </c>
      <c r="J579" t="s">
        <v>1197</v>
      </c>
      <c r="L579" t="s">
        <v>85</v>
      </c>
    </row>
    <row r="580" spans="1:22" ht="17.25" customHeight="1" x14ac:dyDescent="0.25">
      <c r="A580">
        <v>326700</v>
      </c>
      <c r="B580" t="s">
        <v>2025</v>
      </c>
      <c r="C580" t="s">
        <v>2026</v>
      </c>
      <c r="D580" t="s">
        <v>815</v>
      </c>
      <c r="E580" t="s">
        <v>89</v>
      </c>
      <c r="F580">
        <v>32641</v>
      </c>
      <c r="G580" t="s">
        <v>1786</v>
      </c>
      <c r="H580" t="s">
        <v>28</v>
      </c>
      <c r="I580" t="s">
        <v>150</v>
      </c>
      <c r="J580" t="s">
        <v>1197</v>
      </c>
      <c r="L580" t="s">
        <v>42</v>
      </c>
      <c r="V580" t="s">
        <v>4420</v>
      </c>
    </row>
    <row r="581" spans="1:22" ht="17.25" customHeight="1" x14ac:dyDescent="0.25">
      <c r="A581">
        <v>337877</v>
      </c>
      <c r="B581" t="s">
        <v>3734</v>
      </c>
      <c r="C581" t="s">
        <v>291</v>
      </c>
      <c r="D581" t="s">
        <v>243</v>
      </c>
      <c r="E581" t="s">
        <v>89</v>
      </c>
      <c r="F581">
        <v>35984</v>
      </c>
      <c r="G581" t="s">
        <v>30</v>
      </c>
      <c r="H581" t="s">
        <v>28</v>
      </c>
      <c r="I581" t="s">
        <v>150</v>
      </c>
      <c r="J581" t="s">
        <v>27</v>
      </c>
      <c r="L581" t="s">
        <v>42</v>
      </c>
    </row>
    <row r="582" spans="1:22" ht="17.25" customHeight="1" x14ac:dyDescent="0.25">
      <c r="A582">
        <v>330199</v>
      </c>
      <c r="B582" t="s">
        <v>2021</v>
      </c>
      <c r="C582" t="s">
        <v>336</v>
      </c>
      <c r="D582" t="s">
        <v>2022</v>
      </c>
      <c r="E582" t="s">
        <v>89</v>
      </c>
      <c r="F582">
        <v>35065</v>
      </c>
      <c r="G582" t="s">
        <v>224</v>
      </c>
      <c r="H582" t="s">
        <v>31</v>
      </c>
      <c r="I582" t="s">
        <v>150</v>
      </c>
      <c r="J582" t="s">
        <v>1197</v>
      </c>
      <c r="L582" t="s">
        <v>30</v>
      </c>
      <c r="V582" t="s">
        <v>4420</v>
      </c>
    </row>
    <row r="583" spans="1:22" ht="17.25" customHeight="1" x14ac:dyDescent="0.25">
      <c r="A583">
        <v>334901</v>
      </c>
      <c r="B583" t="s">
        <v>1777</v>
      </c>
      <c r="C583" t="s">
        <v>790</v>
      </c>
      <c r="D583" t="s">
        <v>1108</v>
      </c>
      <c r="E583" t="s">
        <v>89</v>
      </c>
      <c r="F583">
        <v>32314</v>
      </c>
      <c r="G583" t="s">
        <v>224</v>
      </c>
      <c r="H583" t="s">
        <v>28</v>
      </c>
      <c r="I583" t="s">
        <v>150</v>
      </c>
      <c r="J583" t="s">
        <v>1197</v>
      </c>
      <c r="L583" t="s">
        <v>30</v>
      </c>
      <c r="V583" t="s">
        <v>4420</v>
      </c>
    </row>
    <row r="584" spans="1:22" ht="17.25" customHeight="1" x14ac:dyDescent="0.25">
      <c r="A584">
        <v>336071</v>
      </c>
      <c r="B584" t="s">
        <v>4218</v>
      </c>
      <c r="C584" t="s">
        <v>259</v>
      </c>
      <c r="D584" t="s">
        <v>4219</v>
      </c>
      <c r="E584" t="s">
        <v>89</v>
      </c>
      <c r="F584">
        <v>26038</v>
      </c>
      <c r="G584" t="s">
        <v>2418</v>
      </c>
      <c r="H584" t="s">
        <v>28</v>
      </c>
      <c r="I584" t="s">
        <v>150</v>
      </c>
      <c r="J584" t="s">
        <v>1197</v>
      </c>
      <c r="L584" t="s">
        <v>897</v>
      </c>
    </row>
    <row r="585" spans="1:22" ht="17.25" customHeight="1" x14ac:dyDescent="0.25">
      <c r="A585">
        <v>336067</v>
      </c>
      <c r="B585" t="s">
        <v>3697</v>
      </c>
      <c r="C585" t="s">
        <v>222</v>
      </c>
      <c r="D585" t="s">
        <v>921</v>
      </c>
      <c r="E585" t="s">
        <v>89</v>
      </c>
      <c r="F585">
        <v>29179</v>
      </c>
      <c r="G585" t="s">
        <v>348</v>
      </c>
      <c r="H585" t="s">
        <v>28</v>
      </c>
      <c r="I585" t="s">
        <v>150</v>
      </c>
      <c r="J585" t="s">
        <v>1197</v>
      </c>
      <c r="L585" t="s">
        <v>42</v>
      </c>
    </row>
    <row r="586" spans="1:22" ht="17.25" customHeight="1" x14ac:dyDescent="0.25">
      <c r="A586">
        <v>330172</v>
      </c>
      <c r="B586" t="s">
        <v>1988</v>
      </c>
      <c r="C586" t="s">
        <v>421</v>
      </c>
      <c r="D586" t="s">
        <v>417</v>
      </c>
      <c r="E586" t="s">
        <v>89</v>
      </c>
      <c r="F586">
        <v>35800</v>
      </c>
      <c r="G586" t="s">
        <v>1989</v>
      </c>
      <c r="H586" t="s">
        <v>28</v>
      </c>
      <c r="I586" t="s">
        <v>150</v>
      </c>
      <c r="J586" t="s">
        <v>1197</v>
      </c>
      <c r="L586" t="s">
        <v>42</v>
      </c>
      <c r="V586" t="s">
        <v>4432</v>
      </c>
    </row>
    <row r="587" spans="1:22" ht="17.25" customHeight="1" x14ac:dyDescent="0.25">
      <c r="A587">
        <v>336049</v>
      </c>
      <c r="B587" t="s">
        <v>4049</v>
      </c>
      <c r="C587" t="s">
        <v>976</v>
      </c>
      <c r="D587" t="s">
        <v>1206</v>
      </c>
      <c r="E587" t="s">
        <v>89</v>
      </c>
      <c r="F587">
        <v>33412</v>
      </c>
      <c r="G587" t="s">
        <v>224</v>
      </c>
      <c r="H587" t="s">
        <v>28</v>
      </c>
      <c r="I587" t="s">
        <v>150</v>
      </c>
      <c r="J587" t="s">
        <v>27</v>
      </c>
      <c r="L587" t="s">
        <v>30</v>
      </c>
    </row>
    <row r="588" spans="1:22" ht="17.25" customHeight="1" x14ac:dyDescent="0.25">
      <c r="A588">
        <v>336047</v>
      </c>
      <c r="B588" t="s">
        <v>3262</v>
      </c>
      <c r="C588" t="s">
        <v>259</v>
      </c>
      <c r="D588" t="s">
        <v>640</v>
      </c>
      <c r="E588" t="s">
        <v>89</v>
      </c>
      <c r="F588">
        <v>28199</v>
      </c>
      <c r="G588" t="s">
        <v>30</v>
      </c>
      <c r="H588" t="s">
        <v>28</v>
      </c>
      <c r="I588" t="s">
        <v>150</v>
      </c>
      <c r="J588" t="s">
        <v>1197</v>
      </c>
      <c r="L588" t="s">
        <v>30</v>
      </c>
    </row>
    <row r="589" spans="1:22" ht="17.25" customHeight="1" x14ac:dyDescent="0.25">
      <c r="A589">
        <v>331065</v>
      </c>
      <c r="B589" t="s">
        <v>3879</v>
      </c>
      <c r="C589" t="s">
        <v>261</v>
      </c>
      <c r="D589" t="s">
        <v>418</v>
      </c>
      <c r="E589" t="s">
        <v>89</v>
      </c>
      <c r="F589">
        <v>34700</v>
      </c>
      <c r="G589" t="s">
        <v>224</v>
      </c>
      <c r="H589" t="s">
        <v>28</v>
      </c>
      <c r="I589" t="s">
        <v>150</v>
      </c>
      <c r="J589" t="s">
        <v>1197</v>
      </c>
      <c r="L589" t="s">
        <v>30</v>
      </c>
    </row>
    <row r="590" spans="1:22" ht="17.25" customHeight="1" x14ac:dyDescent="0.25">
      <c r="A590">
        <v>332461</v>
      </c>
      <c r="B590" t="s">
        <v>1667</v>
      </c>
      <c r="C590" t="s">
        <v>240</v>
      </c>
      <c r="D590" t="s">
        <v>840</v>
      </c>
      <c r="E590" t="s">
        <v>89</v>
      </c>
      <c r="F590">
        <v>27347</v>
      </c>
      <c r="G590" t="s">
        <v>30</v>
      </c>
      <c r="H590" t="s">
        <v>28</v>
      </c>
      <c r="I590" t="s">
        <v>150</v>
      </c>
      <c r="J590" t="s">
        <v>1197</v>
      </c>
      <c r="L590" t="s">
        <v>42</v>
      </c>
      <c r="V590" t="s">
        <v>4431</v>
      </c>
    </row>
    <row r="591" spans="1:22" ht="17.25" customHeight="1" x14ac:dyDescent="0.25">
      <c r="A591">
        <v>317212</v>
      </c>
      <c r="B591" t="s">
        <v>3794</v>
      </c>
      <c r="C591" t="s">
        <v>1993</v>
      </c>
      <c r="D591" t="s">
        <v>2971</v>
      </c>
      <c r="E591" t="s">
        <v>89</v>
      </c>
      <c r="F591">
        <v>32916</v>
      </c>
      <c r="G591" t="s">
        <v>30</v>
      </c>
      <c r="H591" t="s">
        <v>28</v>
      </c>
      <c r="I591" t="s">
        <v>150</v>
      </c>
      <c r="J591" t="s">
        <v>1197</v>
      </c>
      <c r="L591" t="s">
        <v>42</v>
      </c>
    </row>
    <row r="592" spans="1:22" ht="17.25" customHeight="1" x14ac:dyDescent="0.25">
      <c r="A592">
        <v>325315</v>
      </c>
      <c r="B592" t="s">
        <v>4013</v>
      </c>
      <c r="C592" t="s">
        <v>222</v>
      </c>
      <c r="D592" t="s">
        <v>832</v>
      </c>
      <c r="E592" t="s">
        <v>89</v>
      </c>
      <c r="F592">
        <v>31642</v>
      </c>
      <c r="G592" t="s">
        <v>30</v>
      </c>
      <c r="H592" t="s">
        <v>28</v>
      </c>
      <c r="I592" t="s">
        <v>150</v>
      </c>
      <c r="J592" t="s">
        <v>1197</v>
      </c>
      <c r="L592" t="s">
        <v>30</v>
      </c>
    </row>
    <row r="593" spans="1:32" ht="17.25" customHeight="1" x14ac:dyDescent="0.25">
      <c r="A593">
        <v>336072</v>
      </c>
      <c r="B593" t="s">
        <v>3698</v>
      </c>
      <c r="C593" t="s">
        <v>259</v>
      </c>
      <c r="D593" t="s">
        <v>434</v>
      </c>
      <c r="E593" t="s">
        <v>89</v>
      </c>
      <c r="F593">
        <v>35256</v>
      </c>
      <c r="G593" t="s">
        <v>3699</v>
      </c>
      <c r="H593" t="s">
        <v>28</v>
      </c>
      <c r="I593" t="s">
        <v>150</v>
      </c>
      <c r="J593" t="s">
        <v>27</v>
      </c>
      <c r="L593" t="s">
        <v>30</v>
      </c>
    </row>
    <row r="594" spans="1:32" ht="17.25" customHeight="1" x14ac:dyDescent="0.25">
      <c r="A594">
        <v>332479</v>
      </c>
      <c r="B594" t="s">
        <v>932</v>
      </c>
      <c r="C594" t="s">
        <v>1229</v>
      </c>
      <c r="D594" t="s">
        <v>1230</v>
      </c>
      <c r="E594" t="s">
        <v>89</v>
      </c>
      <c r="F594">
        <v>31655</v>
      </c>
      <c r="G594" t="s">
        <v>52</v>
      </c>
      <c r="H594" t="s">
        <v>28</v>
      </c>
      <c r="I594" t="s">
        <v>150</v>
      </c>
      <c r="J594" t="s">
        <v>1197</v>
      </c>
      <c r="L594" t="s">
        <v>42</v>
      </c>
      <c r="V594" t="s">
        <v>4431</v>
      </c>
    </row>
    <row r="595" spans="1:32" ht="17.25" customHeight="1" x14ac:dyDescent="0.25">
      <c r="A595">
        <v>337868</v>
      </c>
      <c r="B595" t="s">
        <v>2962</v>
      </c>
      <c r="C595" t="s">
        <v>347</v>
      </c>
      <c r="D595" t="s">
        <v>281</v>
      </c>
      <c r="E595" t="s">
        <v>89</v>
      </c>
      <c r="F595">
        <v>33979</v>
      </c>
      <c r="G595" t="s">
        <v>407</v>
      </c>
      <c r="H595" t="s">
        <v>28</v>
      </c>
      <c r="I595" t="s">
        <v>150</v>
      </c>
      <c r="J595" t="s">
        <v>27</v>
      </c>
      <c r="L595" t="s">
        <v>42</v>
      </c>
    </row>
    <row r="596" spans="1:32" ht="17.25" customHeight="1" x14ac:dyDescent="0.25">
      <c r="A596">
        <v>332519</v>
      </c>
      <c r="B596" t="s">
        <v>3882</v>
      </c>
      <c r="C596" t="s">
        <v>240</v>
      </c>
      <c r="D596" t="s">
        <v>386</v>
      </c>
      <c r="E596" t="s">
        <v>88</v>
      </c>
      <c r="F596">
        <v>34036</v>
      </c>
      <c r="G596" t="s">
        <v>407</v>
      </c>
      <c r="H596" t="s">
        <v>28</v>
      </c>
      <c r="I596" t="s">
        <v>150</v>
      </c>
      <c r="J596" t="s">
        <v>1197</v>
      </c>
      <c r="L596" t="s">
        <v>30</v>
      </c>
    </row>
    <row r="597" spans="1:32" ht="17.25" customHeight="1" x14ac:dyDescent="0.25">
      <c r="A597">
        <v>338865</v>
      </c>
      <c r="B597" t="s">
        <v>4110</v>
      </c>
      <c r="C597" t="s">
        <v>1046</v>
      </c>
      <c r="D597" t="s">
        <v>2112</v>
      </c>
      <c r="E597" t="s">
        <v>88</v>
      </c>
      <c r="F597">
        <v>28947</v>
      </c>
      <c r="G597" t="s">
        <v>30</v>
      </c>
      <c r="H597" t="s">
        <v>28</v>
      </c>
      <c r="I597" t="s">
        <v>150</v>
      </c>
      <c r="J597" t="s">
        <v>4386</v>
      </c>
      <c r="L597" t="s">
        <v>30</v>
      </c>
    </row>
    <row r="598" spans="1:32" ht="17.25" customHeight="1" x14ac:dyDescent="0.25">
      <c r="A598">
        <v>337874</v>
      </c>
      <c r="B598" t="s">
        <v>2454</v>
      </c>
      <c r="C598" t="s">
        <v>2289</v>
      </c>
      <c r="D598" t="s">
        <v>463</v>
      </c>
      <c r="E598" t="s">
        <v>89</v>
      </c>
      <c r="F598">
        <v>32448</v>
      </c>
      <c r="G598" t="s">
        <v>30</v>
      </c>
      <c r="H598" t="s">
        <v>28</v>
      </c>
      <c r="I598" t="s">
        <v>150</v>
      </c>
      <c r="J598" t="s">
        <v>1197</v>
      </c>
      <c r="L598" t="s">
        <v>42</v>
      </c>
    </row>
    <row r="599" spans="1:32" ht="17.25" customHeight="1" x14ac:dyDescent="0.25">
      <c r="A599">
        <v>326510</v>
      </c>
      <c r="B599" t="s">
        <v>3454</v>
      </c>
      <c r="C599" t="s">
        <v>455</v>
      </c>
      <c r="D599" t="s">
        <v>553</v>
      </c>
      <c r="E599" t="s">
        <v>88</v>
      </c>
      <c r="F599">
        <v>35065</v>
      </c>
      <c r="G599" t="s">
        <v>722</v>
      </c>
      <c r="H599" t="s">
        <v>28</v>
      </c>
      <c r="I599" t="s">
        <v>150</v>
      </c>
      <c r="J599" t="s">
        <v>27</v>
      </c>
      <c r="L599" t="s">
        <v>42</v>
      </c>
    </row>
    <row r="600" spans="1:32" ht="17.25" customHeight="1" x14ac:dyDescent="0.25">
      <c r="A600">
        <v>338709</v>
      </c>
      <c r="B600" t="s">
        <v>4300</v>
      </c>
      <c r="C600" t="s">
        <v>1039</v>
      </c>
      <c r="D600" t="s">
        <v>2364</v>
      </c>
      <c r="E600" t="s">
        <v>88</v>
      </c>
      <c r="F600">
        <v>32446</v>
      </c>
      <c r="G600" t="s">
        <v>2316</v>
      </c>
      <c r="H600" t="s">
        <v>28</v>
      </c>
      <c r="I600" t="s">
        <v>150</v>
      </c>
      <c r="J600" t="s">
        <v>1197</v>
      </c>
      <c r="L600" t="s">
        <v>30</v>
      </c>
    </row>
    <row r="601" spans="1:32" ht="17.25" customHeight="1" x14ac:dyDescent="0.25">
      <c r="A601">
        <v>320526</v>
      </c>
      <c r="B601" t="s">
        <v>1249</v>
      </c>
      <c r="C601" t="s">
        <v>344</v>
      </c>
      <c r="D601" t="s">
        <v>1250</v>
      </c>
      <c r="E601" t="s">
        <v>88</v>
      </c>
      <c r="F601">
        <v>33905</v>
      </c>
      <c r="G601" t="s">
        <v>30</v>
      </c>
      <c r="H601" t="s">
        <v>28</v>
      </c>
      <c r="I601" t="s">
        <v>150</v>
      </c>
      <c r="J601" t="s">
        <v>1197</v>
      </c>
      <c r="L601" t="s">
        <v>30</v>
      </c>
      <c r="V601" t="s">
        <v>4433</v>
      </c>
    </row>
    <row r="602" spans="1:32" ht="17.25" customHeight="1" x14ac:dyDescent="0.25">
      <c r="A602">
        <v>331290</v>
      </c>
      <c r="B602" t="s">
        <v>1687</v>
      </c>
      <c r="C602" t="s">
        <v>1112</v>
      </c>
      <c r="D602" t="s">
        <v>334</v>
      </c>
      <c r="E602" t="s">
        <v>88</v>
      </c>
      <c r="F602">
        <v>34017</v>
      </c>
      <c r="G602" t="s">
        <v>30</v>
      </c>
      <c r="H602" t="s">
        <v>28</v>
      </c>
      <c r="I602" t="s">
        <v>150</v>
      </c>
      <c r="J602" t="s">
        <v>1197</v>
      </c>
      <c r="L602" t="s">
        <v>30</v>
      </c>
      <c r="V602" t="s">
        <v>4432</v>
      </c>
    </row>
    <row r="603" spans="1:32" ht="17.25" customHeight="1" x14ac:dyDescent="0.25">
      <c r="A603">
        <v>330195</v>
      </c>
      <c r="B603" t="s">
        <v>2173</v>
      </c>
      <c r="C603" t="s">
        <v>935</v>
      </c>
      <c r="D603" t="s">
        <v>540</v>
      </c>
      <c r="E603" t="s">
        <v>88</v>
      </c>
      <c r="F603">
        <v>36034</v>
      </c>
      <c r="G603" t="s">
        <v>30</v>
      </c>
      <c r="H603" t="s">
        <v>28</v>
      </c>
      <c r="I603" t="s">
        <v>150</v>
      </c>
      <c r="J603" t="s">
        <v>1197</v>
      </c>
      <c r="L603" t="s">
        <v>42</v>
      </c>
      <c r="V603" t="s">
        <v>4433</v>
      </c>
    </row>
    <row r="604" spans="1:32" ht="17.25" customHeight="1" x14ac:dyDescent="0.25">
      <c r="A604">
        <v>336086</v>
      </c>
      <c r="B604" t="s">
        <v>3998</v>
      </c>
      <c r="C604" t="s">
        <v>723</v>
      </c>
      <c r="D604" t="s">
        <v>620</v>
      </c>
      <c r="E604" t="s">
        <v>88</v>
      </c>
      <c r="F604">
        <v>28927</v>
      </c>
      <c r="G604" t="s">
        <v>30</v>
      </c>
      <c r="H604" t="s">
        <v>28</v>
      </c>
      <c r="I604" t="s">
        <v>150</v>
      </c>
      <c r="J604" t="s">
        <v>1197</v>
      </c>
      <c r="L604" t="s">
        <v>30</v>
      </c>
    </row>
    <row r="605" spans="1:32" ht="17.25" customHeight="1" x14ac:dyDescent="0.25">
      <c r="A605">
        <v>328887</v>
      </c>
      <c r="B605" t="s">
        <v>2186</v>
      </c>
      <c r="C605" t="s">
        <v>2663</v>
      </c>
      <c r="D605" t="s">
        <v>725</v>
      </c>
      <c r="E605" t="s">
        <v>88</v>
      </c>
      <c r="F605">
        <v>27898</v>
      </c>
      <c r="G605" t="s">
        <v>30</v>
      </c>
      <c r="H605" t="s">
        <v>28</v>
      </c>
      <c r="I605" t="s">
        <v>150</v>
      </c>
      <c r="J605" t="s">
        <v>27</v>
      </c>
      <c r="L605" t="s">
        <v>30</v>
      </c>
    </row>
    <row r="606" spans="1:32" ht="17.25" customHeight="1" x14ac:dyDescent="0.25">
      <c r="A606">
        <v>328450</v>
      </c>
      <c r="B606" t="s">
        <v>3395</v>
      </c>
      <c r="C606" t="s">
        <v>225</v>
      </c>
      <c r="D606" t="s">
        <v>288</v>
      </c>
      <c r="E606" t="s">
        <v>88</v>
      </c>
      <c r="F606">
        <v>35825</v>
      </c>
      <c r="G606" t="s">
        <v>30</v>
      </c>
      <c r="H606" t="s">
        <v>28</v>
      </c>
      <c r="I606" t="s">
        <v>150</v>
      </c>
      <c r="J606" t="s">
        <v>1197</v>
      </c>
      <c r="L606" t="s">
        <v>30</v>
      </c>
      <c r="AE606" t="s">
        <v>4399</v>
      </c>
      <c r="AF606" t="s">
        <v>4399</v>
      </c>
    </row>
    <row r="607" spans="1:32" ht="17.25" customHeight="1" x14ac:dyDescent="0.25">
      <c r="A607">
        <v>337464</v>
      </c>
      <c r="B607" t="s">
        <v>2399</v>
      </c>
      <c r="C607" t="s">
        <v>421</v>
      </c>
      <c r="D607" t="s">
        <v>503</v>
      </c>
      <c r="E607" t="s">
        <v>88</v>
      </c>
      <c r="F607">
        <v>34779</v>
      </c>
      <c r="G607" t="s">
        <v>49</v>
      </c>
      <c r="H607" t="s">
        <v>28</v>
      </c>
      <c r="I607" t="s">
        <v>150</v>
      </c>
      <c r="J607" t="s">
        <v>1197</v>
      </c>
      <c r="L607" t="s">
        <v>49</v>
      </c>
    </row>
    <row r="608" spans="1:32" ht="17.25" customHeight="1" x14ac:dyDescent="0.25">
      <c r="A608">
        <v>334367</v>
      </c>
      <c r="B608" t="s">
        <v>2717</v>
      </c>
      <c r="C608" t="s">
        <v>347</v>
      </c>
      <c r="D608" t="s">
        <v>1036</v>
      </c>
      <c r="E608" t="s">
        <v>88</v>
      </c>
      <c r="F608">
        <v>35951</v>
      </c>
      <c r="G608" t="s">
        <v>30</v>
      </c>
      <c r="H608" t="s">
        <v>28</v>
      </c>
      <c r="I608" t="s">
        <v>150</v>
      </c>
      <c r="J608" t="s">
        <v>27</v>
      </c>
      <c r="L608" t="s">
        <v>30</v>
      </c>
    </row>
    <row r="609" spans="1:32" ht="17.25" customHeight="1" x14ac:dyDescent="0.25">
      <c r="A609">
        <v>334378</v>
      </c>
      <c r="B609" t="s">
        <v>3419</v>
      </c>
      <c r="C609" t="s">
        <v>338</v>
      </c>
      <c r="D609" t="s">
        <v>3420</v>
      </c>
      <c r="E609" t="s">
        <v>88</v>
      </c>
      <c r="F609">
        <v>31077</v>
      </c>
      <c r="G609" t="s">
        <v>30</v>
      </c>
      <c r="H609" t="s">
        <v>28</v>
      </c>
      <c r="I609" t="s">
        <v>150</v>
      </c>
      <c r="J609" t="s">
        <v>1197</v>
      </c>
      <c r="L609" t="s">
        <v>42</v>
      </c>
    </row>
    <row r="610" spans="1:32" ht="17.25" customHeight="1" x14ac:dyDescent="0.25">
      <c r="A610">
        <v>323729</v>
      </c>
      <c r="B610" t="s">
        <v>2312</v>
      </c>
      <c r="C610" t="s">
        <v>635</v>
      </c>
      <c r="D610" t="s">
        <v>278</v>
      </c>
      <c r="E610" t="s">
        <v>88</v>
      </c>
      <c r="F610">
        <v>34700</v>
      </c>
      <c r="G610" t="s">
        <v>30</v>
      </c>
      <c r="H610" t="s">
        <v>28</v>
      </c>
      <c r="I610" t="s">
        <v>150</v>
      </c>
      <c r="J610" t="s">
        <v>1197</v>
      </c>
      <c r="L610" t="s">
        <v>30</v>
      </c>
      <c r="V610" t="s">
        <v>4433</v>
      </c>
      <c r="AE610" t="s">
        <v>4399</v>
      </c>
      <c r="AF610" t="s">
        <v>4399</v>
      </c>
    </row>
    <row r="611" spans="1:32" ht="17.25" customHeight="1" x14ac:dyDescent="0.25">
      <c r="A611">
        <v>303585</v>
      </c>
      <c r="B611" t="s">
        <v>1505</v>
      </c>
      <c r="C611" t="s">
        <v>1017</v>
      </c>
      <c r="D611" t="s">
        <v>252</v>
      </c>
      <c r="E611" t="s">
        <v>88</v>
      </c>
      <c r="F611">
        <v>31508</v>
      </c>
      <c r="G611" t="s">
        <v>30</v>
      </c>
      <c r="H611" t="s">
        <v>28</v>
      </c>
      <c r="I611" t="s">
        <v>150</v>
      </c>
      <c r="J611" t="s">
        <v>1197</v>
      </c>
      <c r="L611" t="s">
        <v>42</v>
      </c>
      <c r="V611" t="s">
        <v>4431</v>
      </c>
    </row>
    <row r="612" spans="1:32" ht="17.25" customHeight="1" x14ac:dyDescent="0.25">
      <c r="A612">
        <v>337467</v>
      </c>
      <c r="B612" t="s">
        <v>3042</v>
      </c>
      <c r="C612" t="s">
        <v>1552</v>
      </c>
      <c r="D612" t="s">
        <v>1057</v>
      </c>
      <c r="E612" t="s">
        <v>88</v>
      </c>
      <c r="F612">
        <v>31557</v>
      </c>
      <c r="G612" t="s">
        <v>73</v>
      </c>
      <c r="H612" t="s">
        <v>28</v>
      </c>
      <c r="I612" t="s">
        <v>150</v>
      </c>
      <c r="J612" t="s">
        <v>1197</v>
      </c>
      <c r="L612" t="s">
        <v>73</v>
      </c>
    </row>
    <row r="613" spans="1:32" ht="17.25" customHeight="1" x14ac:dyDescent="0.25">
      <c r="A613">
        <v>329383</v>
      </c>
      <c r="B613" t="s">
        <v>4148</v>
      </c>
      <c r="C613" t="s">
        <v>455</v>
      </c>
      <c r="D613" t="s">
        <v>620</v>
      </c>
      <c r="E613" t="s">
        <v>88</v>
      </c>
      <c r="F613">
        <v>36161</v>
      </c>
      <c r="G613" t="s">
        <v>1873</v>
      </c>
      <c r="H613" t="s">
        <v>28</v>
      </c>
      <c r="I613" t="s">
        <v>150</v>
      </c>
      <c r="J613" t="s">
        <v>27</v>
      </c>
      <c r="L613" t="s">
        <v>42</v>
      </c>
      <c r="AF613" t="s">
        <v>4399</v>
      </c>
    </row>
    <row r="614" spans="1:32" ht="17.25" customHeight="1" x14ac:dyDescent="0.25">
      <c r="A614">
        <v>328020</v>
      </c>
      <c r="B614" t="s">
        <v>1535</v>
      </c>
      <c r="C614" t="s">
        <v>225</v>
      </c>
      <c r="D614" t="s">
        <v>1852</v>
      </c>
      <c r="E614" t="s">
        <v>88</v>
      </c>
      <c r="F614">
        <v>33197</v>
      </c>
      <c r="G614" t="s">
        <v>552</v>
      </c>
      <c r="H614" t="s">
        <v>28</v>
      </c>
      <c r="I614" t="s">
        <v>150</v>
      </c>
      <c r="V614" t="s">
        <v>4432</v>
      </c>
      <c r="AC614" t="s">
        <v>4399</v>
      </c>
      <c r="AD614" t="s">
        <v>4399</v>
      </c>
      <c r="AE614" t="s">
        <v>4399</v>
      </c>
      <c r="AF614" t="s">
        <v>4399</v>
      </c>
    </row>
    <row r="615" spans="1:32" ht="17.25" customHeight="1" x14ac:dyDescent="0.25">
      <c r="A615">
        <v>337099</v>
      </c>
      <c r="B615" t="s">
        <v>3717</v>
      </c>
      <c r="C615" t="s">
        <v>354</v>
      </c>
      <c r="D615" t="s">
        <v>460</v>
      </c>
      <c r="E615" t="s">
        <v>88</v>
      </c>
      <c r="F615">
        <v>33970</v>
      </c>
      <c r="G615" t="s">
        <v>381</v>
      </c>
      <c r="H615" t="s">
        <v>28</v>
      </c>
      <c r="I615" t="s">
        <v>150</v>
      </c>
      <c r="J615" t="s">
        <v>1197</v>
      </c>
      <c r="L615" t="s">
        <v>30</v>
      </c>
      <c r="AF615" t="s">
        <v>4399</v>
      </c>
    </row>
    <row r="616" spans="1:32" ht="17.25" customHeight="1" x14ac:dyDescent="0.25">
      <c r="A616">
        <v>327358</v>
      </c>
      <c r="B616" t="s">
        <v>2996</v>
      </c>
      <c r="C616" t="s">
        <v>240</v>
      </c>
      <c r="E616" t="s">
        <v>89</v>
      </c>
      <c r="F616">
        <v>33034</v>
      </c>
      <c r="G616" t="s">
        <v>30</v>
      </c>
      <c r="H616" t="s">
        <v>28</v>
      </c>
      <c r="I616" t="s">
        <v>150</v>
      </c>
      <c r="AC616" t="s">
        <v>4399</v>
      </c>
      <c r="AD616" t="s">
        <v>4399</v>
      </c>
      <c r="AE616" t="s">
        <v>4399</v>
      </c>
      <c r="AF616" t="s">
        <v>4399</v>
      </c>
    </row>
    <row r="617" spans="1:32" ht="17.25" customHeight="1" x14ac:dyDescent="0.25">
      <c r="A617">
        <v>334380</v>
      </c>
      <c r="B617" t="s">
        <v>3061</v>
      </c>
      <c r="C617" t="s">
        <v>266</v>
      </c>
      <c r="D617" t="s">
        <v>413</v>
      </c>
      <c r="E617" t="s">
        <v>89</v>
      </c>
      <c r="F617">
        <v>34006</v>
      </c>
      <c r="G617" t="s">
        <v>30</v>
      </c>
      <c r="H617" t="s">
        <v>28</v>
      </c>
      <c r="I617" t="s">
        <v>150</v>
      </c>
      <c r="J617" t="s">
        <v>1197</v>
      </c>
      <c r="L617" t="s">
        <v>85</v>
      </c>
    </row>
    <row r="618" spans="1:32" ht="17.25" customHeight="1" x14ac:dyDescent="0.25">
      <c r="A618">
        <v>338703</v>
      </c>
      <c r="B618" t="s">
        <v>4299</v>
      </c>
      <c r="C618" t="s">
        <v>409</v>
      </c>
      <c r="D618" t="s">
        <v>547</v>
      </c>
      <c r="E618" t="s">
        <v>89</v>
      </c>
      <c r="F618">
        <v>31115</v>
      </c>
      <c r="G618" t="s">
        <v>42</v>
      </c>
      <c r="H618" t="s">
        <v>28</v>
      </c>
      <c r="I618" t="s">
        <v>150</v>
      </c>
      <c r="J618" t="s">
        <v>1197</v>
      </c>
      <c r="L618" t="s">
        <v>30</v>
      </c>
    </row>
    <row r="619" spans="1:32" ht="17.25" customHeight="1" x14ac:dyDescent="0.25">
      <c r="A619">
        <v>332427</v>
      </c>
      <c r="B619" t="s">
        <v>1392</v>
      </c>
      <c r="C619" t="s">
        <v>1393</v>
      </c>
      <c r="D619" t="s">
        <v>1394</v>
      </c>
      <c r="E619" t="s">
        <v>89</v>
      </c>
      <c r="F619">
        <v>34700</v>
      </c>
      <c r="G619" t="s">
        <v>224</v>
      </c>
      <c r="H619" t="s">
        <v>28</v>
      </c>
      <c r="I619" t="s">
        <v>150</v>
      </c>
      <c r="V619" t="s">
        <v>4420</v>
      </c>
      <c r="AC619" t="s">
        <v>4399</v>
      </c>
      <c r="AD619" t="s">
        <v>4399</v>
      </c>
      <c r="AE619" t="s">
        <v>4399</v>
      </c>
      <c r="AF619" t="s">
        <v>4399</v>
      </c>
    </row>
    <row r="620" spans="1:32" ht="17.25" customHeight="1" x14ac:dyDescent="0.25">
      <c r="A620">
        <v>338910</v>
      </c>
      <c r="B620" t="s">
        <v>3750</v>
      </c>
      <c r="C620" t="s">
        <v>1756</v>
      </c>
      <c r="D620" t="s">
        <v>312</v>
      </c>
      <c r="E620" t="s">
        <v>89</v>
      </c>
      <c r="F620">
        <v>30682</v>
      </c>
      <c r="G620" t="s">
        <v>30</v>
      </c>
      <c r="H620" t="s">
        <v>28</v>
      </c>
      <c r="I620" t="s">
        <v>150</v>
      </c>
      <c r="AC620" t="s">
        <v>4399</v>
      </c>
      <c r="AD620" t="s">
        <v>4399</v>
      </c>
      <c r="AE620" t="s">
        <v>4399</v>
      </c>
      <c r="AF620" t="s">
        <v>4399</v>
      </c>
    </row>
    <row r="621" spans="1:32" ht="17.25" customHeight="1" x14ac:dyDescent="0.25">
      <c r="A621">
        <v>336017</v>
      </c>
      <c r="B621" t="s">
        <v>2445</v>
      </c>
      <c r="C621" t="s">
        <v>287</v>
      </c>
      <c r="D621" t="s">
        <v>345</v>
      </c>
      <c r="E621" t="s">
        <v>88</v>
      </c>
      <c r="F621">
        <v>34349</v>
      </c>
      <c r="G621" t="s">
        <v>30</v>
      </c>
      <c r="H621" t="s">
        <v>28</v>
      </c>
      <c r="I621" t="s">
        <v>150</v>
      </c>
    </row>
    <row r="622" spans="1:32" ht="17.25" customHeight="1" x14ac:dyDescent="0.25">
      <c r="A622">
        <v>337828</v>
      </c>
      <c r="B622" t="s">
        <v>2831</v>
      </c>
      <c r="C622" t="s">
        <v>702</v>
      </c>
      <c r="D622" t="s">
        <v>233</v>
      </c>
      <c r="E622" t="s">
        <v>89</v>
      </c>
      <c r="F622">
        <v>32012</v>
      </c>
      <c r="G622" t="s">
        <v>2610</v>
      </c>
      <c r="H622" t="s">
        <v>28</v>
      </c>
      <c r="I622" t="s">
        <v>150</v>
      </c>
      <c r="J622" t="s">
        <v>1197</v>
      </c>
      <c r="L622" t="s">
        <v>30</v>
      </c>
    </row>
    <row r="623" spans="1:32" ht="17.25" customHeight="1" x14ac:dyDescent="0.25">
      <c r="A623">
        <v>332431</v>
      </c>
      <c r="B623" t="s">
        <v>1908</v>
      </c>
      <c r="C623" t="s">
        <v>471</v>
      </c>
      <c r="D623" t="s">
        <v>249</v>
      </c>
      <c r="E623" t="s">
        <v>89</v>
      </c>
      <c r="F623">
        <v>35855</v>
      </c>
      <c r="G623" t="s">
        <v>30</v>
      </c>
      <c r="H623" t="s">
        <v>28</v>
      </c>
      <c r="I623" t="s">
        <v>150</v>
      </c>
      <c r="J623" t="s">
        <v>27</v>
      </c>
      <c r="L623" t="s">
        <v>30</v>
      </c>
      <c r="V623" t="s">
        <v>4433</v>
      </c>
    </row>
    <row r="624" spans="1:32" ht="17.25" customHeight="1" x14ac:dyDescent="0.25">
      <c r="A624">
        <v>332429</v>
      </c>
      <c r="B624" t="s">
        <v>3493</v>
      </c>
      <c r="C624" t="s">
        <v>391</v>
      </c>
      <c r="D624" t="s">
        <v>825</v>
      </c>
      <c r="E624" t="s">
        <v>89</v>
      </c>
      <c r="F624">
        <v>31824</v>
      </c>
      <c r="G624" t="s">
        <v>30</v>
      </c>
      <c r="H624" t="s">
        <v>28</v>
      </c>
      <c r="I624" t="s">
        <v>150</v>
      </c>
      <c r="AD624" t="s">
        <v>4399</v>
      </c>
      <c r="AE624" t="s">
        <v>4399</v>
      </c>
      <c r="AF624" t="s">
        <v>4399</v>
      </c>
    </row>
    <row r="625" spans="1:32" ht="17.25" customHeight="1" x14ac:dyDescent="0.25">
      <c r="A625">
        <v>332440</v>
      </c>
      <c r="B625" t="s">
        <v>3817</v>
      </c>
      <c r="C625" t="s">
        <v>409</v>
      </c>
      <c r="D625" t="s">
        <v>3818</v>
      </c>
      <c r="E625" t="s">
        <v>88</v>
      </c>
      <c r="F625">
        <v>28250</v>
      </c>
      <c r="G625" t="s">
        <v>443</v>
      </c>
      <c r="H625" t="s">
        <v>28</v>
      </c>
      <c r="I625" t="s">
        <v>150</v>
      </c>
      <c r="AD625" t="s">
        <v>4399</v>
      </c>
      <c r="AE625" t="s">
        <v>4399</v>
      </c>
      <c r="AF625" t="s">
        <v>4399</v>
      </c>
    </row>
    <row r="626" spans="1:32" ht="17.25" customHeight="1" x14ac:dyDescent="0.25">
      <c r="A626">
        <v>308409</v>
      </c>
      <c r="B626" t="s">
        <v>2696</v>
      </c>
      <c r="C626" t="s">
        <v>3069</v>
      </c>
      <c r="D626" t="s">
        <v>440</v>
      </c>
      <c r="E626" t="s">
        <v>88</v>
      </c>
      <c r="F626">
        <v>31302</v>
      </c>
      <c r="G626" t="s">
        <v>49</v>
      </c>
      <c r="H626" t="s">
        <v>28</v>
      </c>
      <c r="I626" t="s">
        <v>150</v>
      </c>
      <c r="J626" t="s">
        <v>1197</v>
      </c>
      <c r="L626" t="s">
        <v>49</v>
      </c>
    </row>
    <row r="627" spans="1:32" ht="17.25" customHeight="1" x14ac:dyDescent="0.25">
      <c r="A627">
        <v>337841</v>
      </c>
      <c r="B627" t="s">
        <v>4243</v>
      </c>
      <c r="C627" t="s">
        <v>240</v>
      </c>
      <c r="D627" t="s">
        <v>387</v>
      </c>
      <c r="E627" t="s">
        <v>88</v>
      </c>
      <c r="F627">
        <v>30407</v>
      </c>
      <c r="G627" t="s">
        <v>4244</v>
      </c>
      <c r="H627" t="s">
        <v>28</v>
      </c>
      <c r="I627" t="s">
        <v>150</v>
      </c>
      <c r="J627" t="s">
        <v>1197</v>
      </c>
      <c r="L627" t="s">
        <v>73</v>
      </c>
    </row>
    <row r="628" spans="1:32" ht="17.25" customHeight="1" x14ac:dyDescent="0.25">
      <c r="A628">
        <v>318377</v>
      </c>
      <c r="B628" t="s">
        <v>2425</v>
      </c>
      <c r="C628" t="s">
        <v>1602</v>
      </c>
      <c r="D628" t="s">
        <v>243</v>
      </c>
      <c r="E628" t="s">
        <v>89</v>
      </c>
      <c r="F628">
        <v>33124</v>
      </c>
      <c r="G628" t="s">
        <v>1003</v>
      </c>
      <c r="H628" t="s">
        <v>28</v>
      </c>
      <c r="I628" t="s">
        <v>150</v>
      </c>
      <c r="J628" t="s">
        <v>1197</v>
      </c>
      <c r="L628" t="s">
        <v>85</v>
      </c>
    </row>
    <row r="629" spans="1:32" ht="17.25" customHeight="1" x14ac:dyDescent="0.25">
      <c r="A629">
        <v>337840</v>
      </c>
      <c r="B629" t="s">
        <v>2914</v>
      </c>
      <c r="C629" t="s">
        <v>232</v>
      </c>
      <c r="D629" t="s">
        <v>1910</v>
      </c>
      <c r="E629" t="s">
        <v>88</v>
      </c>
      <c r="F629">
        <v>35796</v>
      </c>
      <c r="G629" t="s">
        <v>85</v>
      </c>
      <c r="H629" t="s">
        <v>28</v>
      </c>
      <c r="I629" t="s">
        <v>150</v>
      </c>
      <c r="J629" t="s">
        <v>27</v>
      </c>
      <c r="L629" t="s">
        <v>85</v>
      </c>
    </row>
    <row r="630" spans="1:32" ht="17.25" customHeight="1" x14ac:dyDescent="0.25">
      <c r="A630">
        <v>331192</v>
      </c>
      <c r="B630" t="s">
        <v>3486</v>
      </c>
      <c r="C630" t="s">
        <v>633</v>
      </c>
      <c r="D630" t="s">
        <v>2858</v>
      </c>
      <c r="E630" t="s">
        <v>88</v>
      </c>
      <c r="F630">
        <v>30164</v>
      </c>
      <c r="G630" t="s">
        <v>671</v>
      </c>
      <c r="H630" t="s">
        <v>28</v>
      </c>
      <c r="I630" t="s">
        <v>150</v>
      </c>
      <c r="AC630" t="s">
        <v>4399</v>
      </c>
      <c r="AD630" t="s">
        <v>4399</v>
      </c>
      <c r="AE630" t="s">
        <v>4399</v>
      </c>
      <c r="AF630" t="s">
        <v>4399</v>
      </c>
    </row>
    <row r="631" spans="1:32" ht="17.25" customHeight="1" x14ac:dyDescent="0.25">
      <c r="A631">
        <v>334379</v>
      </c>
      <c r="B631" t="s">
        <v>3984</v>
      </c>
      <c r="C631" t="s">
        <v>531</v>
      </c>
      <c r="D631" t="s">
        <v>234</v>
      </c>
      <c r="E631" t="s">
        <v>88</v>
      </c>
      <c r="F631">
        <v>35442</v>
      </c>
      <c r="G631" t="s">
        <v>297</v>
      </c>
      <c r="H631" t="s">
        <v>28</v>
      </c>
      <c r="I631" t="s">
        <v>150</v>
      </c>
      <c r="J631" t="s">
        <v>27</v>
      </c>
      <c r="L631" t="s">
        <v>1913</v>
      </c>
    </row>
    <row r="632" spans="1:32" ht="17.25" customHeight="1" x14ac:dyDescent="0.25">
      <c r="A632">
        <v>334820</v>
      </c>
      <c r="B632" t="s">
        <v>2648</v>
      </c>
      <c r="C632" t="s">
        <v>618</v>
      </c>
      <c r="D632" t="s">
        <v>684</v>
      </c>
      <c r="E632" t="s">
        <v>89</v>
      </c>
      <c r="F632">
        <v>33783</v>
      </c>
      <c r="G632" t="s">
        <v>30</v>
      </c>
      <c r="H632" t="s">
        <v>28</v>
      </c>
      <c r="I632" t="s">
        <v>150</v>
      </c>
      <c r="J632" t="s">
        <v>1197</v>
      </c>
      <c r="L632" t="s">
        <v>30</v>
      </c>
    </row>
    <row r="633" spans="1:32" ht="17.25" customHeight="1" x14ac:dyDescent="0.25">
      <c r="A633">
        <v>338911</v>
      </c>
      <c r="B633" t="s">
        <v>3590</v>
      </c>
      <c r="C633" t="s">
        <v>225</v>
      </c>
      <c r="D633" t="s">
        <v>3591</v>
      </c>
      <c r="E633" t="s">
        <v>89</v>
      </c>
      <c r="F633">
        <v>33924</v>
      </c>
      <c r="G633" t="s">
        <v>30</v>
      </c>
      <c r="H633" t="s">
        <v>28</v>
      </c>
      <c r="I633" t="s">
        <v>150</v>
      </c>
      <c r="J633" t="s">
        <v>1197</v>
      </c>
      <c r="L633" t="s">
        <v>30</v>
      </c>
    </row>
    <row r="634" spans="1:32" ht="17.25" customHeight="1" x14ac:dyDescent="0.25">
      <c r="A634">
        <v>337851</v>
      </c>
      <c r="B634" t="s">
        <v>3578</v>
      </c>
      <c r="C634" t="s">
        <v>409</v>
      </c>
      <c r="D634" t="s">
        <v>822</v>
      </c>
      <c r="E634" t="s">
        <v>88</v>
      </c>
      <c r="F634">
        <v>30341</v>
      </c>
      <c r="G634" t="s">
        <v>671</v>
      </c>
      <c r="H634" t="s">
        <v>28</v>
      </c>
      <c r="I634" t="s">
        <v>150</v>
      </c>
      <c r="J634" t="s">
        <v>1197</v>
      </c>
      <c r="L634" t="s">
        <v>30</v>
      </c>
    </row>
    <row r="635" spans="1:32" ht="17.25" customHeight="1" x14ac:dyDescent="0.25">
      <c r="A635">
        <v>332452</v>
      </c>
      <c r="B635" t="s">
        <v>3758</v>
      </c>
      <c r="C635" t="s">
        <v>344</v>
      </c>
      <c r="D635" t="s">
        <v>916</v>
      </c>
      <c r="E635" t="s">
        <v>88</v>
      </c>
      <c r="F635">
        <v>33549</v>
      </c>
      <c r="G635" t="s">
        <v>782</v>
      </c>
      <c r="H635" t="s">
        <v>28</v>
      </c>
      <c r="I635" t="s">
        <v>150</v>
      </c>
      <c r="J635" t="s">
        <v>1197</v>
      </c>
      <c r="L635" t="s">
        <v>30</v>
      </c>
    </row>
    <row r="636" spans="1:32" ht="17.25" customHeight="1" x14ac:dyDescent="0.25">
      <c r="A636">
        <v>337847</v>
      </c>
      <c r="B636" t="s">
        <v>3161</v>
      </c>
      <c r="C636" t="s">
        <v>880</v>
      </c>
      <c r="D636" t="s">
        <v>662</v>
      </c>
      <c r="E636" t="s">
        <v>89</v>
      </c>
      <c r="F636">
        <v>34177</v>
      </c>
      <c r="G636" t="s">
        <v>224</v>
      </c>
      <c r="H636" t="s">
        <v>31</v>
      </c>
      <c r="I636" t="s">
        <v>150</v>
      </c>
      <c r="J636" t="s">
        <v>27</v>
      </c>
      <c r="L636" t="s">
        <v>30</v>
      </c>
      <c r="AF636" t="s">
        <v>4399</v>
      </c>
    </row>
    <row r="637" spans="1:32" ht="17.25" customHeight="1" x14ac:dyDescent="0.25">
      <c r="A637">
        <v>322461</v>
      </c>
      <c r="B637" t="s">
        <v>3956</v>
      </c>
      <c r="C637" t="s">
        <v>225</v>
      </c>
      <c r="D637" t="s">
        <v>312</v>
      </c>
      <c r="E637" t="s">
        <v>89</v>
      </c>
      <c r="F637">
        <v>34294</v>
      </c>
      <c r="G637" t="s">
        <v>30</v>
      </c>
      <c r="H637" t="s">
        <v>28</v>
      </c>
      <c r="I637" t="s">
        <v>150</v>
      </c>
      <c r="J637" t="s">
        <v>1197</v>
      </c>
      <c r="L637" t="s">
        <v>42</v>
      </c>
    </row>
    <row r="638" spans="1:32" ht="17.25" customHeight="1" x14ac:dyDescent="0.25">
      <c r="A638">
        <v>331191</v>
      </c>
      <c r="B638" t="s">
        <v>3408</v>
      </c>
      <c r="C638" t="s">
        <v>225</v>
      </c>
      <c r="D638" t="s">
        <v>2553</v>
      </c>
      <c r="E638" t="s">
        <v>89</v>
      </c>
      <c r="F638">
        <v>28255</v>
      </c>
      <c r="G638" t="s">
        <v>671</v>
      </c>
      <c r="H638" t="s">
        <v>28</v>
      </c>
      <c r="I638" t="s">
        <v>150</v>
      </c>
      <c r="J638" t="s">
        <v>1197</v>
      </c>
      <c r="L638" t="s">
        <v>42</v>
      </c>
    </row>
    <row r="639" spans="1:32" ht="17.25" customHeight="1" x14ac:dyDescent="0.25">
      <c r="A639">
        <v>332451</v>
      </c>
      <c r="B639" t="s">
        <v>1454</v>
      </c>
      <c r="C639" t="s">
        <v>630</v>
      </c>
      <c r="D639" t="s">
        <v>437</v>
      </c>
      <c r="E639" t="s">
        <v>89</v>
      </c>
      <c r="F639">
        <v>34972</v>
      </c>
      <c r="G639" t="s">
        <v>30</v>
      </c>
      <c r="H639" t="s">
        <v>28</v>
      </c>
      <c r="I639" t="s">
        <v>150</v>
      </c>
      <c r="J639" t="s">
        <v>27</v>
      </c>
      <c r="L639" t="s">
        <v>30</v>
      </c>
      <c r="V639" t="s">
        <v>4433</v>
      </c>
    </row>
    <row r="640" spans="1:32" ht="17.25" customHeight="1" x14ac:dyDescent="0.25">
      <c r="A640">
        <v>333520</v>
      </c>
      <c r="B640" t="s">
        <v>3498</v>
      </c>
      <c r="C640" t="s">
        <v>3499</v>
      </c>
      <c r="D640" t="s">
        <v>3500</v>
      </c>
      <c r="E640" t="s">
        <v>89</v>
      </c>
      <c r="F640">
        <v>35065</v>
      </c>
      <c r="G640" t="s">
        <v>224</v>
      </c>
      <c r="H640" t="s">
        <v>28</v>
      </c>
      <c r="I640" t="s">
        <v>150</v>
      </c>
      <c r="AC640" t="s">
        <v>4399</v>
      </c>
      <c r="AD640" t="s">
        <v>4399</v>
      </c>
      <c r="AE640" t="s">
        <v>4399</v>
      </c>
      <c r="AF640" t="s">
        <v>4399</v>
      </c>
    </row>
    <row r="641" spans="1:32" ht="17.25" customHeight="1" x14ac:dyDescent="0.25">
      <c r="A641">
        <v>335365</v>
      </c>
      <c r="B641" t="s">
        <v>3524</v>
      </c>
      <c r="C641" t="s">
        <v>1017</v>
      </c>
      <c r="D641" t="s">
        <v>329</v>
      </c>
      <c r="E641" t="s">
        <v>88</v>
      </c>
      <c r="F641">
        <v>36170</v>
      </c>
      <c r="G641" t="s">
        <v>430</v>
      </c>
      <c r="H641" t="s">
        <v>28</v>
      </c>
      <c r="I641" t="s">
        <v>150</v>
      </c>
      <c r="J641" t="s">
        <v>27</v>
      </c>
      <c r="L641" t="s">
        <v>73</v>
      </c>
    </row>
    <row r="642" spans="1:32" ht="17.25" customHeight="1" x14ac:dyDescent="0.25">
      <c r="A642">
        <v>330136</v>
      </c>
      <c r="B642" t="s">
        <v>3965</v>
      </c>
      <c r="C642" t="s">
        <v>685</v>
      </c>
      <c r="D642" t="s">
        <v>386</v>
      </c>
      <c r="E642" t="s">
        <v>89</v>
      </c>
      <c r="F642">
        <v>34425</v>
      </c>
      <c r="G642" t="s">
        <v>2631</v>
      </c>
      <c r="H642" t="s">
        <v>28</v>
      </c>
      <c r="I642" t="s">
        <v>150</v>
      </c>
      <c r="J642" t="s">
        <v>1197</v>
      </c>
      <c r="L642" t="s">
        <v>67</v>
      </c>
    </row>
    <row r="643" spans="1:32" ht="17.25" customHeight="1" x14ac:dyDescent="0.25">
      <c r="A643">
        <v>338824</v>
      </c>
      <c r="B643" t="s">
        <v>4325</v>
      </c>
      <c r="C643" t="s">
        <v>363</v>
      </c>
      <c r="D643" t="s">
        <v>737</v>
      </c>
      <c r="E643" t="s">
        <v>89</v>
      </c>
      <c r="F643">
        <v>28313</v>
      </c>
      <c r="G643" t="s">
        <v>988</v>
      </c>
      <c r="H643" t="s">
        <v>28</v>
      </c>
      <c r="I643" t="s">
        <v>150</v>
      </c>
      <c r="J643" t="s">
        <v>1197</v>
      </c>
      <c r="L643" t="s">
        <v>42</v>
      </c>
    </row>
    <row r="644" spans="1:32" ht="17.25" customHeight="1" x14ac:dyDescent="0.25">
      <c r="A644">
        <v>333386</v>
      </c>
      <c r="B644" t="s">
        <v>3415</v>
      </c>
      <c r="C644" t="s">
        <v>513</v>
      </c>
      <c r="D644" t="s">
        <v>594</v>
      </c>
      <c r="E644" t="s">
        <v>89</v>
      </c>
      <c r="F644">
        <v>35265</v>
      </c>
      <c r="G644" t="s">
        <v>575</v>
      </c>
      <c r="H644" t="s">
        <v>28</v>
      </c>
      <c r="I644" t="s">
        <v>150</v>
      </c>
      <c r="J644" t="s">
        <v>1197</v>
      </c>
      <c r="L644" t="s">
        <v>42</v>
      </c>
      <c r="AE644" t="s">
        <v>4399</v>
      </c>
      <c r="AF644" t="s">
        <v>4399</v>
      </c>
    </row>
    <row r="645" spans="1:32" ht="17.25" customHeight="1" x14ac:dyDescent="0.25">
      <c r="A645">
        <v>338826</v>
      </c>
      <c r="B645" t="s">
        <v>3048</v>
      </c>
      <c r="C645" t="s">
        <v>240</v>
      </c>
      <c r="D645" t="s">
        <v>1290</v>
      </c>
      <c r="E645" t="s">
        <v>89</v>
      </c>
      <c r="F645">
        <v>31471</v>
      </c>
      <c r="G645" t="s">
        <v>30</v>
      </c>
      <c r="H645" t="s">
        <v>28</v>
      </c>
      <c r="I645" t="s">
        <v>150</v>
      </c>
      <c r="J645" t="s">
        <v>27</v>
      </c>
      <c r="L645" t="s">
        <v>73</v>
      </c>
    </row>
    <row r="646" spans="1:32" ht="17.25" customHeight="1" x14ac:dyDescent="0.25">
      <c r="A646">
        <v>334704</v>
      </c>
      <c r="B646" t="s">
        <v>3989</v>
      </c>
      <c r="C646" t="s">
        <v>264</v>
      </c>
      <c r="D646" t="s">
        <v>817</v>
      </c>
      <c r="E646" t="s">
        <v>89</v>
      </c>
      <c r="F646">
        <v>32143</v>
      </c>
      <c r="G646" t="s">
        <v>30</v>
      </c>
      <c r="H646" t="s">
        <v>28</v>
      </c>
      <c r="I646" t="s">
        <v>150</v>
      </c>
      <c r="J646" t="s">
        <v>1197</v>
      </c>
      <c r="L646" t="s">
        <v>52</v>
      </c>
    </row>
    <row r="647" spans="1:32" ht="17.25" customHeight="1" x14ac:dyDescent="0.25">
      <c r="A647">
        <v>333115</v>
      </c>
      <c r="B647" t="s">
        <v>3594</v>
      </c>
      <c r="C647" t="s">
        <v>240</v>
      </c>
      <c r="D647" t="s">
        <v>329</v>
      </c>
      <c r="E647" t="s">
        <v>89</v>
      </c>
      <c r="F647">
        <v>36420</v>
      </c>
      <c r="G647" t="s">
        <v>224</v>
      </c>
      <c r="H647" t="s">
        <v>28</v>
      </c>
      <c r="I647" t="s">
        <v>150</v>
      </c>
      <c r="J647" t="s">
        <v>27</v>
      </c>
      <c r="L647" t="s">
        <v>30</v>
      </c>
    </row>
    <row r="648" spans="1:32" ht="17.25" customHeight="1" x14ac:dyDescent="0.25">
      <c r="A648">
        <v>330832</v>
      </c>
      <c r="B648" t="s">
        <v>3283</v>
      </c>
      <c r="C648" t="s">
        <v>276</v>
      </c>
      <c r="D648" t="s">
        <v>898</v>
      </c>
      <c r="E648" t="s">
        <v>89</v>
      </c>
      <c r="F648">
        <v>36009</v>
      </c>
      <c r="G648" t="s">
        <v>30</v>
      </c>
      <c r="H648" t="s">
        <v>28</v>
      </c>
      <c r="I648" t="s">
        <v>150</v>
      </c>
      <c r="J648" t="s">
        <v>27</v>
      </c>
      <c r="L648" t="s">
        <v>42</v>
      </c>
    </row>
    <row r="649" spans="1:32" ht="17.25" customHeight="1" x14ac:dyDescent="0.25">
      <c r="A649">
        <v>328641</v>
      </c>
      <c r="B649" t="s">
        <v>1471</v>
      </c>
      <c r="C649" t="s">
        <v>775</v>
      </c>
      <c r="D649" t="s">
        <v>241</v>
      </c>
      <c r="E649" t="s">
        <v>88</v>
      </c>
      <c r="F649">
        <v>33807</v>
      </c>
      <c r="G649" t="s">
        <v>30</v>
      </c>
      <c r="H649" t="s">
        <v>28</v>
      </c>
      <c r="I649" t="s">
        <v>150</v>
      </c>
      <c r="V649" t="s">
        <v>4420</v>
      </c>
      <c r="AD649" t="s">
        <v>4399</v>
      </c>
      <c r="AE649" t="s">
        <v>4399</v>
      </c>
      <c r="AF649" t="s">
        <v>4399</v>
      </c>
    </row>
    <row r="650" spans="1:32" ht="17.25" customHeight="1" x14ac:dyDescent="0.25">
      <c r="A650">
        <v>331748</v>
      </c>
      <c r="B650" t="s">
        <v>3810</v>
      </c>
      <c r="C650" t="s">
        <v>845</v>
      </c>
      <c r="D650" t="s">
        <v>453</v>
      </c>
      <c r="E650" t="s">
        <v>89</v>
      </c>
      <c r="F650">
        <v>32796</v>
      </c>
      <c r="G650" t="s">
        <v>3811</v>
      </c>
      <c r="H650" t="s">
        <v>28</v>
      </c>
      <c r="I650" t="s">
        <v>150</v>
      </c>
      <c r="J650" t="s">
        <v>1197</v>
      </c>
      <c r="L650" t="s">
        <v>30</v>
      </c>
    </row>
    <row r="651" spans="1:32" ht="17.25" customHeight="1" x14ac:dyDescent="0.25">
      <c r="A651">
        <v>327370</v>
      </c>
      <c r="B651" t="s">
        <v>1915</v>
      </c>
      <c r="C651" t="s">
        <v>290</v>
      </c>
      <c r="D651" t="s">
        <v>1916</v>
      </c>
      <c r="E651" t="s">
        <v>89</v>
      </c>
      <c r="F651">
        <v>35799</v>
      </c>
      <c r="G651" t="s">
        <v>1917</v>
      </c>
      <c r="H651" t="s">
        <v>28</v>
      </c>
      <c r="I651" t="s">
        <v>150</v>
      </c>
      <c r="J651" t="s">
        <v>1197</v>
      </c>
      <c r="L651" t="s">
        <v>30</v>
      </c>
      <c r="V651" t="s">
        <v>4433</v>
      </c>
    </row>
    <row r="652" spans="1:32" ht="17.25" customHeight="1" x14ac:dyDescent="0.25">
      <c r="A652">
        <v>333101</v>
      </c>
      <c r="B652" t="s">
        <v>2817</v>
      </c>
      <c r="C652" t="s">
        <v>450</v>
      </c>
      <c r="D652" t="s">
        <v>453</v>
      </c>
      <c r="E652" t="s">
        <v>89</v>
      </c>
      <c r="F652">
        <v>34846</v>
      </c>
      <c r="G652" t="s">
        <v>1252</v>
      </c>
      <c r="H652" t="s">
        <v>28</v>
      </c>
      <c r="I652" t="s">
        <v>150</v>
      </c>
      <c r="J652" t="s">
        <v>27</v>
      </c>
      <c r="L652" t="s">
        <v>42</v>
      </c>
      <c r="AF652" t="s">
        <v>4399</v>
      </c>
    </row>
    <row r="653" spans="1:32" ht="17.25" customHeight="1" x14ac:dyDescent="0.25">
      <c r="A653">
        <v>334724</v>
      </c>
      <c r="B653" t="s">
        <v>2707</v>
      </c>
      <c r="C653" t="s">
        <v>363</v>
      </c>
      <c r="D653" t="s">
        <v>1101</v>
      </c>
      <c r="E653" t="s">
        <v>89</v>
      </c>
      <c r="F653">
        <v>32610</v>
      </c>
      <c r="G653" t="s">
        <v>617</v>
      </c>
      <c r="H653" t="s">
        <v>28</v>
      </c>
      <c r="I653" t="s">
        <v>150</v>
      </c>
      <c r="J653" t="s">
        <v>1197</v>
      </c>
      <c r="L653" t="s">
        <v>85</v>
      </c>
    </row>
    <row r="654" spans="1:32" ht="17.25" customHeight="1" x14ac:dyDescent="0.25">
      <c r="A654">
        <v>338839</v>
      </c>
      <c r="B654" t="s">
        <v>4327</v>
      </c>
      <c r="C654" t="s">
        <v>525</v>
      </c>
      <c r="D654" t="s">
        <v>846</v>
      </c>
      <c r="E654" t="s">
        <v>89</v>
      </c>
      <c r="F654">
        <v>30682</v>
      </c>
      <c r="G654" t="s">
        <v>4129</v>
      </c>
      <c r="H654" t="s">
        <v>28</v>
      </c>
      <c r="I654" t="s">
        <v>150</v>
      </c>
      <c r="J654" t="s">
        <v>27</v>
      </c>
      <c r="L654" t="s">
        <v>42</v>
      </c>
    </row>
    <row r="655" spans="1:32" ht="17.25" customHeight="1" x14ac:dyDescent="0.25">
      <c r="A655">
        <v>329448</v>
      </c>
      <c r="B655" t="s">
        <v>2964</v>
      </c>
      <c r="C655" t="s">
        <v>675</v>
      </c>
      <c r="D655" t="s">
        <v>243</v>
      </c>
      <c r="E655" t="s">
        <v>89</v>
      </c>
      <c r="F655">
        <v>34387</v>
      </c>
      <c r="G655" t="s">
        <v>30</v>
      </c>
      <c r="H655" t="s">
        <v>28</v>
      </c>
      <c r="I655" t="s">
        <v>150</v>
      </c>
      <c r="J655" t="s">
        <v>1197</v>
      </c>
      <c r="L655" t="s">
        <v>30</v>
      </c>
    </row>
    <row r="656" spans="1:32" ht="17.25" customHeight="1" x14ac:dyDescent="0.25">
      <c r="A656">
        <v>331752</v>
      </c>
      <c r="B656" t="s">
        <v>3276</v>
      </c>
      <c r="C656" t="s">
        <v>338</v>
      </c>
      <c r="D656" t="s">
        <v>3277</v>
      </c>
      <c r="E656" t="s">
        <v>89</v>
      </c>
      <c r="F656">
        <v>32874</v>
      </c>
      <c r="G656" t="s">
        <v>67</v>
      </c>
      <c r="H656" t="s">
        <v>28</v>
      </c>
      <c r="I656" t="s">
        <v>150</v>
      </c>
      <c r="J656" t="s">
        <v>1197</v>
      </c>
      <c r="L656" t="s">
        <v>67</v>
      </c>
    </row>
    <row r="657" spans="1:32" ht="17.25" customHeight="1" x14ac:dyDescent="0.25">
      <c r="A657">
        <v>335407</v>
      </c>
      <c r="B657" t="s">
        <v>2650</v>
      </c>
      <c r="C657" t="s">
        <v>264</v>
      </c>
      <c r="D657" t="s">
        <v>393</v>
      </c>
      <c r="E657" t="s">
        <v>89</v>
      </c>
      <c r="F657">
        <v>36526</v>
      </c>
      <c r="G657" t="s">
        <v>2651</v>
      </c>
      <c r="H657" t="s">
        <v>28</v>
      </c>
      <c r="I657" t="s">
        <v>150</v>
      </c>
      <c r="J657" t="s">
        <v>1197</v>
      </c>
      <c r="L657" t="s">
        <v>30</v>
      </c>
    </row>
    <row r="658" spans="1:32" ht="17.25" customHeight="1" x14ac:dyDescent="0.25">
      <c r="A658">
        <v>329459</v>
      </c>
      <c r="B658" t="s">
        <v>3478</v>
      </c>
      <c r="C658" t="s">
        <v>259</v>
      </c>
      <c r="D658" t="s">
        <v>239</v>
      </c>
      <c r="E658" t="s">
        <v>89</v>
      </c>
      <c r="F658">
        <v>32147</v>
      </c>
      <c r="G658" t="s">
        <v>3479</v>
      </c>
      <c r="H658" t="s">
        <v>28</v>
      </c>
      <c r="I658" t="s">
        <v>150</v>
      </c>
      <c r="J658" t="s">
        <v>1197</v>
      </c>
      <c r="L658" t="s">
        <v>30</v>
      </c>
    </row>
    <row r="659" spans="1:32" ht="17.25" customHeight="1" x14ac:dyDescent="0.25">
      <c r="A659">
        <v>337507</v>
      </c>
      <c r="B659" t="s">
        <v>3206</v>
      </c>
      <c r="C659" t="s">
        <v>960</v>
      </c>
      <c r="D659" t="s">
        <v>3207</v>
      </c>
      <c r="E659" t="s">
        <v>88</v>
      </c>
      <c r="F659">
        <v>32246</v>
      </c>
      <c r="G659" t="s">
        <v>3208</v>
      </c>
      <c r="H659" t="s">
        <v>28</v>
      </c>
      <c r="I659" t="s">
        <v>150</v>
      </c>
      <c r="J659" t="s">
        <v>1197</v>
      </c>
      <c r="L659" t="s">
        <v>49</v>
      </c>
    </row>
    <row r="660" spans="1:32" ht="17.25" customHeight="1" x14ac:dyDescent="0.25">
      <c r="A660">
        <v>331764</v>
      </c>
      <c r="B660" t="s">
        <v>3812</v>
      </c>
      <c r="C660" t="s">
        <v>770</v>
      </c>
      <c r="D660" t="s">
        <v>226</v>
      </c>
      <c r="E660" t="s">
        <v>88</v>
      </c>
      <c r="F660">
        <v>35551</v>
      </c>
      <c r="G660" t="s">
        <v>30</v>
      </c>
      <c r="H660" t="s">
        <v>28</v>
      </c>
      <c r="I660" t="s">
        <v>150</v>
      </c>
      <c r="J660" t="s">
        <v>1197</v>
      </c>
      <c r="L660" t="s">
        <v>30</v>
      </c>
    </row>
    <row r="661" spans="1:32" ht="17.25" customHeight="1" x14ac:dyDescent="0.25">
      <c r="A661">
        <v>338835</v>
      </c>
      <c r="B661" t="s">
        <v>2681</v>
      </c>
      <c r="C661" t="s">
        <v>718</v>
      </c>
      <c r="D661" t="s">
        <v>243</v>
      </c>
      <c r="E661" t="s">
        <v>89</v>
      </c>
      <c r="F661">
        <v>31845</v>
      </c>
      <c r="G661" t="s">
        <v>297</v>
      </c>
      <c r="H661" t="s">
        <v>28</v>
      </c>
      <c r="I661" t="s">
        <v>150</v>
      </c>
      <c r="J661" t="s">
        <v>27</v>
      </c>
      <c r="L661" t="s">
        <v>42</v>
      </c>
    </row>
    <row r="662" spans="1:32" ht="17.25" customHeight="1" x14ac:dyDescent="0.25">
      <c r="A662">
        <v>337228</v>
      </c>
      <c r="B662" t="s">
        <v>3295</v>
      </c>
      <c r="C662" t="s">
        <v>3296</v>
      </c>
      <c r="D662" t="s">
        <v>334</v>
      </c>
      <c r="E662" t="s">
        <v>89</v>
      </c>
      <c r="F662">
        <v>33661</v>
      </c>
      <c r="G662" t="s">
        <v>464</v>
      </c>
      <c r="H662" t="s">
        <v>28</v>
      </c>
      <c r="I662" t="s">
        <v>150</v>
      </c>
      <c r="J662" t="s">
        <v>1197</v>
      </c>
      <c r="L662" t="s">
        <v>42</v>
      </c>
      <c r="AF662" t="s">
        <v>4399</v>
      </c>
    </row>
    <row r="663" spans="1:32" ht="17.25" customHeight="1" x14ac:dyDescent="0.25">
      <c r="A663">
        <v>336621</v>
      </c>
      <c r="B663" t="s">
        <v>3943</v>
      </c>
      <c r="C663" t="s">
        <v>240</v>
      </c>
      <c r="D663" t="s">
        <v>243</v>
      </c>
      <c r="E663" t="s">
        <v>89</v>
      </c>
      <c r="F663">
        <v>31302</v>
      </c>
      <c r="G663" t="s">
        <v>1651</v>
      </c>
      <c r="H663" t="s">
        <v>28</v>
      </c>
      <c r="I663" t="s">
        <v>150</v>
      </c>
      <c r="J663" t="s">
        <v>27</v>
      </c>
      <c r="L663" t="s">
        <v>42</v>
      </c>
    </row>
    <row r="664" spans="1:32" ht="17.25" customHeight="1" x14ac:dyDescent="0.25">
      <c r="A664">
        <v>333130</v>
      </c>
      <c r="B664" t="s">
        <v>2201</v>
      </c>
      <c r="C664" t="s">
        <v>409</v>
      </c>
      <c r="D664" t="s">
        <v>243</v>
      </c>
      <c r="E664" t="s">
        <v>89</v>
      </c>
      <c r="F664">
        <v>30317</v>
      </c>
      <c r="G664" t="s">
        <v>30</v>
      </c>
      <c r="H664" t="s">
        <v>28</v>
      </c>
      <c r="I664" t="s">
        <v>150</v>
      </c>
      <c r="J664" t="s">
        <v>1197</v>
      </c>
      <c r="L664" t="s">
        <v>30</v>
      </c>
      <c r="V664" t="s">
        <v>4420</v>
      </c>
    </row>
    <row r="665" spans="1:32" ht="17.25" customHeight="1" x14ac:dyDescent="0.25">
      <c r="A665">
        <v>334000</v>
      </c>
      <c r="B665" t="s">
        <v>2986</v>
      </c>
      <c r="C665" t="s">
        <v>259</v>
      </c>
      <c r="D665" t="s">
        <v>1546</v>
      </c>
      <c r="E665" t="s">
        <v>89</v>
      </c>
      <c r="F665">
        <v>31778</v>
      </c>
      <c r="G665" t="s">
        <v>910</v>
      </c>
      <c r="H665" t="s">
        <v>28</v>
      </c>
      <c r="I665" t="s">
        <v>150</v>
      </c>
      <c r="J665" t="s">
        <v>1197</v>
      </c>
      <c r="L665" t="s">
        <v>30</v>
      </c>
    </row>
    <row r="666" spans="1:32" ht="17.25" customHeight="1" x14ac:dyDescent="0.25">
      <c r="A666">
        <v>330836</v>
      </c>
      <c r="B666" t="s">
        <v>2840</v>
      </c>
      <c r="C666" t="s">
        <v>347</v>
      </c>
      <c r="D666" t="s">
        <v>2841</v>
      </c>
      <c r="E666" t="s">
        <v>88</v>
      </c>
      <c r="F666">
        <v>33348</v>
      </c>
      <c r="G666" t="s">
        <v>1901</v>
      </c>
      <c r="H666" t="s">
        <v>28</v>
      </c>
      <c r="I666" t="s">
        <v>150</v>
      </c>
      <c r="J666" t="s">
        <v>1197</v>
      </c>
      <c r="L666" t="s">
        <v>30</v>
      </c>
    </row>
    <row r="667" spans="1:32" ht="17.25" customHeight="1" x14ac:dyDescent="0.25">
      <c r="A667">
        <v>327937</v>
      </c>
      <c r="B667" t="s">
        <v>2023</v>
      </c>
      <c r="C667" t="s">
        <v>338</v>
      </c>
      <c r="D667" t="s">
        <v>288</v>
      </c>
      <c r="E667" t="s">
        <v>89</v>
      </c>
      <c r="F667">
        <v>35411</v>
      </c>
      <c r="G667" t="s">
        <v>919</v>
      </c>
      <c r="H667" t="s">
        <v>28</v>
      </c>
      <c r="I667" t="s">
        <v>150</v>
      </c>
      <c r="V667" t="s">
        <v>4420</v>
      </c>
      <c r="AC667" t="s">
        <v>4399</v>
      </c>
      <c r="AD667" t="s">
        <v>4399</v>
      </c>
      <c r="AE667" t="s">
        <v>4399</v>
      </c>
      <c r="AF667" t="s">
        <v>4399</v>
      </c>
    </row>
    <row r="668" spans="1:32" ht="17.25" customHeight="1" x14ac:dyDescent="0.25">
      <c r="A668">
        <v>330835</v>
      </c>
      <c r="B668" t="s">
        <v>3877</v>
      </c>
      <c r="C668" t="s">
        <v>581</v>
      </c>
      <c r="D668" t="s">
        <v>588</v>
      </c>
      <c r="E668" t="s">
        <v>88</v>
      </c>
      <c r="F668">
        <v>35902</v>
      </c>
      <c r="G668" t="s">
        <v>3878</v>
      </c>
      <c r="H668" t="s">
        <v>28</v>
      </c>
      <c r="I668" t="s">
        <v>150</v>
      </c>
      <c r="J668" t="s">
        <v>1197</v>
      </c>
      <c r="L668" t="s">
        <v>85</v>
      </c>
    </row>
    <row r="669" spans="1:32" ht="17.25" customHeight="1" x14ac:dyDescent="0.25">
      <c r="A669">
        <v>337190</v>
      </c>
      <c r="B669" t="s">
        <v>3718</v>
      </c>
      <c r="C669" t="s">
        <v>354</v>
      </c>
      <c r="D669" t="s">
        <v>743</v>
      </c>
      <c r="E669" t="s">
        <v>88</v>
      </c>
      <c r="F669">
        <v>33970</v>
      </c>
      <c r="G669" t="s">
        <v>224</v>
      </c>
      <c r="H669" t="s">
        <v>28</v>
      </c>
      <c r="I669" t="s">
        <v>150</v>
      </c>
      <c r="J669" t="s">
        <v>1197</v>
      </c>
      <c r="L669" t="s">
        <v>30</v>
      </c>
      <c r="AE669" t="s">
        <v>4399</v>
      </c>
      <c r="AF669" t="s">
        <v>4399</v>
      </c>
    </row>
    <row r="670" spans="1:32" ht="17.25" customHeight="1" x14ac:dyDescent="0.25">
      <c r="A670">
        <v>337491</v>
      </c>
      <c r="B670" t="s">
        <v>4237</v>
      </c>
      <c r="C670" t="s">
        <v>4238</v>
      </c>
      <c r="D670" t="s">
        <v>4239</v>
      </c>
      <c r="E670" t="s">
        <v>88</v>
      </c>
      <c r="F670">
        <v>35849</v>
      </c>
      <c r="G670" t="s">
        <v>4240</v>
      </c>
      <c r="H670" t="s">
        <v>28</v>
      </c>
      <c r="I670" t="s">
        <v>150</v>
      </c>
      <c r="J670" t="s">
        <v>27</v>
      </c>
      <c r="L670" t="s">
        <v>30</v>
      </c>
    </row>
    <row r="671" spans="1:32" ht="17.25" customHeight="1" x14ac:dyDescent="0.25">
      <c r="A671">
        <v>324782</v>
      </c>
      <c r="B671" t="s">
        <v>1251</v>
      </c>
      <c r="C671" t="s">
        <v>222</v>
      </c>
      <c r="D671" t="s">
        <v>418</v>
      </c>
      <c r="E671" t="s">
        <v>88</v>
      </c>
      <c r="F671">
        <v>34919</v>
      </c>
      <c r="G671" t="s">
        <v>30</v>
      </c>
      <c r="H671" t="s">
        <v>31</v>
      </c>
      <c r="I671" t="s">
        <v>150</v>
      </c>
      <c r="J671" t="s">
        <v>1197</v>
      </c>
      <c r="L671" t="s">
        <v>30</v>
      </c>
      <c r="V671" t="s">
        <v>4433</v>
      </c>
    </row>
    <row r="672" spans="1:32" ht="17.25" customHeight="1" x14ac:dyDescent="0.25">
      <c r="A672">
        <v>303970</v>
      </c>
      <c r="B672" t="s">
        <v>2148</v>
      </c>
      <c r="C672" t="s">
        <v>377</v>
      </c>
      <c r="D672" t="s">
        <v>269</v>
      </c>
      <c r="E672" t="s">
        <v>89</v>
      </c>
      <c r="F672">
        <v>29221</v>
      </c>
      <c r="G672" t="s">
        <v>2149</v>
      </c>
      <c r="H672" t="s">
        <v>28</v>
      </c>
      <c r="I672" t="s">
        <v>150</v>
      </c>
      <c r="J672" t="s">
        <v>1197</v>
      </c>
      <c r="L672" t="s">
        <v>30</v>
      </c>
      <c r="V672" t="s">
        <v>4432</v>
      </c>
      <c r="AE672" t="s">
        <v>4399</v>
      </c>
      <c r="AF672" t="s">
        <v>4399</v>
      </c>
    </row>
    <row r="673" spans="1:32" ht="17.25" customHeight="1" x14ac:dyDescent="0.25">
      <c r="A673">
        <v>335381</v>
      </c>
      <c r="B673" t="s">
        <v>3525</v>
      </c>
      <c r="C673" t="s">
        <v>259</v>
      </c>
      <c r="D673" t="s">
        <v>822</v>
      </c>
      <c r="E673" t="s">
        <v>88</v>
      </c>
      <c r="F673">
        <v>34350</v>
      </c>
      <c r="G673" t="s">
        <v>475</v>
      </c>
      <c r="H673" t="s">
        <v>28</v>
      </c>
      <c r="I673" t="s">
        <v>150</v>
      </c>
      <c r="J673" t="s">
        <v>27</v>
      </c>
      <c r="L673" t="s">
        <v>42</v>
      </c>
    </row>
    <row r="674" spans="1:32" ht="17.25" customHeight="1" x14ac:dyDescent="0.25">
      <c r="A674">
        <v>338570</v>
      </c>
      <c r="B674" t="s">
        <v>4269</v>
      </c>
      <c r="C674" t="s">
        <v>259</v>
      </c>
      <c r="D674" t="s">
        <v>281</v>
      </c>
      <c r="E674" t="s">
        <v>88</v>
      </c>
      <c r="F674">
        <v>32201</v>
      </c>
      <c r="G674" t="s">
        <v>4270</v>
      </c>
      <c r="H674" t="s">
        <v>28</v>
      </c>
      <c r="I674" t="s">
        <v>150</v>
      </c>
      <c r="J674" t="s">
        <v>1197</v>
      </c>
      <c r="L674" t="s">
        <v>1913</v>
      </c>
    </row>
    <row r="675" spans="1:32" ht="17.25" customHeight="1" x14ac:dyDescent="0.25">
      <c r="A675">
        <v>331733</v>
      </c>
      <c r="B675" t="s">
        <v>2524</v>
      </c>
      <c r="C675" t="s">
        <v>807</v>
      </c>
      <c r="D675" t="s">
        <v>650</v>
      </c>
      <c r="E675" t="s">
        <v>88</v>
      </c>
      <c r="F675">
        <v>28859</v>
      </c>
      <c r="G675" t="s">
        <v>2525</v>
      </c>
      <c r="H675" t="s">
        <v>28</v>
      </c>
      <c r="I675" t="s">
        <v>150</v>
      </c>
      <c r="J675" t="s">
        <v>1197</v>
      </c>
      <c r="L675" t="s">
        <v>30</v>
      </c>
    </row>
    <row r="676" spans="1:32" ht="17.25" customHeight="1" x14ac:dyDescent="0.25">
      <c r="A676">
        <v>304013</v>
      </c>
      <c r="B676" t="s">
        <v>2106</v>
      </c>
      <c r="C676" t="s">
        <v>400</v>
      </c>
      <c r="D676" t="s">
        <v>449</v>
      </c>
      <c r="E676" t="s">
        <v>88</v>
      </c>
      <c r="F676">
        <v>30618</v>
      </c>
      <c r="G676" t="s">
        <v>30</v>
      </c>
      <c r="H676" t="s">
        <v>28</v>
      </c>
      <c r="I676" t="s">
        <v>150</v>
      </c>
      <c r="J676" t="s">
        <v>1197</v>
      </c>
      <c r="L676" t="s">
        <v>30</v>
      </c>
      <c r="V676" t="s">
        <v>4420</v>
      </c>
      <c r="AF676" t="s">
        <v>4399</v>
      </c>
    </row>
    <row r="677" spans="1:32" ht="17.25" customHeight="1" x14ac:dyDescent="0.25">
      <c r="A677">
        <v>337495</v>
      </c>
      <c r="B677" t="s">
        <v>2512</v>
      </c>
      <c r="C677" t="s">
        <v>2513</v>
      </c>
      <c r="D677" t="s">
        <v>887</v>
      </c>
      <c r="E677" t="s">
        <v>88</v>
      </c>
      <c r="F677">
        <v>29453</v>
      </c>
      <c r="G677" t="s">
        <v>2514</v>
      </c>
      <c r="H677" t="s">
        <v>28</v>
      </c>
      <c r="I677" t="s">
        <v>150</v>
      </c>
      <c r="J677" t="s">
        <v>1197</v>
      </c>
      <c r="L677" t="s">
        <v>39</v>
      </c>
    </row>
    <row r="678" spans="1:32" ht="17.25" customHeight="1" x14ac:dyDescent="0.25">
      <c r="A678">
        <v>333984</v>
      </c>
      <c r="B678" t="s">
        <v>3660</v>
      </c>
      <c r="C678" t="s">
        <v>360</v>
      </c>
      <c r="D678" t="s">
        <v>3661</v>
      </c>
      <c r="E678" t="s">
        <v>88</v>
      </c>
      <c r="F678">
        <v>35738</v>
      </c>
      <c r="G678" t="s">
        <v>30</v>
      </c>
      <c r="H678" t="s">
        <v>28</v>
      </c>
      <c r="I678" t="s">
        <v>150</v>
      </c>
      <c r="AD678" t="s">
        <v>4399</v>
      </c>
      <c r="AE678" t="s">
        <v>4399</v>
      </c>
      <c r="AF678" t="s">
        <v>4399</v>
      </c>
    </row>
    <row r="679" spans="1:32" ht="17.25" customHeight="1" x14ac:dyDescent="0.25">
      <c r="A679">
        <v>335389</v>
      </c>
      <c r="B679" t="s">
        <v>4033</v>
      </c>
      <c r="C679" t="s">
        <v>702</v>
      </c>
      <c r="D679" t="s">
        <v>4034</v>
      </c>
      <c r="E679" t="s">
        <v>88</v>
      </c>
      <c r="F679">
        <v>32978</v>
      </c>
      <c r="G679" t="s">
        <v>3866</v>
      </c>
      <c r="H679" t="s">
        <v>28</v>
      </c>
      <c r="I679" t="s">
        <v>150</v>
      </c>
      <c r="J679" t="s">
        <v>1197</v>
      </c>
      <c r="L679" t="s">
        <v>59</v>
      </c>
    </row>
    <row r="680" spans="1:32" ht="17.25" customHeight="1" x14ac:dyDescent="0.25">
      <c r="A680">
        <v>319545</v>
      </c>
      <c r="B680" t="s">
        <v>2054</v>
      </c>
      <c r="C680" t="s">
        <v>340</v>
      </c>
      <c r="D680" t="s">
        <v>1100</v>
      </c>
      <c r="E680" t="s">
        <v>88</v>
      </c>
      <c r="F680">
        <v>33063</v>
      </c>
      <c r="G680" t="s">
        <v>73</v>
      </c>
      <c r="H680" t="s">
        <v>28</v>
      </c>
      <c r="I680" t="s">
        <v>150</v>
      </c>
      <c r="J680" t="s">
        <v>27</v>
      </c>
      <c r="L680" t="s">
        <v>73</v>
      </c>
      <c r="V680" t="s">
        <v>4431</v>
      </c>
    </row>
    <row r="681" spans="1:32" ht="17.25" customHeight="1" x14ac:dyDescent="0.25">
      <c r="A681">
        <v>326558</v>
      </c>
      <c r="B681" t="s">
        <v>3343</v>
      </c>
      <c r="C681" t="s">
        <v>338</v>
      </c>
      <c r="D681" t="s">
        <v>345</v>
      </c>
      <c r="E681" t="s">
        <v>88</v>
      </c>
      <c r="F681">
        <v>29240</v>
      </c>
      <c r="G681" t="s">
        <v>3344</v>
      </c>
      <c r="H681" t="s">
        <v>28</v>
      </c>
      <c r="I681" t="s">
        <v>150</v>
      </c>
      <c r="J681" t="s">
        <v>1197</v>
      </c>
      <c r="L681" t="s">
        <v>30</v>
      </c>
    </row>
    <row r="682" spans="1:32" ht="17.25" customHeight="1" x14ac:dyDescent="0.25">
      <c r="A682">
        <v>322024</v>
      </c>
      <c r="B682" t="s">
        <v>3464</v>
      </c>
      <c r="C682" t="s">
        <v>259</v>
      </c>
      <c r="D682" t="s">
        <v>451</v>
      </c>
      <c r="E682" t="s">
        <v>88</v>
      </c>
      <c r="F682">
        <v>34066</v>
      </c>
      <c r="G682" t="s">
        <v>49</v>
      </c>
      <c r="H682" t="s">
        <v>28</v>
      </c>
      <c r="I682" t="s">
        <v>150</v>
      </c>
      <c r="J682" t="s">
        <v>1197</v>
      </c>
      <c r="L682" t="s">
        <v>49</v>
      </c>
      <c r="AF682" t="s">
        <v>4399</v>
      </c>
    </row>
    <row r="683" spans="1:32" ht="17.25" customHeight="1" x14ac:dyDescent="0.25">
      <c r="A683">
        <v>338817</v>
      </c>
      <c r="B683" t="s">
        <v>2921</v>
      </c>
      <c r="C683" t="s">
        <v>531</v>
      </c>
      <c r="D683" t="s">
        <v>345</v>
      </c>
      <c r="E683" t="s">
        <v>88</v>
      </c>
      <c r="F683">
        <v>31428</v>
      </c>
      <c r="G683" t="s">
        <v>2922</v>
      </c>
      <c r="H683" t="s">
        <v>28</v>
      </c>
      <c r="I683" t="s">
        <v>150</v>
      </c>
      <c r="J683" t="s">
        <v>1197</v>
      </c>
      <c r="L683" t="s">
        <v>85</v>
      </c>
    </row>
    <row r="684" spans="1:32" ht="17.25" customHeight="1" x14ac:dyDescent="0.25">
      <c r="A684">
        <v>333977</v>
      </c>
      <c r="B684" t="s">
        <v>3503</v>
      </c>
      <c r="C684" t="s">
        <v>389</v>
      </c>
      <c r="D684" t="s">
        <v>1541</v>
      </c>
      <c r="E684" t="s">
        <v>88</v>
      </c>
      <c r="F684">
        <v>36163</v>
      </c>
      <c r="G684" t="s">
        <v>3504</v>
      </c>
      <c r="H684" t="s">
        <v>28</v>
      </c>
      <c r="I684" t="s">
        <v>150</v>
      </c>
      <c r="J684" t="s">
        <v>1197</v>
      </c>
      <c r="L684" t="s">
        <v>42</v>
      </c>
    </row>
    <row r="685" spans="1:32" ht="17.25" customHeight="1" x14ac:dyDescent="0.25">
      <c r="A685">
        <v>331732</v>
      </c>
      <c r="B685" t="s">
        <v>1685</v>
      </c>
      <c r="C685" t="s">
        <v>647</v>
      </c>
      <c r="D685" t="s">
        <v>1587</v>
      </c>
      <c r="E685" t="s">
        <v>88</v>
      </c>
      <c r="F685">
        <v>35798</v>
      </c>
      <c r="G685" t="s">
        <v>1686</v>
      </c>
      <c r="H685" t="s">
        <v>28</v>
      </c>
      <c r="I685" t="s">
        <v>150</v>
      </c>
      <c r="V685" t="s">
        <v>4432</v>
      </c>
      <c r="AC685" t="s">
        <v>4399</v>
      </c>
      <c r="AD685" t="s">
        <v>4399</v>
      </c>
      <c r="AE685" t="s">
        <v>4399</v>
      </c>
      <c r="AF685" t="s">
        <v>4399</v>
      </c>
    </row>
    <row r="686" spans="1:32" ht="17.25" customHeight="1" x14ac:dyDescent="0.25">
      <c r="A686">
        <v>327647</v>
      </c>
      <c r="B686" t="s">
        <v>1377</v>
      </c>
      <c r="C686" t="s">
        <v>1016</v>
      </c>
      <c r="D686" t="s">
        <v>605</v>
      </c>
      <c r="E686" t="s">
        <v>89</v>
      </c>
      <c r="F686">
        <v>33848</v>
      </c>
      <c r="G686" t="s">
        <v>925</v>
      </c>
      <c r="H686" t="s">
        <v>28</v>
      </c>
      <c r="I686" t="s">
        <v>150</v>
      </c>
      <c r="V686" t="s">
        <v>4420</v>
      </c>
      <c r="AC686" t="s">
        <v>4399</v>
      </c>
      <c r="AD686" t="s">
        <v>4399</v>
      </c>
      <c r="AE686" t="s">
        <v>4399</v>
      </c>
      <c r="AF686" t="s">
        <v>4399</v>
      </c>
    </row>
    <row r="687" spans="1:32" ht="17.25" customHeight="1" x14ac:dyDescent="0.25">
      <c r="A687">
        <v>338568</v>
      </c>
      <c r="B687" t="s">
        <v>4267</v>
      </c>
      <c r="C687" t="s">
        <v>542</v>
      </c>
      <c r="D687" t="s">
        <v>460</v>
      </c>
      <c r="E687" t="s">
        <v>88</v>
      </c>
      <c r="F687">
        <v>32422</v>
      </c>
      <c r="G687" t="s">
        <v>4268</v>
      </c>
      <c r="H687" t="s">
        <v>28</v>
      </c>
      <c r="I687" t="s">
        <v>150</v>
      </c>
      <c r="J687" t="s">
        <v>1197</v>
      </c>
      <c r="L687" t="s">
        <v>62</v>
      </c>
    </row>
    <row r="688" spans="1:32" ht="17.25" customHeight="1" x14ac:dyDescent="0.25">
      <c r="A688">
        <v>338567</v>
      </c>
      <c r="B688" t="s">
        <v>4266</v>
      </c>
      <c r="C688" t="s">
        <v>668</v>
      </c>
      <c r="D688" t="s">
        <v>753</v>
      </c>
      <c r="E688" t="s">
        <v>88</v>
      </c>
      <c r="F688">
        <v>30028</v>
      </c>
      <c r="G688" t="s">
        <v>639</v>
      </c>
      <c r="H688" t="s">
        <v>28</v>
      </c>
      <c r="I688" t="s">
        <v>150</v>
      </c>
      <c r="J688" t="s">
        <v>1197</v>
      </c>
      <c r="L688" t="s">
        <v>52</v>
      </c>
    </row>
    <row r="689" spans="1:32" ht="17.25" customHeight="1" x14ac:dyDescent="0.25">
      <c r="A689">
        <v>335377</v>
      </c>
      <c r="B689" t="s">
        <v>3991</v>
      </c>
      <c r="C689" t="s">
        <v>222</v>
      </c>
      <c r="D689" t="s">
        <v>437</v>
      </c>
      <c r="E689" t="s">
        <v>88</v>
      </c>
      <c r="F689">
        <v>34121</v>
      </c>
      <c r="G689" t="s">
        <v>30</v>
      </c>
      <c r="H689" t="s">
        <v>28</v>
      </c>
      <c r="I689" t="s">
        <v>150</v>
      </c>
      <c r="J689" t="s">
        <v>27</v>
      </c>
      <c r="L689" t="s">
        <v>42</v>
      </c>
    </row>
    <row r="690" spans="1:32" ht="17.25" customHeight="1" x14ac:dyDescent="0.25">
      <c r="A690">
        <v>333968</v>
      </c>
      <c r="B690" t="s">
        <v>3502</v>
      </c>
      <c r="C690" t="s">
        <v>745</v>
      </c>
      <c r="D690" t="s">
        <v>605</v>
      </c>
      <c r="E690" t="s">
        <v>88</v>
      </c>
      <c r="F690">
        <v>35409</v>
      </c>
      <c r="G690" t="s">
        <v>615</v>
      </c>
      <c r="H690" t="s">
        <v>28</v>
      </c>
      <c r="I690" t="s">
        <v>150</v>
      </c>
      <c r="J690" t="s">
        <v>27</v>
      </c>
      <c r="L690" t="s">
        <v>42</v>
      </c>
      <c r="AE690" t="s">
        <v>4399</v>
      </c>
      <c r="AF690" t="s">
        <v>4399</v>
      </c>
    </row>
    <row r="691" spans="1:32" ht="17.25" customHeight="1" x14ac:dyDescent="0.25">
      <c r="A691">
        <v>335424</v>
      </c>
      <c r="B691" t="s">
        <v>4035</v>
      </c>
      <c r="C691" t="s">
        <v>2779</v>
      </c>
      <c r="D691" t="s">
        <v>679</v>
      </c>
      <c r="E691" t="s">
        <v>88</v>
      </c>
      <c r="F691">
        <v>34571</v>
      </c>
      <c r="G691" t="s">
        <v>3947</v>
      </c>
      <c r="H691" t="s">
        <v>28</v>
      </c>
      <c r="I691" t="s">
        <v>150</v>
      </c>
      <c r="J691" t="s">
        <v>1197</v>
      </c>
      <c r="L691" t="s">
        <v>67</v>
      </c>
    </row>
    <row r="692" spans="1:32" ht="17.25" customHeight="1" x14ac:dyDescent="0.25">
      <c r="A692">
        <v>334722</v>
      </c>
      <c r="B692" t="s">
        <v>3512</v>
      </c>
      <c r="C692" t="s">
        <v>3032</v>
      </c>
      <c r="D692" t="s">
        <v>394</v>
      </c>
      <c r="E692" t="s">
        <v>89</v>
      </c>
      <c r="F692">
        <v>34584</v>
      </c>
      <c r="G692" t="s">
        <v>224</v>
      </c>
      <c r="H692" t="s">
        <v>28</v>
      </c>
      <c r="I692" t="s">
        <v>150</v>
      </c>
      <c r="J692" t="s">
        <v>27</v>
      </c>
      <c r="L692" t="s">
        <v>49</v>
      </c>
    </row>
    <row r="693" spans="1:32" ht="17.25" customHeight="1" x14ac:dyDescent="0.25">
      <c r="A693">
        <v>338938</v>
      </c>
      <c r="B693" t="s">
        <v>3051</v>
      </c>
      <c r="C693" t="s">
        <v>3052</v>
      </c>
      <c r="D693" t="s">
        <v>3053</v>
      </c>
      <c r="E693" t="s">
        <v>88</v>
      </c>
      <c r="F693">
        <v>33239</v>
      </c>
      <c r="G693" t="s">
        <v>3054</v>
      </c>
      <c r="H693" t="s">
        <v>28</v>
      </c>
      <c r="I693" t="s">
        <v>150</v>
      </c>
      <c r="J693" t="s">
        <v>1197</v>
      </c>
      <c r="L693" t="s">
        <v>82</v>
      </c>
    </row>
    <row r="694" spans="1:32" ht="17.25" customHeight="1" x14ac:dyDescent="0.25">
      <c r="A694">
        <v>338988</v>
      </c>
      <c r="B694" t="s">
        <v>2548</v>
      </c>
      <c r="C694" t="s">
        <v>2549</v>
      </c>
      <c r="D694" t="s">
        <v>662</v>
      </c>
      <c r="E694" t="s">
        <v>88</v>
      </c>
      <c r="F694">
        <v>35256</v>
      </c>
      <c r="G694" t="s">
        <v>1043</v>
      </c>
      <c r="H694" t="s">
        <v>28</v>
      </c>
      <c r="I694" t="s">
        <v>150</v>
      </c>
      <c r="J694" t="s">
        <v>1197</v>
      </c>
      <c r="L694" t="s">
        <v>82</v>
      </c>
    </row>
    <row r="695" spans="1:32" ht="17.25" customHeight="1" x14ac:dyDescent="0.25">
      <c r="A695">
        <v>337513</v>
      </c>
      <c r="B695" t="s">
        <v>4064</v>
      </c>
      <c r="C695" t="s">
        <v>240</v>
      </c>
      <c r="D695" t="s">
        <v>343</v>
      </c>
      <c r="E695" t="s">
        <v>89</v>
      </c>
      <c r="F695">
        <v>32143</v>
      </c>
      <c r="G695" t="s">
        <v>4065</v>
      </c>
      <c r="H695" t="s">
        <v>28</v>
      </c>
      <c r="I695" t="s">
        <v>150</v>
      </c>
      <c r="J695" t="s">
        <v>1197</v>
      </c>
      <c r="L695" t="s">
        <v>73</v>
      </c>
    </row>
    <row r="696" spans="1:32" ht="17.25" customHeight="1" x14ac:dyDescent="0.25">
      <c r="A696">
        <v>338154</v>
      </c>
      <c r="B696" t="s">
        <v>2539</v>
      </c>
      <c r="C696" t="s">
        <v>959</v>
      </c>
      <c r="D696" t="s">
        <v>453</v>
      </c>
      <c r="E696" t="s">
        <v>89</v>
      </c>
      <c r="F696">
        <v>29172</v>
      </c>
      <c r="G696" t="s">
        <v>297</v>
      </c>
      <c r="H696" t="s">
        <v>28</v>
      </c>
      <c r="I696" t="s">
        <v>150</v>
      </c>
      <c r="J696" t="s">
        <v>1197</v>
      </c>
      <c r="L696" t="s">
        <v>42</v>
      </c>
    </row>
    <row r="697" spans="1:32" ht="17.25" customHeight="1" x14ac:dyDescent="0.25">
      <c r="A697">
        <v>337479</v>
      </c>
      <c r="B697" t="s">
        <v>4062</v>
      </c>
      <c r="C697" t="s">
        <v>828</v>
      </c>
      <c r="D697" t="s">
        <v>288</v>
      </c>
      <c r="E697" t="s">
        <v>88</v>
      </c>
      <c r="F697">
        <v>33359</v>
      </c>
      <c r="G697" t="s">
        <v>4063</v>
      </c>
      <c r="H697" t="s">
        <v>28</v>
      </c>
      <c r="I697" t="s">
        <v>150</v>
      </c>
      <c r="J697" t="s">
        <v>27</v>
      </c>
      <c r="L697" t="s">
        <v>70</v>
      </c>
    </row>
    <row r="698" spans="1:32" ht="17.25" customHeight="1" x14ac:dyDescent="0.25">
      <c r="A698">
        <v>319498</v>
      </c>
      <c r="B698" t="s">
        <v>2077</v>
      </c>
      <c r="C698" t="s">
        <v>622</v>
      </c>
      <c r="D698" t="s">
        <v>2078</v>
      </c>
      <c r="E698" t="s">
        <v>88</v>
      </c>
      <c r="F698">
        <v>32896</v>
      </c>
      <c r="G698" t="s">
        <v>552</v>
      </c>
      <c r="H698" t="s">
        <v>28</v>
      </c>
      <c r="I698" t="s">
        <v>150</v>
      </c>
      <c r="J698" t="s">
        <v>1197</v>
      </c>
      <c r="L698" t="s">
        <v>52</v>
      </c>
      <c r="V698" t="s">
        <v>4432</v>
      </c>
    </row>
    <row r="699" spans="1:32" ht="17.25" customHeight="1" x14ac:dyDescent="0.25">
      <c r="A699">
        <v>338823</v>
      </c>
      <c r="B699" t="s">
        <v>4324</v>
      </c>
      <c r="C699" t="s">
        <v>222</v>
      </c>
      <c r="D699" t="s">
        <v>243</v>
      </c>
      <c r="E699" t="s">
        <v>89</v>
      </c>
      <c r="F699">
        <v>32143</v>
      </c>
      <c r="G699" t="s">
        <v>224</v>
      </c>
      <c r="H699" t="s">
        <v>31</v>
      </c>
      <c r="I699" t="s">
        <v>150</v>
      </c>
      <c r="J699" t="s">
        <v>27</v>
      </c>
      <c r="L699" t="s">
        <v>42</v>
      </c>
    </row>
    <row r="700" spans="1:32" ht="17.25" customHeight="1" x14ac:dyDescent="0.25">
      <c r="A700">
        <v>330843</v>
      </c>
      <c r="B700" t="s">
        <v>3362</v>
      </c>
      <c r="C700" t="s">
        <v>3363</v>
      </c>
      <c r="D700" t="s">
        <v>223</v>
      </c>
      <c r="E700" t="s">
        <v>89</v>
      </c>
      <c r="F700">
        <v>32664</v>
      </c>
      <c r="G700" t="s">
        <v>988</v>
      </c>
      <c r="H700" t="s">
        <v>28</v>
      </c>
      <c r="I700" t="s">
        <v>150</v>
      </c>
      <c r="J700" t="s">
        <v>1197</v>
      </c>
      <c r="L700" t="s">
        <v>42</v>
      </c>
      <c r="AF700" t="s">
        <v>4399</v>
      </c>
    </row>
    <row r="701" spans="1:32" ht="17.25" customHeight="1" x14ac:dyDescent="0.25">
      <c r="A701">
        <v>336594</v>
      </c>
      <c r="B701" t="s">
        <v>3200</v>
      </c>
      <c r="C701" t="s">
        <v>557</v>
      </c>
      <c r="D701" t="s">
        <v>227</v>
      </c>
      <c r="E701" t="s">
        <v>89</v>
      </c>
      <c r="F701">
        <v>32940</v>
      </c>
      <c r="G701" t="s">
        <v>70</v>
      </c>
      <c r="H701" t="s">
        <v>28</v>
      </c>
      <c r="I701" t="s">
        <v>150</v>
      </c>
      <c r="J701" t="s">
        <v>1197</v>
      </c>
      <c r="L701" t="s">
        <v>42</v>
      </c>
    </row>
    <row r="702" spans="1:32" ht="17.25" customHeight="1" x14ac:dyDescent="0.25">
      <c r="A702">
        <v>337001</v>
      </c>
      <c r="B702" t="s">
        <v>3857</v>
      </c>
      <c r="C702" t="s">
        <v>482</v>
      </c>
      <c r="D702" t="s">
        <v>406</v>
      </c>
      <c r="E702" t="s">
        <v>89</v>
      </c>
      <c r="F702">
        <v>36350</v>
      </c>
      <c r="G702" t="s">
        <v>224</v>
      </c>
      <c r="H702" t="s">
        <v>28</v>
      </c>
      <c r="I702" t="s">
        <v>150</v>
      </c>
      <c r="J702" t="s">
        <v>1197</v>
      </c>
      <c r="L702" t="s">
        <v>30</v>
      </c>
    </row>
    <row r="703" spans="1:32" ht="17.25" customHeight="1" x14ac:dyDescent="0.25">
      <c r="A703">
        <v>338818</v>
      </c>
      <c r="B703" t="s">
        <v>3945</v>
      </c>
      <c r="C703" t="s">
        <v>572</v>
      </c>
      <c r="D703" t="s">
        <v>893</v>
      </c>
      <c r="E703" t="s">
        <v>89</v>
      </c>
      <c r="F703">
        <v>34712</v>
      </c>
      <c r="G703" t="s">
        <v>30</v>
      </c>
      <c r="H703" t="s">
        <v>28</v>
      </c>
      <c r="I703" t="s">
        <v>150</v>
      </c>
      <c r="J703" t="s">
        <v>1197</v>
      </c>
      <c r="L703" t="s">
        <v>30</v>
      </c>
    </row>
    <row r="704" spans="1:32" ht="17.25" customHeight="1" x14ac:dyDescent="0.25">
      <c r="A704">
        <v>336586</v>
      </c>
      <c r="B704" t="s">
        <v>3710</v>
      </c>
      <c r="C704" t="s">
        <v>240</v>
      </c>
      <c r="D704" t="s">
        <v>223</v>
      </c>
      <c r="E704" t="s">
        <v>89</v>
      </c>
      <c r="F704">
        <v>30514</v>
      </c>
      <c r="G704" t="s">
        <v>30</v>
      </c>
      <c r="H704" t="s">
        <v>28</v>
      </c>
      <c r="I704" t="s">
        <v>150</v>
      </c>
      <c r="AD704" t="s">
        <v>4399</v>
      </c>
      <c r="AE704" t="s">
        <v>4399</v>
      </c>
      <c r="AF704" t="s">
        <v>4399</v>
      </c>
    </row>
    <row r="705" spans="1:32" ht="17.25" customHeight="1" x14ac:dyDescent="0.25">
      <c r="A705">
        <v>338956</v>
      </c>
      <c r="B705" t="s">
        <v>3751</v>
      </c>
      <c r="C705" t="s">
        <v>531</v>
      </c>
      <c r="D705" t="s">
        <v>285</v>
      </c>
      <c r="E705" t="s">
        <v>89</v>
      </c>
      <c r="F705">
        <v>29508</v>
      </c>
      <c r="G705" t="s">
        <v>714</v>
      </c>
      <c r="H705" t="s">
        <v>28</v>
      </c>
      <c r="I705" t="s">
        <v>150</v>
      </c>
      <c r="J705" t="s">
        <v>1197</v>
      </c>
      <c r="L705" t="s">
        <v>1913</v>
      </c>
    </row>
    <row r="706" spans="1:32" ht="17.25" customHeight="1" x14ac:dyDescent="0.25">
      <c r="A706">
        <v>328321</v>
      </c>
      <c r="B706" t="s">
        <v>1696</v>
      </c>
      <c r="C706" t="s">
        <v>3126</v>
      </c>
      <c r="D706" t="s">
        <v>2096</v>
      </c>
      <c r="E706" t="s">
        <v>88</v>
      </c>
      <c r="F706">
        <v>35065</v>
      </c>
      <c r="G706" t="s">
        <v>3127</v>
      </c>
      <c r="H706" t="s">
        <v>28</v>
      </c>
      <c r="I706" t="s">
        <v>150</v>
      </c>
      <c r="AD706" t="s">
        <v>4399</v>
      </c>
      <c r="AE706" t="s">
        <v>4399</v>
      </c>
      <c r="AF706" t="s">
        <v>4399</v>
      </c>
    </row>
    <row r="707" spans="1:32" ht="17.25" customHeight="1" x14ac:dyDescent="0.25">
      <c r="A707">
        <v>330865</v>
      </c>
      <c r="B707" t="s">
        <v>1494</v>
      </c>
      <c r="C707" t="s">
        <v>225</v>
      </c>
      <c r="D707" t="s">
        <v>429</v>
      </c>
      <c r="E707" t="s">
        <v>88</v>
      </c>
      <c r="F707">
        <v>35057</v>
      </c>
      <c r="G707" t="s">
        <v>30</v>
      </c>
      <c r="H707" t="s">
        <v>28</v>
      </c>
      <c r="I707" t="s">
        <v>150</v>
      </c>
      <c r="V707" t="s">
        <v>4431</v>
      </c>
    </row>
    <row r="708" spans="1:32" ht="17.25" customHeight="1" x14ac:dyDescent="0.25">
      <c r="A708">
        <v>338167</v>
      </c>
      <c r="B708" t="s">
        <v>2492</v>
      </c>
      <c r="C708" t="s">
        <v>389</v>
      </c>
      <c r="D708" t="s">
        <v>1299</v>
      </c>
      <c r="E708" t="s">
        <v>89</v>
      </c>
      <c r="F708">
        <v>31780</v>
      </c>
      <c r="G708" t="s">
        <v>2493</v>
      </c>
      <c r="H708" t="s">
        <v>28</v>
      </c>
      <c r="I708" t="s">
        <v>150</v>
      </c>
      <c r="J708" t="s">
        <v>1197</v>
      </c>
      <c r="L708" t="s">
        <v>52</v>
      </c>
      <c r="AF708" t="s">
        <v>4399</v>
      </c>
    </row>
    <row r="709" spans="1:32" ht="17.25" customHeight="1" x14ac:dyDescent="0.25">
      <c r="A709">
        <v>322866</v>
      </c>
      <c r="B709" t="s">
        <v>3466</v>
      </c>
      <c r="C709" t="s">
        <v>557</v>
      </c>
      <c r="D709" t="s">
        <v>413</v>
      </c>
      <c r="E709" t="s">
        <v>89</v>
      </c>
      <c r="F709">
        <v>34020</v>
      </c>
      <c r="G709" t="s">
        <v>2493</v>
      </c>
      <c r="H709" t="s">
        <v>28</v>
      </c>
      <c r="I709" t="s">
        <v>150</v>
      </c>
      <c r="J709" t="s">
        <v>1197</v>
      </c>
      <c r="L709" t="s">
        <v>52</v>
      </c>
    </row>
    <row r="710" spans="1:32" ht="17.25" customHeight="1" x14ac:dyDescent="0.25">
      <c r="A710">
        <v>334690</v>
      </c>
      <c r="B710" t="s">
        <v>3510</v>
      </c>
      <c r="C710" t="s">
        <v>828</v>
      </c>
      <c r="D710" t="s">
        <v>715</v>
      </c>
      <c r="E710" t="s">
        <v>89</v>
      </c>
      <c r="F710">
        <v>35662</v>
      </c>
      <c r="G710" t="s">
        <v>3511</v>
      </c>
      <c r="H710" t="s">
        <v>28</v>
      </c>
      <c r="I710" t="s">
        <v>150</v>
      </c>
      <c r="J710" t="s">
        <v>1197</v>
      </c>
      <c r="L710" t="s">
        <v>42</v>
      </c>
    </row>
    <row r="711" spans="1:32" ht="17.25" customHeight="1" x14ac:dyDescent="0.25">
      <c r="A711">
        <v>315401</v>
      </c>
      <c r="B711" t="s">
        <v>2222</v>
      </c>
      <c r="C711" t="s">
        <v>2223</v>
      </c>
      <c r="D711" t="s">
        <v>2224</v>
      </c>
      <c r="E711" t="s">
        <v>89</v>
      </c>
      <c r="F711">
        <v>29921</v>
      </c>
      <c r="G711" t="s">
        <v>2225</v>
      </c>
      <c r="H711" t="s">
        <v>28</v>
      </c>
      <c r="I711" t="s">
        <v>150</v>
      </c>
      <c r="V711" t="s">
        <v>4431</v>
      </c>
      <c r="AD711" t="s">
        <v>4399</v>
      </c>
      <c r="AE711" t="s">
        <v>4399</v>
      </c>
      <c r="AF711" t="s">
        <v>4399</v>
      </c>
    </row>
    <row r="712" spans="1:32" ht="17.25" customHeight="1" x14ac:dyDescent="0.25">
      <c r="A712">
        <v>328227</v>
      </c>
      <c r="B712" t="s">
        <v>2058</v>
      </c>
      <c r="C712" t="s">
        <v>273</v>
      </c>
      <c r="D712" t="s">
        <v>460</v>
      </c>
      <c r="E712" t="s">
        <v>89</v>
      </c>
      <c r="F712">
        <v>33739</v>
      </c>
      <c r="G712" t="s">
        <v>502</v>
      </c>
      <c r="H712" t="s">
        <v>28</v>
      </c>
      <c r="I712" t="s">
        <v>150</v>
      </c>
      <c r="J712" t="s">
        <v>1197</v>
      </c>
      <c r="L712" t="s">
        <v>42</v>
      </c>
      <c r="V712" t="s">
        <v>4431</v>
      </c>
    </row>
    <row r="713" spans="1:32" ht="17.25" customHeight="1" x14ac:dyDescent="0.25">
      <c r="A713">
        <v>338838</v>
      </c>
      <c r="B713" t="s">
        <v>2854</v>
      </c>
      <c r="C713" t="s">
        <v>240</v>
      </c>
      <c r="D713" t="s">
        <v>2074</v>
      </c>
      <c r="E713" t="s">
        <v>89</v>
      </c>
      <c r="F713">
        <v>32840</v>
      </c>
      <c r="G713" t="s">
        <v>2555</v>
      </c>
      <c r="H713" t="s">
        <v>28</v>
      </c>
      <c r="I713" t="s">
        <v>150</v>
      </c>
      <c r="J713" t="s">
        <v>1197</v>
      </c>
      <c r="L713" t="s">
        <v>79</v>
      </c>
    </row>
    <row r="714" spans="1:32" ht="17.25" customHeight="1" x14ac:dyDescent="0.25">
      <c r="A714">
        <v>337003</v>
      </c>
      <c r="B714" t="s">
        <v>2598</v>
      </c>
      <c r="C714" t="s">
        <v>645</v>
      </c>
      <c r="D714" t="s">
        <v>312</v>
      </c>
      <c r="E714" t="s">
        <v>88</v>
      </c>
      <c r="F714">
        <v>35796</v>
      </c>
      <c r="G714" t="s">
        <v>995</v>
      </c>
      <c r="H714" t="s">
        <v>28</v>
      </c>
      <c r="I714" t="s">
        <v>150</v>
      </c>
      <c r="J714" t="s">
        <v>1197</v>
      </c>
      <c r="L714" t="s">
        <v>30</v>
      </c>
    </row>
    <row r="715" spans="1:32" ht="17.25" customHeight="1" x14ac:dyDescent="0.25">
      <c r="A715">
        <v>337512</v>
      </c>
      <c r="B715" t="s">
        <v>3043</v>
      </c>
      <c r="C715" t="s">
        <v>291</v>
      </c>
      <c r="D715" t="s">
        <v>296</v>
      </c>
      <c r="E715" t="s">
        <v>89</v>
      </c>
      <c r="F715">
        <v>31778</v>
      </c>
      <c r="G715" t="s">
        <v>574</v>
      </c>
      <c r="H715" t="s">
        <v>28</v>
      </c>
      <c r="I715" t="s">
        <v>150</v>
      </c>
      <c r="J715" t="s">
        <v>27</v>
      </c>
      <c r="L715" t="s">
        <v>42</v>
      </c>
    </row>
    <row r="716" spans="1:32" ht="17.25" customHeight="1" x14ac:dyDescent="0.25">
      <c r="A716">
        <v>327678</v>
      </c>
      <c r="B716" t="s">
        <v>2004</v>
      </c>
      <c r="C716" t="s">
        <v>668</v>
      </c>
      <c r="D716" t="s">
        <v>1896</v>
      </c>
      <c r="E716" t="s">
        <v>88</v>
      </c>
      <c r="F716">
        <v>26720</v>
      </c>
      <c r="G716" t="s">
        <v>410</v>
      </c>
      <c r="H716" t="s">
        <v>28</v>
      </c>
      <c r="I716" t="s">
        <v>150</v>
      </c>
      <c r="J716" t="s">
        <v>1197</v>
      </c>
      <c r="L716" t="s">
        <v>30</v>
      </c>
      <c r="V716" t="s">
        <v>4433</v>
      </c>
    </row>
    <row r="717" spans="1:32" ht="17.25" customHeight="1" x14ac:dyDescent="0.25">
      <c r="A717">
        <v>331719</v>
      </c>
      <c r="B717" t="s">
        <v>3410</v>
      </c>
      <c r="C717" t="s">
        <v>960</v>
      </c>
      <c r="D717" t="s">
        <v>571</v>
      </c>
      <c r="E717" t="s">
        <v>88</v>
      </c>
      <c r="F717">
        <v>33393</v>
      </c>
      <c r="G717" t="s">
        <v>1060</v>
      </c>
      <c r="H717" t="s">
        <v>28</v>
      </c>
      <c r="I717" t="s">
        <v>150</v>
      </c>
      <c r="J717" t="s">
        <v>1197</v>
      </c>
      <c r="L717" t="s">
        <v>49</v>
      </c>
    </row>
    <row r="718" spans="1:32" ht="17.25" customHeight="1" x14ac:dyDescent="0.25">
      <c r="A718">
        <v>312627</v>
      </c>
      <c r="B718" t="s">
        <v>1316</v>
      </c>
      <c r="C718" t="s">
        <v>344</v>
      </c>
      <c r="D718" t="s">
        <v>588</v>
      </c>
      <c r="E718" t="s">
        <v>89</v>
      </c>
      <c r="F718">
        <v>28630</v>
      </c>
      <c r="G718" t="s">
        <v>1317</v>
      </c>
      <c r="H718" t="s">
        <v>28</v>
      </c>
      <c r="I718" t="s">
        <v>150</v>
      </c>
      <c r="J718" t="s">
        <v>1197</v>
      </c>
      <c r="L718" t="s">
        <v>30</v>
      </c>
      <c r="V718" t="s">
        <v>4431</v>
      </c>
      <c r="AE718" t="s">
        <v>4399</v>
      </c>
      <c r="AF718" t="s">
        <v>4399</v>
      </c>
    </row>
    <row r="719" spans="1:32" ht="17.25" customHeight="1" x14ac:dyDescent="0.25">
      <c r="A719">
        <v>312634</v>
      </c>
      <c r="B719" t="s">
        <v>2814</v>
      </c>
      <c r="C719" t="s">
        <v>668</v>
      </c>
      <c r="D719" t="s">
        <v>631</v>
      </c>
      <c r="E719" t="s">
        <v>89</v>
      </c>
      <c r="F719">
        <v>30854</v>
      </c>
      <c r="G719" t="s">
        <v>73</v>
      </c>
      <c r="H719" t="s">
        <v>28</v>
      </c>
      <c r="I719" t="s">
        <v>150</v>
      </c>
      <c r="J719" t="s">
        <v>1197</v>
      </c>
      <c r="L719" t="s">
        <v>52</v>
      </c>
      <c r="V719" t="s">
        <v>4554</v>
      </c>
      <c r="AF719" t="s">
        <v>4399</v>
      </c>
    </row>
    <row r="720" spans="1:32" ht="17.25" customHeight="1" x14ac:dyDescent="0.25">
      <c r="A720">
        <v>336608</v>
      </c>
      <c r="B720" t="s">
        <v>3430</v>
      </c>
      <c r="C720" t="s">
        <v>375</v>
      </c>
      <c r="D720" t="s">
        <v>301</v>
      </c>
      <c r="E720" t="s">
        <v>89</v>
      </c>
      <c r="F720">
        <v>33437</v>
      </c>
      <c r="G720" t="s">
        <v>30</v>
      </c>
      <c r="H720" t="s">
        <v>28</v>
      </c>
      <c r="I720" t="s">
        <v>150</v>
      </c>
      <c r="J720" t="s">
        <v>27</v>
      </c>
      <c r="L720" t="s">
        <v>30</v>
      </c>
    </row>
    <row r="721" spans="1:32" ht="17.25" customHeight="1" x14ac:dyDescent="0.25">
      <c r="A721">
        <v>328931</v>
      </c>
      <c r="B721" t="s">
        <v>4017</v>
      </c>
      <c r="C721" t="s">
        <v>225</v>
      </c>
      <c r="D721" t="s">
        <v>459</v>
      </c>
      <c r="E721" t="s">
        <v>88</v>
      </c>
      <c r="F721">
        <v>34354</v>
      </c>
      <c r="G721" t="s">
        <v>73</v>
      </c>
      <c r="H721" t="s">
        <v>28</v>
      </c>
      <c r="I721" t="s">
        <v>150</v>
      </c>
    </row>
    <row r="722" spans="1:32" ht="17.25" customHeight="1" x14ac:dyDescent="0.25">
      <c r="A722">
        <v>337501</v>
      </c>
      <c r="B722" t="s">
        <v>3728</v>
      </c>
      <c r="C722" t="s">
        <v>2095</v>
      </c>
      <c r="D722" t="s">
        <v>3729</v>
      </c>
      <c r="E722" t="s">
        <v>88</v>
      </c>
      <c r="F722">
        <v>29593</v>
      </c>
      <c r="G722" t="s">
        <v>3238</v>
      </c>
      <c r="H722" t="s">
        <v>28</v>
      </c>
      <c r="I722" t="s">
        <v>150</v>
      </c>
      <c r="J722" t="s">
        <v>1197</v>
      </c>
      <c r="L722" t="s">
        <v>70</v>
      </c>
    </row>
    <row r="723" spans="1:32" ht="17.25" customHeight="1" x14ac:dyDescent="0.25">
      <c r="A723">
        <v>333449</v>
      </c>
      <c r="B723" t="s">
        <v>2099</v>
      </c>
      <c r="C723" t="s">
        <v>222</v>
      </c>
      <c r="D723" t="s">
        <v>2100</v>
      </c>
      <c r="E723" t="s">
        <v>88</v>
      </c>
      <c r="F723">
        <v>35014</v>
      </c>
      <c r="G723" t="s">
        <v>2101</v>
      </c>
      <c r="H723" t="s">
        <v>28</v>
      </c>
      <c r="I723" t="s">
        <v>150</v>
      </c>
      <c r="J723" t="s">
        <v>1197</v>
      </c>
      <c r="L723" t="s">
        <v>42</v>
      </c>
      <c r="V723" t="s">
        <v>4420</v>
      </c>
      <c r="AE723" t="s">
        <v>4399</v>
      </c>
      <c r="AF723" t="s">
        <v>4399</v>
      </c>
    </row>
    <row r="724" spans="1:32" ht="17.25" customHeight="1" x14ac:dyDescent="0.25">
      <c r="A724">
        <v>338164</v>
      </c>
      <c r="B724" t="s">
        <v>2540</v>
      </c>
      <c r="C724" t="s">
        <v>807</v>
      </c>
      <c r="D724" t="s">
        <v>700</v>
      </c>
      <c r="E724" t="s">
        <v>88</v>
      </c>
      <c r="F724">
        <v>31067</v>
      </c>
      <c r="G724" t="s">
        <v>2541</v>
      </c>
      <c r="H724" t="s">
        <v>28</v>
      </c>
      <c r="I724" t="s">
        <v>150</v>
      </c>
      <c r="J724" t="s">
        <v>1197</v>
      </c>
      <c r="L724" t="s">
        <v>67</v>
      </c>
    </row>
    <row r="725" spans="1:32" ht="17.25" customHeight="1" x14ac:dyDescent="0.25">
      <c r="A725">
        <v>315921</v>
      </c>
      <c r="B725" t="s">
        <v>1648</v>
      </c>
      <c r="C725" t="s">
        <v>1649</v>
      </c>
      <c r="D725" t="s">
        <v>1650</v>
      </c>
      <c r="E725" t="s">
        <v>88</v>
      </c>
      <c r="F725">
        <v>32690</v>
      </c>
      <c r="G725" t="s">
        <v>1651</v>
      </c>
      <c r="H725" t="s">
        <v>28</v>
      </c>
      <c r="I725" t="s">
        <v>150</v>
      </c>
      <c r="V725" t="s">
        <v>4553</v>
      </c>
      <c r="AD725" t="s">
        <v>4399</v>
      </c>
      <c r="AE725" t="s">
        <v>4399</v>
      </c>
      <c r="AF725" t="s">
        <v>4399</v>
      </c>
    </row>
    <row r="726" spans="1:32" ht="17.25" customHeight="1" x14ac:dyDescent="0.25">
      <c r="A726">
        <v>338975</v>
      </c>
      <c r="B726" t="s">
        <v>2546</v>
      </c>
      <c r="C726" t="s">
        <v>409</v>
      </c>
      <c r="D726" t="s">
        <v>223</v>
      </c>
      <c r="E726" t="s">
        <v>88</v>
      </c>
      <c r="F726">
        <v>29556</v>
      </c>
      <c r="G726" t="s">
        <v>2547</v>
      </c>
      <c r="H726" t="s">
        <v>28</v>
      </c>
      <c r="I726" t="s">
        <v>150</v>
      </c>
      <c r="J726" t="s">
        <v>1197</v>
      </c>
      <c r="L726" t="s">
        <v>59</v>
      </c>
    </row>
    <row r="727" spans="1:32" ht="17.25" customHeight="1" x14ac:dyDescent="0.25">
      <c r="A727">
        <v>336605</v>
      </c>
      <c r="B727" t="s">
        <v>2968</v>
      </c>
      <c r="C727" t="s">
        <v>259</v>
      </c>
      <c r="D727" t="s">
        <v>916</v>
      </c>
      <c r="E727" t="s">
        <v>89</v>
      </c>
      <c r="F727">
        <v>31194</v>
      </c>
      <c r="G727" t="s">
        <v>30</v>
      </c>
      <c r="H727" t="s">
        <v>28</v>
      </c>
      <c r="I727" t="s">
        <v>150</v>
      </c>
      <c r="J727" t="s">
        <v>1197</v>
      </c>
      <c r="L727" t="s">
        <v>30</v>
      </c>
    </row>
    <row r="728" spans="1:32" ht="17.25" customHeight="1" x14ac:dyDescent="0.25">
      <c r="A728">
        <v>333268</v>
      </c>
      <c r="B728" t="s">
        <v>2946</v>
      </c>
      <c r="C728" t="s">
        <v>344</v>
      </c>
      <c r="D728" t="s">
        <v>379</v>
      </c>
      <c r="E728" t="s">
        <v>88</v>
      </c>
      <c r="F728">
        <v>33613</v>
      </c>
      <c r="G728" t="s">
        <v>59</v>
      </c>
      <c r="H728" t="s">
        <v>28</v>
      </c>
      <c r="I728" t="s">
        <v>150</v>
      </c>
      <c r="J728" t="s">
        <v>1197</v>
      </c>
      <c r="L728" t="s">
        <v>42</v>
      </c>
    </row>
    <row r="729" spans="1:32" ht="17.25" customHeight="1" x14ac:dyDescent="0.25">
      <c r="A729">
        <v>303836</v>
      </c>
      <c r="B729" t="s">
        <v>1784</v>
      </c>
      <c r="C729" t="s">
        <v>1785</v>
      </c>
      <c r="D729" t="s">
        <v>233</v>
      </c>
      <c r="E729" t="s">
        <v>88</v>
      </c>
      <c r="F729">
        <v>30907</v>
      </c>
      <c r="G729" t="s">
        <v>1786</v>
      </c>
      <c r="H729" t="s">
        <v>28</v>
      </c>
      <c r="I729" t="s">
        <v>150</v>
      </c>
      <c r="J729" t="s">
        <v>27</v>
      </c>
      <c r="L729" t="s">
        <v>30</v>
      </c>
      <c r="V729" t="s">
        <v>4420</v>
      </c>
      <c r="AF729" t="s">
        <v>4399</v>
      </c>
    </row>
    <row r="730" spans="1:32" ht="17.25" customHeight="1" x14ac:dyDescent="0.25">
      <c r="A730">
        <v>333973</v>
      </c>
      <c r="B730" t="s">
        <v>3824</v>
      </c>
      <c r="C730" t="s">
        <v>3825</v>
      </c>
      <c r="D730" t="s">
        <v>366</v>
      </c>
      <c r="E730" t="s">
        <v>88</v>
      </c>
      <c r="F730">
        <v>34144</v>
      </c>
      <c r="G730" t="s">
        <v>3826</v>
      </c>
      <c r="H730" t="s">
        <v>28</v>
      </c>
      <c r="I730" t="s">
        <v>150</v>
      </c>
      <c r="J730" t="s">
        <v>1197</v>
      </c>
      <c r="L730" t="s">
        <v>82</v>
      </c>
    </row>
    <row r="731" spans="1:32" ht="17.25" customHeight="1" x14ac:dyDescent="0.25">
      <c r="A731">
        <v>337489</v>
      </c>
      <c r="B731" t="s">
        <v>4235</v>
      </c>
      <c r="C731" t="s">
        <v>259</v>
      </c>
      <c r="D731" t="s">
        <v>386</v>
      </c>
      <c r="E731" t="s">
        <v>88</v>
      </c>
      <c r="F731">
        <v>30695</v>
      </c>
      <c r="G731" t="s">
        <v>4236</v>
      </c>
      <c r="H731" t="s">
        <v>28</v>
      </c>
      <c r="I731" t="s">
        <v>150</v>
      </c>
      <c r="J731" t="s">
        <v>27</v>
      </c>
      <c r="L731" t="s">
        <v>49</v>
      </c>
    </row>
    <row r="732" spans="1:32" ht="17.25" customHeight="1" x14ac:dyDescent="0.25">
      <c r="A732">
        <v>335402</v>
      </c>
      <c r="B732" t="s">
        <v>3526</v>
      </c>
      <c r="C732" t="s">
        <v>3527</v>
      </c>
      <c r="D732" t="s">
        <v>3528</v>
      </c>
      <c r="E732" t="s">
        <v>88</v>
      </c>
      <c r="F732">
        <v>29526</v>
      </c>
      <c r="G732" t="s">
        <v>3529</v>
      </c>
      <c r="H732" t="s">
        <v>28</v>
      </c>
      <c r="I732" t="s">
        <v>150</v>
      </c>
      <c r="J732" t="s">
        <v>1197</v>
      </c>
      <c r="L732" t="s">
        <v>30</v>
      </c>
    </row>
    <row r="733" spans="1:32" ht="17.25" customHeight="1" x14ac:dyDescent="0.25">
      <c r="A733">
        <v>337504</v>
      </c>
      <c r="B733" t="s">
        <v>3204</v>
      </c>
      <c r="C733" t="s">
        <v>264</v>
      </c>
      <c r="D733" t="s">
        <v>550</v>
      </c>
      <c r="E733" t="s">
        <v>88</v>
      </c>
      <c r="F733">
        <v>33239</v>
      </c>
      <c r="G733" t="s">
        <v>3205</v>
      </c>
      <c r="H733" t="s">
        <v>28</v>
      </c>
      <c r="I733" t="s">
        <v>150</v>
      </c>
      <c r="J733" t="s">
        <v>1197</v>
      </c>
      <c r="L733" t="s">
        <v>73</v>
      </c>
      <c r="AE733" t="s">
        <v>4399</v>
      </c>
      <c r="AF733" t="s">
        <v>4399</v>
      </c>
    </row>
    <row r="734" spans="1:32" ht="17.25" customHeight="1" x14ac:dyDescent="0.25">
      <c r="A734">
        <v>328683</v>
      </c>
      <c r="B734" t="s">
        <v>2141</v>
      </c>
      <c r="C734" t="s">
        <v>347</v>
      </c>
      <c r="D734" t="s">
        <v>278</v>
      </c>
      <c r="E734" t="s">
        <v>88</v>
      </c>
      <c r="F734">
        <v>32812</v>
      </c>
      <c r="G734" t="s">
        <v>2142</v>
      </c>
      <c r="H734" t="s">
        <v>28</v>
      </c>
      <c r="I734" t="s">
        <v>150</v>
      </c>
      <c r="J734" t="s">
        <v>1197</v>
      </c>
      <c r="L734" t="s">
        <v>30</v>
      </c>
      <c r="V734" t="s">
        <v>4431</v>
      </c>
    </row>
    <row r="735" spans="1:32" ht="17.25" customHeight="1" x14ac:dyDescent="0.25">
      <c r="A735">
        <v>331736</v>
      </c>
      <c r="B735" t="s">
        <v>2193</v>
      </c>
      <c r="C735" t="s">
        <v>981</v>
      </c>
      <c r="D735" t="s">
        <v>2194</v>
      </c>
      <c r="E735" t="s">
        <v>89</v>
      </c>
      <c r="F735">
        <v>35431</v>
      </c>
      <c r="G735" t="s">
        <v>79</v>
      </c>
      <c r="H735" t="s">
        <v>28</v>
      </c>
      <c r="I735" t="s">
        <v>150</v>
      </c>
      <c r="V735" t="s">
        <v>4420</v>
      </c>
    </row>
    <row r="736" spans="1:32" ht="17.25" customHeight="1" x14ac:dyDescent="0.25">
      <c r="A736">
        <v>337005</v>
      </c>
      <c r="B736" t="s">
        <v>4192</v>
      </c>
      <c r="C736" t="s">
        <v>225</v>
      </c>
      <c r="D736" t="s">
        <v>951</v>
      </c>
      <c r="E736" t="s">
        <v>89</v>
      </c>
      <c r="F736">
        <v>32905</v>
      </c>
      <c r="G736" t="s">
        <v>575</v>
      </c>
      <c r="H736" t="s">
        <v>28</v>
      </c>
      <c r="I736" t="s">
        <v>150</v>
      </c>
      <c r="J736" t="s">
        <v>1197</v>
      </c>
      <c r="L736" t="s">
        <v>42</v>
      </c>
    </row>
    <row r="737" spans="1:32" ht="17.25" customHeight="1" x14ac:dyDescent="0.25">
      <c r="A737">
        <v>326216</v>
      </c>
      <c r="B737" t="s">
        <v>2066</v>
      </c>
      <c r="C737" t="s">
        <v>286</v>
      </c>
      <c r="D737" t="s">
        <v>2067</v>
      </c>
      <c r="E737" t="s">
        <v>88</v>
      </c>
      <c r="F737">
        <v>33604</v>
      </c>
      <c r="G737" t="s">
        <v>2068</v>
      </c>
      <c r="H737" t="s">
        <v>28</v>
      </c>
      <c r="I737" t="s">
        <v>150</v>
      </c>
      <c r="J737" t="s">
        <v>1197</v>
      </c>
      <c r="L737" t="s">
        <v>30</v>
      </c>
      <c r="V737" t="s">
        <v>4432</v>
      </c>
    </row>
    <row r="738" spans="1:32" ht="17.25" customHeight="1" x14ac:dyDescent="0.25">
      <c r="A738">
        <v>329228</v>
      </c>
      <c r="B738" t="s">
        <v>3898</v>
      </c>
      <c r="C738" t="s">
        <v>949</v>
      </c>
      <c r="D738" t="s">
        <v>582</v>
      </c>
      <c r="E738" t="s">
        <v>88</v>
      </c>
      <c r="F738">
        <v>31128</v>
      </c>
      <c r="G738" t="s">
        <v>2210</v>
      </c>
      <c r="H738" t="s">
        <v>28</v>
      </c>
      <c r="I738" t="s">
        <v>150</v>
      </c>
      <c r="J738" t="s">
        <v>1197</v>
      </c>
      <c r="L738" t="s">
        <v>82</v>
      </c>
    </row>
    <row r="739" spans="1:32" ht="17.25" customHeight="1" x14ac:dyDescent="0.25">
      <c r="A739">
        <v>326167</v>
      </c>
      <c r="B739" t="s">
        <v>3354</v>
      </c>
      <c r="C739" t="s">
        <v>338</v>
      </c>
      <c r="D739" t="s">
        <v>278</v>
      </c>
      <c r="E739" t="s">
        <v>89</v>
      </c>
      <c r="F739">
        <v>33470</v>
      </c>
      <c r="G739" t="s">
        <v>3355</v>
      </c>
      <c r="H739" t="s">
        <v>28</v>
      </c>
      <c r="I739" t="s">
        <v>150</v>
      </c>
      <c r="J739" t="s">
        <v>1197</v>
      </c>
      <c r="L739" t="s">
        <v>52</v>
      </c>
    </row>
    <row r="740" spans="1:32" ht="17.25" customHeight="1" x14ac:dyDescent="0.25">
      <c r="A740">
        <v>337033</v>
      </c>
      <c r="B740" t="s">
        <v>2747</v>
      </c>
      <c r="C740" t="s">
        <v>354</v>
      </c>
      <c r="D740" t="s">
        <v>459</v>
      </c>
      <c r="E740" t="s">
        <v>88</v>
      </c>
      <c r="F740">
        <v>34639</v>
      </c>
      <c r="G740" t="s">
        <v>730</v>
      </c>
      <c r="H740" t="s">
        <v>28</v>
      </c>
      <c r="I740" t="s">
        <v>150</v>
      </c>
      <c r="J740" t="s">
        <v>1197</v>
      </c>
      <c r="L740" t="s">
        <v>79</v>
      </c>
    </row>
    <row r="741" spans="1:32" ht="17.25" customHeight="1" x14ac:dyDescent="0.25">
      <c r="A741">
        <v>337348</v>
      </c>
      <c r="B741" t="s">
        <v>2768</v>
      </c>
      <c r="C741" t="s">
        <v>363</v>
      </c>
      <c r="D741" t="s">
        <v>2769</v>
      </c>
      <c r="E741" t="s">
        <v>89</v>
      </c>
      <c r="F741">
        <v>35083</v>
      </c>
      <c r="G741" t="s">
        <v>722</v>
      </c>
      <c r="H741" t="s">
        <v>28</v>
      </c>
      <c r="I741" t="s">
        <v>150</v>
      </c>
      <c r="J741" t="s">
        <v>1197</v>
      </c>
      <c r="L741" t="s">
        <v>30</v>
      </c>
      <c r="AF741" t="s">
        <v>4399</v>
      </c>
    </row>
    <row r="742" spans="1:32" ht="17.25" customHeight="1" x14ac:dyDescent="0.25">
      <c r="A742">
        <v>323125</v>
      </c>
      <c r="B742" t="s">
        <v>4136</v>
      </c>
      <c r="C742" t="s">
        <v>338</v>
      </c>
      <c r="D742" t="s">
        <v>1821</v>
      </c>
      <c r="E742" t="s">
        <v>89</v>
      </c>
      <c r="F742">
        <v>34700</v>
      </c>
      <c r="G742" t="s">
        <v>30</v>
      </c>
      <c r="H742" t="s">
        <v>28</v>
      </c>
      <c r="I742" t="s">
        <v>150</v>
      </c>
      <c r="J742" t="s">
        <v>1197</v>
      </c>
      <c r="L742" t="s">
        <v>30</v>
      </c>
    </row>
    <row r="743" spans="1:32" ht="17.25" customHeight="1" x14ac:dyDescent="0.25">
      <c r="A743">
        <v>330117</v>
      </c>
      <c r="B743" t="s">
        <v>2624</v>
      </c>
      <c r="C743" t="s">
        <v>232</v>
      </c>
      <c r="D743" t="s">
        <v>2625</v>
      </c>
      <c r="E743" t="s">
        <v>88</v>
      </c>
      <c r="F743">
        <v>36167</v>
      </c>
      <c r="G743" t="s">
        <v>49</v>
      </c>
      <c r="H743" t="s">
        <v>28</v>
      </c>
      <c r="I743" t="s">
        <v>150</v>
      </c>
      <c r="J743" t="s">
        <v>1197</v>
      </c>
      <c r="L743" t="s">
        <v>42</v>
      </c>
    </row>
    <row r="744" spans="1:32" ht="17.25" customHeight="1" x14ac:dyDescent="0.25">
      <c r="A744">
        <v>302647</v>
      </c>
      <c r="B744" t="s">
        <v>4010</v>
      </c>
      <c r="C744" t="s">
        <v>2779</v>
      </c>
      <c r="D744" t="s">
        <v>4011</v>
      </c>
      <c r="E744" t="s">
        <v>88</v>
      </c>
      <c r="F744">
        <v>27120</v>
      </c>
      <c r="G744" t="s">
        <v>82</v>
      </c>
      <c r="H744" t="s">
        <v>28</v>
      </c>
      <c r="I744" t="s">
        <v>150</v>
      </c>
      <c r="J744" t="s">
        <v>1197</v>
      </c>
      <c r="L744" t="s">
        <v>82</v>
      </c>
    </row>
    <row r="745" spans="1:32" ht="17.25" customHeight="1" x14ac:dyDescent="0.25">
      <c r="A745">
        <v>333950</v>
      </c>
      <c r="B745" t="s">
        <v>3867</v>
      </c>
      <c r="C745" t="s">
        <v>347</v>
      </c>
      <c r="D745" t="s">
        <v>1321</v>
      </c>
      <c r="E745" t="s">
        <v>88</v>
      </c>
      <c r="F745">
        <v>35313</v>
      </c>
      <c r="G745" t="s">
        <v>73</v>
      </c>
      <c r="H745" t="s">
        <v>28</v>
      </c>
      <c r="I745" t="s">
        <v>150</v>
      </c>
      <c r="J745" t="s">
        <v>27</v>
      </c>
      <c r="L745" t="s">
        <v>30</v>
      </c>
    </row>
    <row r="746" spans="1:32" ht="17.25" customHeight="1" x14ac:dyDescent="0.25">
      <c r="A746">
        <v>335351</v>
      </c>
      <c r="B746" t="s">
        <v>2438</v>
      </c>
      <c r="C746" t="s">
        <v>525</v>
      </c>
      <c r="D746" t="s">
        <v>393</v>
      </c>
      <c r="E746" t="s">
        <v>88</v>
      </c>
      <c r="F746">
        <v>33827</v>
      </c>
      <c r="G746" t="s">
        <v>30</v>
      </c>
      <c r="H746" t="s">
        <v>28</v>
      </c>
      <c r="I746" t="s">
        <v>150</v>
      </c>
      <c r="J746" t="s">
        <v>27</v>
      </c>
      <c r="L746" t="s">
        <v>30</v>
      </c>
    </row>
    <row r="747" spans="1:32" ht="17.25" customHeight="1" x14ac:dyDescent="0.25">
      <c r="A747">
        <v>338561</v>
      </c>
      <c r="B747" t="s">
        <v>2928</v>
      </c>
      <c r="C747" t="s">
        <v>669</v>
      </c>
      <c r="D747" t="s">
        <v>965</v>
      </c>
      <c r="E747" t="s">
        <v>88</v>
      </c>
      <c r="F747">
        <v>30624</v>
      </c>
      <c r="G747" t="s">
        <v>30</v>
      </c>
      <c r="H747" t="s">
        <v>28</v>
      </c>
      <c r="I747" t="s">
        <v>150</v>
      </c>
      <c r="J747" t="s">
        <v>27</v>
      </c>
      <c r="L747" t="s">
        <v>30</v>
      </c>
    </row>
    <row r="748" spans="1:32" ht="17.25" customHeight="1" x14ac:dyDescent="0.25">
      <c r="A748">
        <v>335342</v>
      </c>
      <c r="B748" t="s">
        <v>3249</v>
      </c>
      <c r="C748" t="s">
        <v>3250</v>
      </c>
      <c r="D748" t="s">
        <v>3251</v>
      </c>
      <c r="E748" t="s">
        <v>89</v>
      </c>
      <c r="F748">
        <v>31594</v>
      </c>
      <c r="G748" t="s">
        <v>59</v>
      </c>
      <c r="H748" t="s">
        <v>28</v>
      </c>
      <c r="I748" t="s">
        <v>150</v>
      </c>
      <c r="J748" t="s">
        <v>1197</v>
      </c>
      <c r="L748" t="s">
        <v>59</v>
      </c>
    </row>
    <row r="749" spans="1:32" ht="17.25" customHeight="1" x14ac:dyDescent="0.25">
      <c r="A749">
        <v>335345</v>
      </c>
      <c r="B749" t="s">
        <v>2741</v>
      </c>
      <c r="C749" t="s">
        <v>259</v>
      </c>
      <c r="D749" t="s">
        <v>323</v>
      </c>
      <c r="E749" t="s">
        <v>89</v>
      </c>
      <c r="F749">
        <v>35135</v>
      </c>
      <c r="G749" t="s">
        <v>30</v>
      </c>
      <c r="H749" t="s">
        <v>28</v>
      </c>
      <c r="I749" t="s">
        <v>150</v>
      </c>
      <c r="J749" t="s">
        <v>1197</v>
      </c>
      <c r="L749" t="s">
        <v>59</v>
      </c>
    </row>
    <row r="750" spans="1:32" ht="17.25" customHeight="1" x14ac:dyDescent="0.25">
      <c r="A750">
        <v>335346</v>
      </c>
      <c r="B750" t="s">
        <v>3287</v>
      </c>
      <c r="C750" t="s">
        <v>347</v>
      </c>
      <c r="D750" t="s">
        <v>243</v>
      </c>
      <c r="E750" t="s">
        <v>89</v>
      </c>
      <c r="F750">
        <v>35384</v>
      </c>
      <c r="G750" t="s">
        <v>552</v>
      </c>
      <c r="H750" t="s">
        <v>28</v>
      </c>
      <c r="I750" t="s">
        <v>150</v>
      </c>
      <c r="J750" t="s">
        <v>1197</v>
      </c>
      <c r="L750" t="s">
        <v>30</v>
      </c>
    </row>
    <row r="751" spans="1:32" ht="17.25" customHeight="1" x14ac:dyDescent="0.25">
      <c r="A751">
        <v>322001</v>
      </c>
      <c r="B751" t="s">
        <v>1484</v>
      </c>
      <c r="C751" t="s">
        <v>389</v>
      </c>
      <c r="E751" t="s">
        <v>89</v>
      </c>
      <c r="F751">
        <v>26177</v>
      </c>
      <c r="G751" t="s">
        <v>671</v>
      </c>
      <c r="H751" t="s">
        <v>28</v>
      </c>
      <c r="I751" t="s">
        <v>150</v>
      </c>
      <c r="V751" t="s">
        <v>4553</v>
      </c>
      <c r="AC751" t="s">
        <v>4399</v>
      </c>
      <c r="AD751" t="s">
        <v>4399</v>
      </c>
      <c r="AE751" t="s">
        <v>4399</v>
      </c>
      <c r="AF751" t="s">
        <v>4399</v>
      </c>
    </row>
    <row r="752" spans="1:32" ht="17.25" customHeight="1" x14ac:dyDescent="0.25">
      <c r="A752">
        <v>338322</v>
      </c>
      <c r="B752" t="s">
        <v>2881</v>
      </c>
      <c r="C752" t="s">
        <v>526</v>
      </c>
      <c r="D752" t="s">
        <v>289</v>
      </c>
      <c r="E752" t="s">
        <v>88</v>
      </c>
      <c r="F752">
        <v>35563</v>
      </c>
      <c r="G752" t="s">
        <v>30</v>
      </c>
      <c r="H752" t="s">
        <v>28</v>
      </c>
      <c r="I752" t="s">
        <v>150</v>
      </c>
      <c r="J752" t="s">
        <v>1197</v>
      </c>
      <c r="L752" t="s">
        <v>85</v>
      </c>
      <c r="AE752" t="s">
        <v>4399</v>
      </c>
      <c r="AF752" t="s">
        <v>4399</v>
      </c>
    </row>
    <row r="753" spans="1:32" ht="17.25" customHeight="1" x14ac:dyDescent="0.25">
      <c r="A753">
        <v>337472</v>
      </c>
      <c r="B753" t="s">
        <v>4234</v>
      </c>
      <c r="C753" t="s">
        <v>1549</v>
      </c>
      <c r="D753" t="s">
        <v>543</v>
      </c>
      <c r="E753" t="s">
        <v>89</v>
      </c>
      <c r="F753">
        <v>27303</v>
      </c>
      <c r="G753" t="s">
        <v>1449</v>
      </c>
      <c r="H753" t="s">
        <v>28</v>
      </c>
      <c r="I753" t="s">
        <v>150</v>
      </c>
      <c r="J753" t="s">
        <v>27</v>
      </c>
      <c r="L753" t="s">
        <v>42</v>
      </c>
    </row>
    <row r="754" spans="1:32" ht="17.25" customHeight="1" x14ac:dyDescent="0.25">
      <c r="A754">
        <v>333967</v>
      </c>
      <c r="B754" t="s">
        <v>915</v>
      </c>
      <c r="C754" t="s">
        <v>1049</v>
      </c>
      <c r="D754" t="s">
        <v>246</v>
      </c>
      <c r="E754" t="s">
        <v>89</v>
      </c>
      <c r="F754">
        <v>35671</v>
      </c>
      <c r="G754" t="s">
        <v>3305</v>
      </c>
      <c r="H754" t="s">
        <v>28</v>
      </c>
      <c r="I754" t="s">
        <v>150</v>
      </c>
      <c r="J754" t="s">
        <v>1197</v>
      </c>
      <c r="L754" t="s">
        <v>82</v>
      </c>
    </row>
    <row r="755" spans="1:32" ht="17.25" customHeight="1" x14ac:dyDescent="0.25">
      <c r="A755">
        <v>333966</v>
      </c>
      <c r="B755" t="s">
        <v>2063</v>
      </c>
      <c r="C755" t="s">
        <v>735</v>
      </c>
      <c r="D755" t="s">
        <v>571</v>
      </c>
      <c r="E755" t="s">
        <v>89</v>
      </c>
      <c r="F755">
        <v>35591</v>
      </c>
      <c r="G755" t="s">
        <v>30</v>
      </c>
      <c r="H755" t="s">
        <v>28</v>
      </c>
      <c r="I755" t="s">
        <v>150</v>
      </c>
      <c r="J755" t="s">
        <v>27</v>
      </c>
      <c r="L755" t="s">
        <v>42</v>
      </c>
      <c r="V755" t="s">
        <v>4432</v>
      </c>
    </row>
    <row r="756" spans="1:32" ht="17.25" customHeight="1" x14ac:dyDescent="0.25">
      <c r="A756">
        <v>331699</v>
      </c>
      <c r="B756" t="s">
        <v>422</v>
      </c>
      <c r="C756" t="s">
        <v>400</v>
      </c>
      <c r="D756" t="s">
        <v>316</v>
      </c>
      <c r="E756" t="s">
        <v>89</v>
      </c>
      <c r="F756">
        <v>33506</v>
      </c>
      <c r="G756" t="s">
        <v>30</v>
      </c>
      <c r="H756" t="s">
        <v>28</v>
      </c>
      <c r="I756" t="s">
        <v>150</v>
      </c>
      <c r="J756" t="s">
        <v>1197</v>
      </c>
      <c r="L756" t="s">
        <v>30</v>
      </c>
      <c r="AE756" t="s">
        <v>4399</v>
      </c>
      <c r="AF756" t="s">
        <v>4399</v>
      </c>
    </row>
    <row r="757" spans="1:32" ht="17.25" customHeight="1" x14ac:dyDescent="0.25">
      <c r="A757">
        <v>325923</v>
      </c>
      <c r="B757" t="s">
        <v>3767</v>
      </c>
      <c r="C757" t="s">
        <v>636</v>
      </c>
      <c r="D757" t="s">
        <v>423</v>
      </c>
      <c r="E757" t="s">
        <v>88</v>
      </c>
      <c r="F757">
        <v>33263</v>
      </c>
      <c r="G757" t="s">
        <v>3768</v>
      </c>
      <c r="H757" t="s">
        <v>28</v>
      </c>
      <c r="I757" t="s">
        <v>150</v>
      </c>
      <c r="J757" t="s">
        <v>1197</v>
      </c>
      <c r="L757" t="s">
        <v>42</v>
      </c>
    </row>
    <row r="758" spans="1:32" ht="17.25" customHeight="1" x14ac:dyDescent="0.25">
      <c r="A758">
        <v>338566</v>
      </c>
      <c r="B758" t="s">
        <v>4265</v>
      </c>
      <c r="C758" t="s">
        <v>225</v>
      </c>
      <c r="D758" t="s">
        <v>538</v>
      </c>
      <c r="E758" t="s">
        <v>89</v>
      </c>
      <c r="F758">
        <v>36756</v>
      </c>
      <c r="G758" t="s">
        <v>30</v>
      </c>
      <c r="H758" t="s">
        <v>28</v>
      </c>
      <c r="I758" t="s">
        <v>150</v>
      </c>
      <c r="J758" t="s">
        <v>1197</v>
      </c>
      <c r="L758" t="s">
        <v>30</v>
      </c>
    </row>
    <row r="759" spans="1:32" ht="17.25" customHeight="1" x14ac:dyDescent="0.25">
      <c r="A759">
        <v>329380</v>
      </c>
      <c r="B759" t="s">
        <v>2585</v>
      </c>
      <c r="C759" t="s">
        <v>820</v>
      </c>
      <c r="D759" t="s">
        <v>384</v>
      </c>
      <c r="E759" t="s">
        <v>88</v>
      </c>
      <c r="F759">
        <v>35636</v>
      </c>
      <c r="G759" t="s">
        <v>30</v>
      </c>
      <c r="H759" t="s">
        <v>28</v>
      </c>
      <c r="I759" t="s">
        <v>150</v>
      </c>
      <c r="J759" t="s">
        <v>1197</v>
      </c>
      <c r="L759" t="s">
        <v>30</v>
      </c>
    </row>
    <row r="760" spans="1:32" ht="17.25" customHeight="1" x14ac:dyDescent="0.25">
      <c r="A760">
        <v>331694</v>
      </c>
      <c r="B760" t="s">
        <v>4155</v>
      </c>
      <c r="C760" t="s">
        <v>259</v>
      </c>
      <c r="D760" t="s">
        <v>544</v>
      </c>
      <c r="E760" t="s">
        <v>89</v>
      </c>
      <c r="F760">
        <v>34175</v>
      </c>
      <c r="G760" t="s">
        <v>925</v>
      </c>
      <c r="H760" t="s">
        <v>28</v>
      </c>
      <c r="I760" t="s">
        <v>150</v>
      </c>
      <c r="J760" t="s">
        <v>1197</v>
      </c>
      <c r="L760" t="s">
        <v>42</v>
      </c>
    </row>
    <row r="761" spans="1:32" ht="17.25" customHeight="1" x14ac:dyDescent="0.25">
      <c r="A761">
        <v>337475</v>
      </c>
      <c r="B761" t="s">
        <v>3727</v>
      </c>
      <c r="C761" t="s">
        <v>225</v>
      </c>
      <c r="D761" t="s">
        <v>798</v>
      </c>
      <c r="E761" t="s">
        <v>88</v>
      </c>
      <c r="F761">
        <v>33970</v>
      </c>
      <c r="G761" t="s">
        <v>2830</v>
      </c>
      <c r="H761" t="s">
        <v>28</v>
      </c>
      <c r="I761" t="s">
        <v>150</v>
      </c>
      <c r="J761" t="s">
        <v>1197</v>
      </c>
      <c r="L761" t="s">
        <v>49</v>
      </c>
    </row>
    <row r="762" spans="1:32" ht="17.25" customHeight="1" x14ac:dyDescent="0.25">
      <c r="A762">
        <v>336897</v>
      </c>
      <c r="B762" t="s">
        <v>4228</v>
      </c>
      <c r="C762" t="s">
        <v>851</v>
      </c>
      <c r="D762" t="s">
        <v>603</v>
      </c>
      <c r="E762" t="s">
        <v>89</v>
      </c>
      <c r="F762">
        <v>36290</v>
      </c>
      <c r="G762" t="s">
        <v>30</v>
      </c>
      <c r="H762" t="s">
        <v>28</v>
      </c>
      <c r="I762" t="s">
        <v>150</v>
      </c>
      <c r="J762" t="s">
        <v>27</v>
      </c>
      <c r="L762" t="s">
        <v>30</v>
      </c>
    </row>
    <row r="763" spans="1:32" ht="17.25" customHeight="1" x14ac:dyDescent="0.25">
      <c r="A763">
        <v>309164</v>
      </c>
      <c r="B763" t="s">
        <v>1438</v>
      </c>
      <c r="C763" t="s">
        <v>957</v>
      </c>
      <c r="D763" t="s">
        <v>462</v>
      </c>
      <c r="E763" t="s">
        <v>88</v>
      </c>
      <c r="F763">
        <v>31743</v>
      </c>
      <c r="G763" t="s">
        <v>30</v>
      </c>
      <c r="H763" t="s">
        <v>28</v>
      </c>
      <c r="I763" t="s">
        <v>150</v>
      </c>
      <c r="V763" t="s">
        <v>4432</v>
      </c>
    </row>
    <row r="764" spans="1:32" ht="17.25" customHeight="1" x14ac:dyDescent="0.25">
      <c r="A764">
        <v>309114</v>
      </c>
      <c r="B764" t="s">
        <v>3458</v>
      </c>
      <c r="C764" t="s">
        <v>240</v>
      </c>
      <c r="D764" t="s">
        <v>449</v>
      </c>
      <c r="E764" t="s">
        <v>88</v>
      </c>
      <c r="F764">
        <v>31291</v>
      </c>
      <c r="G764" t="s">
        <v>52</v>
      </c>
      <c r="H764" t="s">
        <v>28</v>
      </c>
      <c r="I764" t="s">
        <v>150</v>
      </c>
    </row>
    <row r="765" spans="1:32" ht="17.25" customHeight="1" x14ac:dyDescent="0.25">
      <c r="A765">
        <v>330236</v>
      </c>
      <c r="B765" t="s">
        <v>1227</v>
      </c>
      <c r="C765" t="s">
        <v>1228</v>
      </c>
      <c r="D765" t="s">
        <v>230</v>
      </c>
      <c r="E765" t="s">
        <v>89</v>
      </c>
      <c r="F765">
        <v>35796</v>
      </c>
      <c r="G765" t="s">
        <v>30</v>
      </c>
      <c r="H765" t="s">
        <v>28</v>
      </c>
      <c r="I765" t="s">
        <v>150</v>
      </c>
      <c r="V765" t="s">
        <v>4431</v>
      </c>
      <c r="AD765" t="s">
        <v>4399</v>
      </c>
      <c r="AE765" t="s">
        <v>4399</v>
      </c>
      <c r="AF765" t="s">
        <v>4399</v>
      </c>
    </row>
    <row r="766" spans="1:32" ht="17.25" customHeight="1" x14ac:dyDescent="0.25">
      <c r="A766">
        <v>334902</v>
      </c>
      <c r="B766" t="s">
        <v>3021</v>
      </c>
      <c r="C766" t="s">
        <v>856</v>
      </c>
      <c r="D766" t="s">
        <v>2277</v>
      </c>
      <c r="E766" t="s">
        <v>88</v>
      </c>
      <c r="F766">
        <v>35459</v>
      </c>
      <c r="G766" t="s">
        <v>3022</v>
      </c>
      <c r="H766" t="s">
        <v>28</v>
      </c>
      <c r="I766" t="s">
        <v>150</v>
      </c>
      <c r="J766" t="s">
        <v>1197</v>
      </c>
      <c r="L766" t="s">
        <v>82</v>
      </c>
      <c r="AF766" t="s">
        <v>4399</v>
      </c>
    </row>
    <row r="767" spans="1:32" ht="17.25" customHeight="1" x14ac:dyDescent="0.25">
      <c r="A767">
        <v>332540</v>
      </c>
      <c r="B767" t="s">
        <v>3087</v>
      </c>
      <c r="C767" t="s">
        <v>687</v>
      </c>
      <c r="D767" t="s">
        <v>3088</v>
      </c>
      <c r="E767" t="s">
        <v>88</v>
      </c>
      <c r="F767">
        <v>35995</v>
      </c>
      <c r="G767" t="s">
        <v>30</v>
      </c>
      <c r="H767" t="s">
        <v>28</v>
      </c>
      <c r="I767" t="s">
        <v>150</v>
      </c>
      <c r="J767" t="s">
        <v>27</v>
      </c>
      <c r="L767" t="s">
        <v>30</v>
      </c>
    </row>
    <row r="768" spans="1:32" ht="17.25" customHeight="1" x14ac:dyDescent="0.25">
      <c r="A768">
        <v>332539</v>
      </c>
      <c r="B768" t="s">
        <v>1353</v>
      </c>
      <c r="C768" t="s">
        <v>240</v>
      </c>
      <c r="D768" t="s">
        <v>832</v>
      </c>
      <c r="E768" t="s">
        <v>88</v>
      </c>
      <c r="F768">
        <v>35446</v>
      </c>
      <c r="G768" t="s">
        <v>373</v>
      </c>
      <c r="H768" t="s">
        <v>28</v>
      </c>
      <c r="I768" t="s">
        <v>150</v>
      </c>
      <c r="J768" t="s">
        <v>1197</v>
      </c>
      <c r="L768" t="s">
        <v>30</v>
      </c>
      <c r="V768" t="s">
        <v>4420</v>
      </c>
      <c r="AE768" t="s">
        <v>4399</v>
      </c>
      <c r="AF768" t="s">
        <v>4399</v>
      </c>
    </row>
    <row r="769" spans="1:32" ht="17.25" customHeight="1" x14ac:dyDescent="0.25">
      <c r="A769">
        <v>338717</v>
      </c>
      <c r="B769" t="s">
        <v>4102</v>
      </c>
      <c r="C769" t="s">
        <v>506</v>
      </c>
      <c r="D769" t="s">
        <v>4103</v>
      </c>
      <c r="E769" t="s">
        <v>89</v>
      </c>
      <c r="F769">
        <v>28386</v>
      </c>
      <c r="G769" t="s">
        <v>30</v>
      </c>
      <c r="H769" t="s">
        <v>28</v>
      </c>
      <c r="I769" t="s">
        <v>150</v>
      </c>
      <c r="J769" t="s">
        <v>27</v>
      </c>
      <c r="L769" t="s">
        <v>30</v>
      </c>
    </row>
    <row r="770" spans="1:32" ht="17.25" customHeight="1" x14ac:dyDescent="0.25">
      <c r="A770">
        <v>330215</v>
      </c>
      <c r="B770" t="s">
        <v>3902</v>
      </c>
      <c r="C770" t="s">
        <v>347</v>
      </c>
      <c r="D770" t="s">
        <v>418</v>
      </c>
      <c r="E770" t="s">
        <v>88</v>
      </c>
      <c r="F770">
        <v>34475</v>
      </c>
      <c r="G770" t="s">
        <v>30</v>
      </c>
      <c r="H770" t="s">
        <v>28</v>
      </c>
      <c r="I770" t="s">
        <v>150</v>
      </c>
      <c r="J770" t="s">
        <v>27</v>
      </c>
      <c r="L770" t="s">
        <v>42</v>
      </c>
    </row>
    <row r="771" spans="1:32" ht="17.25" customHeight="1" x14ac:dyDescent="0.25">
      <c r="A771">
        <v>337888</v>
      </c>
      <c r="B771" t="s">
        <v>3139</v>
      </c>
      <c r="C771" t="s">
        <v>657</v>
      </c>
      <c r="D771" t="s">
        <v>646</v>
      </c>
      <c r="E771" t="s">
        <v>89</v>
      </c>
      <c r="F771">
        <v>32373</v>
      </c>
      <c r="G771" t="s">
        <v>82</v>
      </c>
      <c r="H771" t="s">
        <v>28</v>
      </c>
      <c r="I771" t="s">
        <v>150</v>
      </c>
      <c r="J771" t="s">
        <v>27</v>
      </c>
      <c r="L771" t="s">
        <v>82</v>
      </c>
    </row>
    <row r="772" spans="1:32" ht="17.25" customHeight="1" x14ac:dyDescent="0.25">
      <c r="A772">
        <v>330252</v>
      </c>
      <c r="B772" t="s">
        <v>1766</v>
      </c>
      <c r="C772" t="s">
        <v>748</v>
      </c>
      <c r="D772" t="s">
        <v>314</v>
      </c>
      <c r="E772" t="s">
        <v>89</v>
      </c>
      <c r="F772">
        <v>30104</v>
      </c>
      <c r="G772" t="s">
        <v>1767</v>
      </c>
      <c r="H772" t="s">
        <v>28</v>
      </c>
      <c r="I772" t="s">
        <v>150</v>
      </c>
      <c r="J772" t="s">
        <v>1197</v>
      </c>
      <c r="L772" t="s">
        <v>82</v>
      </c>
      <c r="V772" t="s">
        <v>4420</v>
      </c>
    </row>
    <row r="773" spans="1:32" ht="17.25" customHeight="1" x14ac:dyDescent="0.25">
      <c r="A773">
        <v>334433</v>
      </c>
      <c r="B773" t="s">
        <v>4179</v>
      </c>
      <c r="C773" t="s">
        <v>542</v>
      </c>
      <c r="D773" t="s">
        <v>510</v>
      </c>
      <c r="E773" t="s">
        <v>89</v>
      </c>
      <c r="F773">
        <v>33997</v>
      </c>
      <c r="G773" t="s">
        <v>297</v>
      </c>
      <c r="H773" t="s">
        <v>28</v>
      </c>
      <c r="I773" t="s">
        <v>150</v>
      </c>
      <c r="J773" t="s">
        <v>27</v>
      </c>
      <c r="L773" t="s">
        <v>42</v>
      </c>
    </row>
    <row r="774" spans="1:32" ht="17.25" customHeight="1" x14ac:dyDescent="0.25">
      <c r="A774">
        <v>315237</v>
      </c>
      <c r="B774" t="s">
        <v>3793</v>
      </c>
      <c r="C774" t="s">
        <v>621</v>
      </c>
      <c r="D774" t="s">
        <v>860</v>
      </c>
      <c r="E774" t="s">
        <v>88</v>
      </c>
      <c r="F774">
        <v>30256</v>
      </c>
      <c r="G774" t="s">
        <v>59</v>
      </c>
      <c r="H774" t="s">
        <v>28</v>
      </c>
      <c r="I774" t="s">
        <v>150</v>
      </c>
      <c r="J774" t="s">
        <v>1197</v>
      </c>
      <c r="L774" t="s">
        <v>30</v>
      </c>
    </row>
    <row r="775" spans="1:32" ht="17.25" customHeight="1" x14ac:dyDescent="0.25">
      <c r="A775">
        <v>328573</v>
      </c>
      <c r="B775" t="s">
        <v>3133</v>
      </c>
      <c r="C775" t="s">
        <v>291</v>
      </c>
      <c r="D775" t="s">
        <v>823</v>
      </c>
      <c r="E775" t="s">
        <v>89</v>
      </c>
      <c r="F775">
        <v>34479</v>
      </c>
      <c r="G775" t="s">
        <v>30</v>
      </c>
      <c r="H775" t="s">
        <v>28</v>
      </c>
      <c r="I775" t="s">
        <v>150</v>
      </c>
      <c r="J775" t="s">
        <v>1197</v>
      </c>
      <c r="L775" t="s">
        <v>30</v>
      </c>
      <c r="AE775" t="s">
        <v>4399</v>
      </c>
      <c r="AF775" t="s">
        <v>4399</v>
      </c>
    </row>
    <row r="776" spans="1:32" ht="17.25" customHeight="1" x14ac:dyDescent="0.25">
      <c r="A776">
        <v>328768</v>
      </c>
      <c r="B776" t="s">
        <v>1936</v>
      </c>
      <c r="C776" t="s">
        <v>372</v>
      </c>
      <c r="D776" t="s">
        <v>398</v>
      </c>
      <c r="E776" t="s">
        <v>88</v>
      </c>
      <c r="F776">
        <v>25619</v>
      </c>
      <c r="G776" t="s">
        <v>1937</v>
      </c>
      <c r="H776" t="s">
        <v>28</v>
      </c>
      <c r="I776" t="s">
        <v>150</v>
      </c>
      <c r="V776" t="s">
        <v>4420</v>
      </c>
      <c r="AC776" t="s">
        <v>4399</v>
      </c>
      <c r="AD776" t="s">
        <v>4399</v>
      </c>
      <c r="AE776" t="s">
        <v>4399</v>
      </c>
      <c r="AF776" t="s">
        <v>4399</v>
      </c>
    </row>
    <row r="777" spans="1:32" ht="17.25" customHeight="1" x14ac:dyDescent="0.25">
      <c r="A777">
        <v>334014</v>
      </c>
      <c r="B777" t="s">
        <v>3505</v>
      </c>
      <c r="C777" t="s">
        <v>1381</v>
      </c>
      <c r="D777" t="s">
        <v>390</v>
      </c>
      <c r="E777" t="s">
        <v>88</v>
      </c>
      <c r="F777">
        <v>35659</v>
      </c>
      <c r="G777" t="s">
        <v>1651</v>
      </c>
      <c r="H777" t="s">
        <v>28</v>
      </c>
      <c r="I777" t="s">
        <v>150</v>
      </c>
      <c r="J777" t="s">
        <v>27</v>
      </c>
      <c r="L777" t="s">
        <v>42</v>
      </c>
    </row>
    <row r="778" spans="1:32" ht="17.25" customHeight="1" x14ac:dyDescent="0.25">
      <c r="A778">
        <v>331310</v>
      </c>
      <c r="B778" t="s">
        <v>2615</v>
      </c>
      <c r="C778" t="s">
        <v>354</v>
      </c>
      <c r="D778" t="s">
        <v>514</v>
      </c>
      <c r="E778" t="s">
        <v>88</v>
      </c>
      <c r="F778">
        <v>31188</v>
      </c>
      <c r="G778" t="s">
        <v>30</v>
      </c>
      <c r="H778" t="s">
        <v>28</v>
      </c>
      <c r="I778" t="s">
        <v>150</v>
      </c>
      <c r="J778" t="s">
        <v>1197</v>
      </c>
      <c r="L778" t="s">
        <v>30</v>
      </c>
      <c r="AE778" t="s">
        <v>4399</v>
      </c>
      <c r="AF778" t="s">
        <v>4399</v>
      </c>
    </row>
    <row r="779" spans="1:32" ht="17.25" customHeight="1" x14ac:dyDescent="0.25">
      <c r="A779">
        <v>327361</v>
      </c>
      <c r="B779" t="s">
        <v>3617</v>
      </c>
      <c r="C779" t="s">
        <v>240</v>
      </c>
      <c r="D779" t="s">
        <v>1210</v>
      </c>
      <c r="E779" t="s">
        <v>88</v>
      </c>
      <c r="F779">
        <v>35247</v>
      </c>
      <c r="G779" t="s">
        <v>30</v>
      </c>
      <c r="H779" t="s">
        <v>28</v>
      </c>
      <c r="I779" t="s">
        <v>150</v>
      </c>
      <c r="V779" t="s">
        <v>4554</v>
      </c>
      <c r="AD779" t="s">
        <v>4399</v>
      </c>
      <c r="AE779" t="s">
        <v>4399</v>
      </c>
      <c r="AF779" t="s">
        <v>4399</v>
      </c>
    </row>
    <row r="780" spans="1:32" ht="17.25" customHeight="1" x14ac:dyDescent="0.25">
      <c r="A780">
        <v>319594</v>
      </c>
      <c r="B780" t="s">
        <v>3347</v>
      </c>
      <c r="C780" t="s">
        <v>950</v>
      </c>
      <c r="D780" t="s">
        <v>453</v>
      </c>
      <c r="E780" t="s">
        <v>88</v>
      </c>
      <c r="F780">
        <v>28798</v>
      </c>
      <c r="G780" t="s">
        <v>30</v>
      </c>
      <c r="H780" t="s">
        <v>31</v>
      </c>
      <c r="I780" t="s">
        <v>150</v>
      </c>
      <c r="J780" t="s">
        <v>1197</v>
      </c>
      <c r="L780" t="s">
        <v>30</v>
      </c>
      <c r="AE780" t="s">
        <v>4399</v>
      </c>
      <c r="AF780" t="s">
        <v>4399</v>
      </c>
    </row>
    <row r="781" spans="1:32" ht="17.25" customHeight="1" x14ac:dyDescent="0.25">
      <c r="A781">
        <v>324815</v>
      </c>
      <c r="B781" t="s">
        <v>1461</v>
      </c>
      <c r="C781" t="s">
        <v>276</v>
      </c>
      <c r="D781" t="s">
        <v>700</v>
      </c>
      <c r="E781" t="s">
        <v>88</v>
      </c>
      <c r="F781">
        <v>35431</v>
      </c>
      <c r="G781" t="s">
        <v>228</v>
      </c>
      <c r="H781" t="s">
        <v>31</v>
      </c>
      <c r="I781" t="s">
        <v>150</v>
      </c>
      <c r="J781" t="s">
        <v>1197</v>
      </c>
      <c r="L781" t="s">
        <v>85</v>
      </c>
      <c r="V781" t="s">
        <v>4420</v>
      </c>
      <c r="AE781" t="s">
        <v>4399</v>
      </c>
      <c r="AF781" t="s">
        <v>4399</v>
      </c>
    </row>
    <row r="782" spans="1:32" ht="17.25" customHeight="1" x14ac:dyDescent="0.25">
      <c r="A782">
        <v>337520</v>
      </c>
      <c r="B782" t="s">
        <v>3564</v>
      </c>
      <c r="C782" t="s">
        <v>1105</v>
      </c>
      <c r="D782" t="s">
        <v>1588</v>
      </c>
      <c r="E782" t="s">
        <v>88</v>
      </c>
      <c r="F782">
        <v>28886</v>
      </c>
      <c r="G782" t="s">
        <v>30</v>
      </c>
      <c r="H782" t="s">
        <v>28</v>
      </c>
      <c r="I782" t="s">
        <v>150</v>
      </c>
      <c r="J782" t="s">
        <v>1197</v>
      </c>
      <c r="L782" t="s">
        <v>42</v>
      </c>
    </row>
    <row r="783" spans="1:32" ht="17.25" customHeight="1" x14ac:dyDescent="0.25">
      <c r="A783">
        <v>334980</v>
      </c>
      <c r="B783" t="s">
        <v>3761</v>
      </c>
      <c r="C783" t="s">
        <v>300</v>
      </c>
      <c r="D783" t="s">
        <v>844</v>
      </c>
      <c r="E783" t="s">
        <v>88</v>
      </c>
      <c r="F783">
        <v>36161</v>
      </c>
      <c r="G783" t="s">
        <v>565</v>
      </c>
      <c r="H783" t="s">
        <v>28</v>
      </c>
      <c r="I783" t="s">
        <v>150</v>
      </c>
      <c r="J783" t="s">
        <v>1197</v>
      </c>
      <c r="L783" t="s">
        <v>42</v>
      </c>
    </row>
    <row r="784" spans="1:32" ht="17.25" customHeight="1" x14ac:dyDescent="0.25">
      <c r="A784">
        <v>333272</v>
      </c>
      <c r="B784" t="s">
        <v>3975</v>
      </c>
      <c r="C784" t="s">
        <v>264</v>
      </c>
      <c r="D784" t="s">
        <v>3239</v>
      </c>
      <c r="E784" t="s">
        <v>88</v>
      </c>
      <c r="F784">
        <v>34978</v>
      </c>
      <c r="G784" t="s">
        <v>30</v>
      </c>
      <c r="H784" t="s">
        <v>31</v>
      </c>
      <c r="I784" t="s">
        <v>150</v>
      </c>
      <c r="J784" t="s">
        <v>1197</v>
      </c>
      <c r="L784" t="s">
        <v>42</v>
      </c>
    </row>
    <row r="785" spans="1:32" ht="17.25" customHeight="1" x14ac:dyDescent="0.25">
      <c r="A785">
        <v>318088</v>
      </c>
      <c r="B785" t="s">
        <v>3600</v>
      </c>
      <c r="C785" t="s">
        <v>1542</v>
      </c>
      <c r="D785" t="s">
        <v>1088</v>
      </c>
      <c r="E785" t="s">
        <v>88</v>
      </c>
      <c r="F785">
        <v>32897</v>
      </c>
      <c r="G785" t="s">
        <v>30</v>
      </c>
      <c r="H785" t="s">
        <v>28</v>
      </c>
      <c r="I785" t="s">
        <v>150</v>
      </c>
      <c r="AC785" t="s">
        <v>4399</v>
      </c>
      <c r="AD785" t="s">
        <v>4399</v>
      </c>
      <c r="AE785" t="s">
        <v>4399</v>
      </c>
      <c r="AF785" t="s">
        <v>4399</v>
      </c>
    </row>
    <row r="786" spans="1:32" ht="17.25" customHeight="1" x14ac:dyDescent="0.25">
      <c r="A786">
        <v>334028</v>
      </c>
      <c r="B786" t="s">
        <v>3506</v>
      </c>
      <c r="C786" t="s">
        <v>354</v>
      </c>
      <c r="D786" t="s">
        <v>550</v>
      </c>
      <c r="E786" t="s">
        <v>88</v>
      </c>
      <c r="F786">
        <v>36161</v>
      </c>
      <c r="G786" t="s">
        <v>3507</v>
      </c>
      <c r="H786" t="s">
        <v>28</v>
      </c>
      <c r="I786" t="s">
        <v>150</v>
      </c>
      <c r="J786" t="s">
        <v>1197</v>
      </c>
      <c r="L786" t="s">
        <v>30</v>
      </c>
    </row>
    <row r="787" spans="1:32" ht="17.25" customHeight="1" x14ac:dyDescent="0.25">
      <c r="A787">
        <v>337531</v>
      </c>
      <c r="B787" t="s">
        <v>3730</v>
      </c>
      <c r="C787" t="s">
        <v>687</v>
      </c>
      <c r="D787" t="s">
        <v>420</v>
      </c>
      <c r="E787" t="s">
        <v>89</v>
      </c>
      <c r="F787">
        <v>32446</v>
      </c>
      <c r="G787" t="s">
        <v>30</v>
      </c>
      <c r="H787" t="s">
        <v>28</v>
      </c>
      <c r="I787" t="s">
        <v>150</v>
      </c>
      <c r="J787" t="s">
        <v>27</v>
      </c>
      <c r="L787" t="s">
        <v>30</v>
      </c>
    </row>
    <row r="788" spans="1:32" ht="17.25" customHeight="1" x14ac:dyDescent="0.25">
      <c r="A788">
        <v>331337</v>
      </c>
      <c r="B788" t="s">
        <v>3253</v>
      </c>
      <c r="C788" t="s">
        <v>2441</v>
      </c>
      <c r="D788" t="s">
        <v>1493</v>
      </c>
      <c r="E788" t="s">
        <v>89</v>
      </c>
      <c r="F788">
        <v>29281</v>
      </c>
      <c r="G788" t="s">
        <v>3254</v>
      </c>
      <c r="H788" t="s">
        <v>28</v>
      </c>
      <c r="I788" t="s">
        <v>150</v>
      </c>
      <c r="V788" t="s">
        <v>4554</v>
      </c>
      <c r="AD788" t="s">
        <v>4399</v>
      </c>
      <c r="AE788" t="s">
        <v>4399</v>
      </c>
      <c r="AF788" t="s">
        <v>4399</v>
      </c>
    </row>
    <row r="789" spans="1:32" ht="17.25" customHeight="1" x14ac:dyDescent="0.25">
      <c r="A789">
        <v>337049</v>
      </c>
      <c r="B789" t="s">
        <v>2428</v>
      </c>
      <c r="C789" t="s">
        <v>399</v>
      </c>
      <c r="D789" t="s">
        <v>312</v>
      </c>
      <c r="E789" t="s">
        <v>89</v>
      </c>
      <c r="F789">
        <v>34335</v>
      </c>
      <c r="G789" t="s">
        <v>2374</v>
      </c>
      <c r="H789" t="s">
        <v>28</v>
      </c>
      <c r="I789" t="s">
        <v>150</v>
      </c>
      <c r="AD789" t="s">
        <v>4399</v>
      </c>
      <c r="AE789" t="s">
        <v>4399</v>
      </c>
      <c r="AF789" t="s">
        <v>4399</v>
      </c>
    </row>
    <row r="790" spans="1:32" ht="17.25" customHeight="1" x14ac:dyDescent="0.25">
      <c r="A790">
        <v>337050</v>
      </c>
      <c r="B790" t="s">
        <v>2001</v>
      </c>
      <c r="C790" t="s">
        <v>926</v>
      </c>
      <c r="D790" t="s">
        <v>343</v>
      </c>
      <c r="E790" t="s">
        <v>89</v>
      </c>
      <c r="F790">
        <v>32864</v>
      </c>
      <c r="G790" t="s">
        <v>2002</v>
      </c>
      <c r="H790" t="s">
        <v>28</v>
      </c>
      <c r="I790" t="s">
        <v>150</v>
      </c>
      <c r="J790" t="s">
        <v>1197</v>
      </c>
      <c r="L790" t="s">
        <v>30</v>
      </c>
      <c r="V790" t="s">
        <v>4433</v>
      </c>
    </row>
    <row r="791" spans="1:32" ht="17.25" customHeight="1" x14ac:dyDescent="0.25">
      <c r="A791">
        <v>338976</v>
      </c>
      <c r="B791" t="s">
        <v>3938</v>
      </c>
      <c r="C791" t="s">
        <v>222</v>
      </c>
      <c r="D791" t="s">
        <v>401</v>
      </c>
      <c r="E791" t="s">
        <v>89</v>
      </c>
      <c r="F791">
        <v>30691</v>
      </c>
      <c r="G791" t="s">
        <v>3939</v>
      </c>
      <c r="H791" t="s">
        <v>28</v>
      </c>
      <c r="I791" t="s">
        <v>150</v>
      </c>
      <c r="J791" t="s">
        <v>1197</v>
      </c>
      <c r="L791" t="s">
        <v>42</v>
      </c>
    </row>
    <row r="792" spans="1:32" ht="17.25" customHeight="1" x14ac:dyDescent="0.25">
      <c r="A792">
        <v>334799</v>
      </c>
      <c r="B792" t="s">
        <v>3789</v>
      </c>
      <c r="C792" t="s">
        <v>222</v>
      </c>
      <c r="D792" t="s">
        <v>1906</v>
      </c>
      <c r="E792" t="s">
        <v>89</v>
      </c>
      <c r="F792">
        <v>33305</v>
      </c>
      <c r="G792" t="s">
        <v>30</v>
      </c>
      <c r="H792" t="s">
        <v>28</v>
      </c>
      <c r="I792" t="s">
        <v>150</v>
      </c>
    </row>
    <row r="793" spans="1:32" ht="17.25" customHeight="1" x14ac:dyDescent="0.25">
      <c r="A793">
        <v>332548</v>
      </c>
      <c r="B793" t="s">
        <v>2694</v>
      </c>
      <c r="C793" t="s">
        <v>807</v>
      </c>
      <c r="D793" t="s">
        <v>227</v>
      </c>
      <c r="E793" t="s">
        <v>89</v>
      </c>
      <c r="F793">
        <v>36383</v>
      </c>
      <c r="G793" t="s">
        <v>82</v>
      </c>
      <c r="H793" t="s">
        <v>28</v>
      </c>
      <c r="I793" t="s">
        <v>150</v>
      </c>
      <c r="J793" t="s">
        <v>1197</v>
      </c>
      <c r="L793" t="s">
        <v>82</v>
      </c>
    </row>
    <row r="794" spans="1:32" ht="17.25" customHeight="1" x14ac:dyDescent="0.25">
      <c r="A794">
        <v>323782</v>
      </c>
      <c r="B794" t="s">
        <v>2190</v>
      </c>
      <c r="C794" t="s">
        <v>636</v>
      </c>
      <c r="D794" t="s">
        <v>368</v>
      </c>
      <c r="E794" t="s">
        <v>88</v>
      </c>
      <c r="F794">
        <v>34335</v>
      </c>
      <c r="G794" t="s">
        <v>30</v>
      </c>
      <c r="H794" t="s">
        <v>28</v>
      </c>
      <c r="I794" t="s">
        <v>150</v>
      </c>
      <c r="J794" t="s">
        <v>27</v>
      </c>
      <c r="L794" t="s">
        <v>52</v>
      </c>
      <c r="V794" t="s">
        <v>4420</v>
      </c>
      <c r="AF794" t="s">
        <v>4399</v>
      </c>
    </row>
    <row r="795" spans="1:32" ht="17.25" customHeight="1" x14ac:dyDescent="0.25">
      <c r="A795">
        <v>338719</v>
      </c>
      <c r="B795" t="s">
        <v>3326</v>
      </c>
      <c r="C795" t="s">
        <v>259</v>
      </c>
      <c r="D795" t="s">
        <v>379</v>
      </c>
      <c r="E795" t="s">
        <v>88</v>
      </c>
      <c r="F795">
        <v>36944</v>
      </c>
      <c r="G795" t="s">
        <v>3327</v>
      </c>
      <c r="H795" t="s">
        <v>28</v>
      </c>
      <c r="I795" t="s">
        <v>150</v>
      </c>
      <c r="J795" t="s">
        <v>27</v>
      </c>
      <c r="L795" t="s">
        <v>85</v>
      </c>
    </row>
    <row r="796" spans="1:32" ht="17.25" customHeight="1" x14ac:dyDescent="0.25">
      <c r="A796">
        <v>330247</v>
      </c>
      <c r="B796" t="s">
        <v>3118</v>
      </c>
      <c r="C796" t="s">
        <v>1752</v>
      </c>
      <c r="D796" t="s">
        <v>540</v>
      </c>
      <c r="E796" t="s">
        <v>88</v>
      </c>
      <c r="F796">
        <v>36043</v>
      </c>
      <c r="G796" t="s">
        <v>228</v>
      </c>
      <c r="H796" t="s">
        <v>28</v>
      </c>
      <c r="I796" t="s">
        <v>150</v>
      </c>
      <c r="J796" t="s">
        <v>1197</v>
      </c>
      <c r="L796" t="s">
        <v>30</v>
      </c>
    </row>
    <row r="797" spans="1:32" ht="17.25" customHeight="1" x14ac:dyDescent="0.25">
      <c r="A797">
        <v>337893</v>
      </c>
      <c r="B797" t="s">
        <v>2443</v>
      </c>
      <c r="C797" t="s">
        <v>347</v>
      </c>
      <c r="D797" t="s">
        <v>846</v>
      </c>
      <c r="E797" t="s">
        <v>88</v>
      </c>
      <c r="F797">
        <v>31650</v>
      </c>
      <c r="G797" t="s">
        <v>59</v>
      </c>
      <c r="H797" t="s">
        <v>28</v>
      </c>
      <c r="I797" t="s">
        <v>150</v>
      </c>
      <c r="J797" t="s">
        <v>1197</v>
      </c>
      <c r="L797" t="s">
        <v>59</v>
      </c>
    </row>
    <row r="798" spans="1:32" ht="17.25" customHeight="1" x14ac:dyDescent="0.25">
      <c r="A798">
        <v>338958</v>
      </c>
      <c r="B798" t="s">
        <v>2944</v>
      </c>
      <c r="C798" t="s">
        <v>354</v>
      </c>
      <c r="D798" t="s">
        <v>2945</v>
      </c>
      <c r="E798" t="s">
        <v>89</v>
      </c>
      <c r="F798">
        <v>33434</v>
      </c>
      <c r="G798" t="s">
        <v>2402</v>
      </c>
      <c r="H798" t="s">
        <v>28</v>
      </c>
      <c r="I798" t="s">
        <v>150</v>
      </c>
      <c r="J798" t="s">
        <v>1197</v>
      </c>
      <c r="L798" t="s">
        <v>59</v>
      </c>
    </row>
    <row r="799" spans="1:32" ht="17.25" customHeight="1" x14ac:dyDescent="0.25">
      <c r="A799">
        <v>337894</v>
      </c>
      <c r="B799" t="s">
        <v>2684</v>
      </c>
      <c r="C799" t="s">
        <v>2685</v>
      </c>
      <c r="D799" t="s">
        <v>1983</v>
      </c>
      <c r="E799" t="s">
        <v>89</v>
      </c>
      <c r="F799">
        <v>36892</v>
      </c>
      <c r="G799" t="s">
        <v>30</v>
      </c>
      <c r="H799" t="s">
        <v>28</v>
      </c>
      <c r="I799" t="s">
        <v>150</v>
      </c>
      <c r="J799" t="s">
        <v>1197</v>
      </c>
      <c r="L799" t="s">
        <v>42</v>
      </c>
      <c r="AF799" t="s">
        <v>4399</v>
      </c>
    </row>
    <row r="800" spans="1:32" ht="17.25" customHeight="1" x14ac:dyDescent="0.25">
      <c r="A800">
        <v>309066</v>
      </c>
      <c r="B800" t="s">
        <v>2048</v>
      </c>
      <c r="C800" t="s">
        <v>601</v>
      </c>
      <c r="D800" t="s">
        <v>1689</v>
      </c>
      <c r="E800" t="s">
        <v>88</v>
      </c>
      <c r="F800">
        <v>31534</v>
      </c>
      <c r="G800" t="s">
        <v>30</v>
      </c>
      <c r="H800" t="s">
        <v>28</v>
      </c>
      <c r="I800" t="s">
        <v>150</v>
      </c>
      <c r="J800" t="s">
        <v>27</v>
      </c>
      <c r="L800" t="s">
        <v>42</v>
      </c>
      <c r="V800" t="s">
        <v>4431</v>
      </c>
      <c r="AE800" t="s">
        <v>4399</v>
      </c>
      <c r="AF800" t="s">
        <v>4399</v>
      </c>
    </row>
    <row r="801" spans="1:32" ht="17.25" customHeight="1" x14ac:dyDescent="0.25">
      <c r="A801">
        <v>338731</v>
      </c>
      <c r="B801" t="s">
        <v>3336</v>
      </c>
      <c r="C801" t="s">
        <v>375</v>
      </c>
      <c r="D801" t="s">
        <v>423</v>
      </c>
      <c r="E801" t="s">
        <v>88</v>
      </c>
      <c r="F801">
        <v>35065</v>
      </c>
      <c r="G801" t="s">
        <v>3337</v>
      </c>
      <c r="H801" t="s">
        <v>28</v>
      </c>
      <c r="I801" t="s">
        <v>150</v>
      </c>
      <c r="J801" t="s">
        <v>27</v>
      </c>
      <c r="L801" t="s">
        <v>49</v>
      </c>
    </row>
    <row r="802" spans="1:32" ht="17.25" customHeight="1" x14ac:dyDescent="0.25">
      <c r="A802">
        <v>332565</v>
      </c>
      <c r="B802" t="s">
        <v>2301</v>
      </c>
      <c r="C802" t="s">
        <v>2302</v>
      </c>
      <c r="D802" t="s">
        <v>2303</v>
      </c>
      <c r="E802" t="s">
        <v>89</v>
      </c>
      <c r="F802">
        <v>33074</v>
      </c>
      <c r="G802" t="s">
        <v>30</v>
      </c>
      <c r="H802" t="s">
        <v>28</v>
      </c>
      <c r="I802" t="s">
        <v>150</v>
      </c>
      <c r="V802" t="s">
        <v>4432</v>
      </c>
      <c r="AD802" t="s">
        <v>4399</v>
      </c>
      <c r="AE802" t="s">
        <v>4399</v>
      </c>
      <c r="AF802" t="s">
        <v>4399</v>
      </c>
    </row>
    <row r="803" spans="1:32" ht="17.25" customHeight="1" x14ac:dyDescent="0.25">
      <c r="A803">
        <v>328519</v>
      </c>
      <c r="B803" t="s">
        <v>3255</v>
      </c>
      <c r="C803" t="s">
        <v>259</v>
      </c>
      <c r="D803" t="s">
        <v>462</v>
      </c>
      <c r="E803" t="s">
        <v>89</v>
      </c>
      <c r="F803">
        <v>29532</v>
      </c>
      <c r="G803" t="s">
        <v>49</v>
      </c>
      <c r="H803" t="s">
        <v>28</v>
      </c>
      <c r="I803" t="s">
        <v>150</v>
      </c>
      <c r="J803" t="s">
        <v>27</v>
      </c>
      <c r="L803" t="s">
        <v>30</v>
      </c>
    </row>
    <row r="804" spans="1:32" ht="17.25" customHeight="1" x14ac:dyDescent="0.25">
      <c r="A804">
        <v>328143</v>
      </c>
      <c r="B804" t="s">
        <v>1958</v>
      </c>
      <c r="C804" t="s">
        <v>807</v>
      </c>
      <c r="D804" t="s">
        <v>908</v>
      </c>
      <c r="E804" t="s">
        <v>89</v>
      </c>
      <c r="F804">
        <v>31200</v>
      </c>
      <c r="G804" t="s">
        <v>432</v>
      </c>
      <c r="H804" t="s">
        <v>28</v>
      </c>
      <c r="I804" t="s">
        <v>150</v>
      </c>
      <c r="J804" t="s">
        <v>1197</v>
      </c>
      <c r="L804" t="s">
        <v>42</v>
      </c>
      <c r="V804" t="s">
        <v>4431</v>
      </c>
      <c r="AE804" t="s">
        <v>4399</v>
      </c>
      <c r="AF804" t="s">
        <v>4399</v>
      </c>
    </row>
    <row r="805" spans="1:32" ht="17.25" customHeight="1" x14ac:dyDescent="0.25">
      <c r="A805">
        <v>336145</v>
      </c>
      <c r="B805" t="s">
        <v>3426</v>
      </c>
      <c r="C805" t="s">
        <v>1112</v>
      </c>
      <c r="D805" t="s">
        <v>233</v>
      </c>
      <c r="E805" t="s">
        <v>89</v>
      </c>
      <c r="F805">
        <v>33372</v>
      </c>
      <c r="G805" t="s">
        <v>82</v>
      </c>
      <c r="H805" t="s">
        <v>28</v>
      </c>
      <c r="I805" t="s">
        <v>150</v>
      </c>
      <c r="J805" t="s">
        <v>27</v>
      </c>
      <c r="L805" t="s">
        <v>82</v>
      </c>
    </row>
    <row r="806" spans="1:32" ht="17.25" customHeight="1" x14ac:dyDescent="0.25">
      <c r="A806">
        <v>325382</v>
      </c>
      <c r="B806" t="s">
        <v>1451</v>
      </c>
      <c r="C806" t="s">
        <v>914</v>
      </c>
      <c r="D806" t="s">
        <v>1013</v>
      </c>
      <c r="E806" t="s">
        <v>89</v>
      </c>
      <c r="F806">
        <v>30899</v>
      </c>
      <c r="G806" t="s">
        <v>1452</v>
      </c>
      <c r="H806" t="s">
        <v>28</v>
      </c>
      <c r="I806" t="s">
        <v>150</v>
      </c>
      <c r="J806" t="s">
        <v>1197</v>
      </c>
      <c r="L806" t="s">
        <v>52</v>
      </c>
      <c r="V806" t="s">
        <v>4433</v>
      </c>
    </row>
    <row r="807" spans="1:32" ht="17.25" customHeight="1" x14ac:dyDescent="0.25">
      <c r="A807">
        <v>325381</v>
      </c>
      <c r="B807" t="s">
        <v>3353</v>
      </c>
      <c r="C807" t="s">
        <v>589</v>
      </c>
      <c r="D807" t="s">
        <v>1350</v>
      </c>
      <c r="E807" t="s">
        <v>89</v>
      </c>
      <c r="F807">
        <v>35203</v>
      </c>
      <c r="G807" t="s">
        <v>258</v>
      </c>
      <c r="H807" t="s">
        <v>28</v>
      </c>
      <c r="I807" t="s">
        <v>150</v>
      </c>
      <c r="J807" t="s">
        <v>1197</v>
      </c>
      <c r="L807" t="s">
        <v>82</v>
      </c>
    </row>
    <row r="808" spans="1:32" ht="17.25" customHeight="1" x14ac:dyDescent="0.25">
      <c r="A808">
        <v>328087</v>
      </c>
      <c r="B808" t="s">
        <v>2667</v>
      </c>
      <c r="C808" t="s">
        <v>291</v>
      </c>
      <c r="D808" t="s">
        <v>472</v>
      </c>
      <c r="E808" t="s">
        <v>89</v>
      </c>
      <c r="F808">
        <v>34766</v>
      </c>
      <c r="G808" t="s">
        <v>30</v>
      </c>
      <c r="H808" t="s">
        <v>28</v>
      </c>
      <c r="I808" t="s">
        <v>150</v>
      </c>
      <c r="J808" t="s">
        <v>1197</v>
      </c>
      <c r="L808" t="s">
        <v>30</v>
      </c>
    </row>
    <row r="809" spans="1:32" ht="17.25" customHeight="1" x14ac:dyDescent="0.25">
      <c r="A809">
        <v>333337</v>
      </c>
      <c r="B809" t="s">
        <v>2825</v>
      </c>
      <c r="C809" t="s">
        <v>2406</v>
      </c>
      <c r="D809" t="s">
        <v>379</v>
      </c>
      <c r="E809" t="s">
        <v>89</v>
      </c>
      <c r="F809">
        <v>30014</v>
      </c>
      <c r="G809" t="s">
        <v>254</v>
      </c>
      <c r="H809" t="s">
        <v>28</v>
      </c>
      <c r="I809" t="s">
        <v>150</v>
      </c>
      <c r="J809" t="s">
        <v>1197</v>
      </c>
      <c r="L809" t="s">
        <v>79</v>
      </c>
    </row>
    <row r="810" spans="1:32" ht="17.25" customHeight="1" x14ac:dyDescent="0.25">
      <c r="A810">
        <v>334435</v>
      </c>
      <c r="B810" t="s">
        <v>3154</v>
      </c>
      <c r="C810" t="s">
        <v>542</v>
      </c>
      <c r="D810" t="s">
        <v>233</v>
      </c>
      <c r="E810" t="s">
        <v>89</v>
      </c>
      <c r="F810">
        <v>35435</v>
      </c>
      <c r="G810" t="s">
        <v>515</v>
      </c>
      <c r="H810" t="s">
        <v>31</v>
      </c>
      <c r="I810" t="s">
        <v>150</v>
      </c>
      <c r="J810" t="s">
        <v>1197</v>
      </c>
      <c r="L810" t="s">
        <v>42</v>
      </c>
    </row>
    <row r="811" spans="1:32" ht="17.25" customHeight="1" x14ac:dyDescent="0.25">
      <c r="A811">
        <v>336903</v>
      </c>
      <c r="B811" t="s">
        <v>3854</v>
      </c>
      <c r="C811" t="s">
        <v>3855</v>
      </c>
      <c r="D811" t="s">
        <v>3856</v>
      </c>
      <c r="E811" t="s">
        <v>89</v>
      </c>
      <c r="F811">
        <v>35494</v>
      </c>
      <c r="G811" t="s">
        <v>1051</v>
      </c>
      <c r="H811" t="s">
        <v>28</v>
      </c>
      <c r="I811" t="s">
        <v>150</v>
      </c>
      <c r="J811" t="s">
        <v>1197</v>
      </c>
      <c r="L811" t="s">
        <v>42</v>
      </c>
    </row>
    <row r="812" spans="1:32" ht="17.25" customHeight="1" x14ac:dyDescent="0.25">
      <c r="A812">
        <v>338722</v>
      </c>
      <c r="B812" t="s">
        <v>4104</v>
      </c>
      <c r="C812" t="s">
        <v>286</v>
      </c>
      <c r="D812" t="s">
        <v>449</v>
      </c>
      <c r="E812" t="s">
        <v>89</v>
      </c>
      <c r="F812">
        <v>30501</v>
      </c>
      <c r="G812" t="s">
        <v>4105</v>
      </c>
      <c r="H812" t="s">
        <v>28</v>
      </c>
      <c r="I812" t="s">
        <v>150</v>
      </c>
      <c r="J812" t="s">
        <v>1197</v>
      </c>
      <c r="L812" t="s">
        <v>52</v>
      </c>
    </row>
    <row r="813" spans="1:32" ht="17.25" customHeight="1" x14ac:dyDescent="0.25">
      <c r="A813">
        <v>328325</v>
      </c>
      <c r="B813" t="s">
        <v>1773</v>
      </c>
      <c r="C813" t="s">
        <v>591</v>
      </c>
      <c r="D813" t="s">
        <v>316</v>
      </c>
      <c r="E813" t="s">
        <v>89</v>
      </c>
      <c r="F813">
        <v>34425</v>
      </c>
      <c r="G813" t="s">
        <v>30</v>
      </c>
      <c r="H813" t="s">
        <v>28</v>
      </c>
      <c r="I813" t="s">
        <v>150</v>
      </c>
      <c r="J813" t="s">
        <v>1197</v>
      </c>
      <c r="L813" t="s">
        <v>30</v>
      </c>
      <c r="V813" t="s">
        <v>4420</v>
      </c>
    </row>
    <row r="814" spans="1:32" ht="17.25" customHeight="1" x14ac:dyDescent="0.25">
      <c r="A814">
        <v>337912</v>
      </c>
      <c r="B814" t="s">
        <v>3787</v>
      </c>
      <c r="C814" t="s">
        <v>363</v>
      </c>
      <c r="D814" t="s">
        <v>731</v>
      </c>
      <c r="E814" t="s">
        <v>89</v>
      </c>
      <c r="F814">
        <v>35796</v>
      </c>
      <c r="G814" t="s">
        <v>1609</v>
      </c>
      <c r="H814" t="s">
        <v>28</v>
      </c>
      <c r="I814" t="s">
        <v>150</v>
      </c>
      <c r="J814" t="s">
        <v>27</v>
      </c>
      <c r="L814" t="s">
        <v>52</v>
      </c>
      <c r="AF814" t="s">
        <v>4399</v>
      </c>
    </row>
    <row r="815" spans="1:32" ht="17.25" customHeight="1" x14ac:dyDescent="0.25">
      <c r="A815">
        <v>336173</v>
      </c>
      <c r="B815" t="s">
        <v>3378</v>
      </c>
      <c r="C815" t="s">
        <v>291</v>
      </c>
      <c r="D815" t="s">
        <v>487</v>
      </c>
      <c r="E815" t="s">
        <v>89</v>
      </c>
      <c r="F815">
        <v>36232</v>
      </c>
      <c r="G815" t="s">
        <v>30</v>
      </c>
      <c r="H815" t="s">
        <v>28</v>
      </c>
      <c r="I815" t="s">
        <v>150</v>
      </c>
    </row>
    <row r="816" spans="1:32" ht="17.25" customHeight="1" x14ac:dyDescent="0.25">
      <c r="A816">
        <v>336172</v>
      </c>
      <c r="B816" t="s">
        <v>3840</v>
      </c>
      <c r="C816" t="s">
        <v>354</v>
      </c>
      <c r="D816" t="s">
        <v>233</v>
      </c>
      <c r="E816" t="s">
        <v>89</v>
      </c>
      <c r="F816">
        <v>33785</v>
      </c>
      <c r="G816" t="s">
        <v>30</v>
      </c>
      <c r="H816" t="s">
        <v>28</v>
      </c>
      <c r="I816" t="s">
        <v>150</v>
      </c>
      <c r="AD816" t="s">
        <v>4399</v>
      </c>
      <c r="AE816" t="s">
        <v>4399</v>
      </c>
      <c r="AF816" t="s">
        <v>4399</v>
      </c>
    </row>
    <row r="817" spans="1:32" ht="17.25" customHeight="1" x14ac:dyDescent="0.25">
      <c r="A817">
        <v>332594</v>
      </c>
      <c r="B817" t="s">
        <v>3315</v>
      </c>
      <c r="C817" t="s">
        <v>1543</v>
      </c>
      <c r="D817" t="s">
        <v>246</v>
      </c>
      <c r="E817" t="s">
        <v>89</v>
      </c>
      <c r="F817">
        <v>35977</v>
      </c>
      <c r="G817" t="s">
        <v>224</v>
      </c>
      <c r="H817" t="s">
        <v>28</v>
      </c>
      <c r="I817" t="s">
        <v>150</v>
      </c>
      <c r="J817" t="s">
        <v>27</v>
      </c>
      <c r="L817" t="s">
        <v>30</v>
      </c>
    </row>
    <row r="818" spans="1:32" ht="17.25" customHeight="1" x14ac:dyDescent="0.25">
      <c r="A818">
        <v>325389</v>
      </c>
      <c r="B818" t="s">
        <v>2198</v>
      </c>
      <c r="C818" t="s">
        <v>242</v>
      </c>
      <c r="D818" t="s">
        <v>759</v>
      </c>
      <c r="E818" t="s">
        <v>88</v>
      </c>
      <c r="F818">
        <v>35285</v>
      </c>
      <c r="G818" t="s">
        <v>39</v>
      </c>
      <c r="H818" t="s">
        <v>28</v>
      </c>
      <c r="I818" t="s">
        <v>150</v>
      </c>
      <c r="V818" t="s">
        <v>4420</v>
      </c>
      <c r="AC818" t="s">
        <v>4399</v>
      </c>
      <c r="AD818" t="s">
        <v>4399</v>
      </c>
      <c r="AE818" t="s">
        <v>4399</v>
      </c>
      <c r="AF818" t="s">
        <v>4399</v>
      </c>
    </row>
    <row r="819" spans="1:32" ht="17.25" customHeight="1" x14ac:dyDescent="0.25">
      <c r="A819">
        <v>334452</v>
      </c>
      <c r="B819" t="s">
        <v>3829</v>
      </c>
      <c r="C819" t="s">
        <v>338</v>
      </c>
      <c r="D819" t="s">
        <v>269</v>
      </c>
      <c r="E819" t="s">
        <v>89</v>
      </c>
      <c r="F819">
        <v>34227</v>
      </c>
      <c r="G819" t="s">
        <v>30</v>
      </c>
      <c r="H819" t="s">
        <v>28</v>
      </c>
      <c r="I819" t="s">
        <v>150</v>
      </c>
      <c r="J819" t="s">
        <v>1197</v>
      </c>
      <c r="L819" t="s">
        <v>42</v>
      </c>
      <c r="AE819" t="s">
        <v>4399</v>
      </c>
      <c r="AF819" t="s">
        <v>4399</v>
      </c>
    </row>
    <row r="820" spans="1:32" ht="17.25" customHeight="1" x14ac:dyDescent="0.25">
      <c r="A820">
        <v>325402</v>
      </c>
      <c r="B820" t="s">
        <v>1397</v>
      </c>
      <c r="C820" t="s">
        <v>879</v>
      </c>
      <c r="E820" t="s">
        <v>89</v>
      </c>
      <c r="F820">
        <v>32874</v>
      </c>
      <c r="G820" t="s">
        <v>592</v>
      </c>
      <c r="H820" t="s">
        <v>28</v>
      </c>
      <c r="I820" t="s">
        <v>150</v>
      </c>
      <c r="V820" t="s">
        <v>4553</v>
      </c>
      <c r="AD820" t="s">
        <v>4399</v>
      </c>
      <c r="AE820" t="s">
        <v>4399</v>
      </c>
      <c r="AF820" t="s">
        <v>4399</v>
      </c>
    </row>
    <row r="821" spans="1:32" ht="17.25" customHeight="1" x14ac:dyDescent="0.25">
      <c r="A821">
        <v>332584</v>
      </c>
      <c r="B821" t="s">
        <v>3434</v>
      </c>
      <c r="C821" t="s">
        <v>3435</v>
      </c>
      <c r="D821" t="s">
        <v>2179</v>
      </c>
      <c r="E821" t="s">
        <v>89</v>
      </c>
      <c r="F821">
        <v>30805</v>
      </c>
      <c r="G821" t="s">
        <v>30</v>
      </c>
      <c r="H821" t="s">
        <v>28</v>
      </c>
      <c r="I821" t="s">
        <v>150</v>
      </c>
      <c r="J821" t="s">
        <v>27</v>
      </c>
      <c r="L821" t="s">
        <v>30</v>
      </c>
    </row>
    <row r="822" spans="1:32" ht="17.25" customHeight="1" x14ac:dyDescent="0.25">
      <c r="A822">
        <v>332590</v>
      </c>
      <c r="B822" t="s">
        <v>3910</v>
      </c>
      <c r="C822" t="s">
        <v>591</v>
      </c>
      <c r="D822" t="s">
        <v>1066</v>
      </c>
      <c r="E822" t="s">
        <v>89</v>
      </c>
      <c r="F822">
        <v>36057</v>
      </c>
      <c r="G822" t="s">
        <v>30</v>
      </c>
      <c r="H822" t="s">
        <v>28</v>
      </c>
      <c r="I822" t="s">
        <v>150</v>
      </c>
      <c r="J822" t="s">
        <v>1197</v>
      </c>
      <c r="L822" t="s">
        <v>30</v>
      </c>
    </row>
    <row r="823" spans="1:32" ht="17.25" customHeight="1" x14ac:dyDescent="0.25">
      <c r="A823">
        <v>337913</v>
      </c>
      <c r="B823" t="s">
        <v>4078</v>
      </c>
      <c r="C823" t="s">
        <v>3032</v>
      </c>
      <c r="D823" t="s">
        <v>625</v>
      </c>
      <c r="E823" t="s">
        <v>89</v>
      </c>
      <c r="F823">
        <v>33704</v>
      </c>
      <c r="G823" t="s">
        <v>671</v>
      </c>
      <c r="H823" t="s">
        <v>28</v>
      </c>
      <c r="I823" t="s">
        <v>150</v>
      </c>
      <c r="J823" t="s">
        <v>27</v>
      </c>
      <c r="L823" t="s">
        <v>52</v>
      </c>
      <c r="AF823" t="s">
        <v>4399</v>
      </c>
    </row>
    <row r="824" spans="1:32" ht="17.25" customHeight="1" x14ac:dyDescent="0.25">
      <c r="A824">
        <v>332599</v>
      </c>
      <c r="B824" t="s">
        <v>1902</v>
      </c>
      <c r="C824" t="s">
        <v>636</v>
      </c>
      <c r="D824" t="s">
        <v>741</v>
      </c>
      <c r="E824" t="s">
        <v>89</v>
      </c>
      <c r="F824">
        <v>33239</v>
      </c>
      <c r="G824" t="s">
        <v>1903</v>
      </c>
      <c r="H824" t="s">
        <v>28</v>
      </c>
      <c r="I824" t="s">
        <v>150</v>
      </c>
      <c r="J824" t="s">
        <v>27</v>
      </c>
      <c r="L824" t="s">
        <v>42</v>
      </c>
      <c r="V824" t="s">
        <v>4433</v>
      </c>
    </row>
    <row r="825" spans="1:32" ht="17.25" customHeight="1" x14ac:dyDescent="0.25">
      <c r="A825">
        <v>338736</v>
      </c>
      <c r="B825" t="s">
        <v>4305</v>
      </c>
      <c r="C825" t="s">
        <v>839</v>
      </c>
      <c r="D825" t="s">
        <v>605</v>
      </c>
      <c r="E825" t="s">
        <v>89</v>
      </c>
      <c r="F825">
        <v>32961</v>
      </c>
      <c r="G825" t="s">
        <v>30</v>
      </c>
      <c r="H825" t="s">
        <v>28</v>
      </c>
      <c r="I825" t="s">
        <v>150</v>
      </c>
      <c r="J825" t="s">
        <v>27</v>
      </c>
      <c r="L825" t="s">
        <v>42</v>
      </c>
    </row>
    <row r="826" spans="1:32" ht="17.25" customHeight="1" x14ac:dyDescent="0.25">
      <c r="A826">
        <v>333333</v>
      </c>
      <c r="B826" t="s">
        <v>3977</v>
      </c>
      <c r="C826" t="s">
        <v>1523</v>
      </c>
      <c r="D826" t="s">
        <v>1524</v>
      </c>
      <c r="E826" t="s">
        <v>89</v>
      </c>
      <c r="F826">
        <v>33543</v>
      </c>
      <c r="G826" t="s">
        <v>432</v>
      </c>
      <c r="H826" t="s">
        <v>28</v>
      </c>
      <c r="I826" t="s">
        <v>150</v>
      </c>
      <c r="J826" t="s">
        <v>1197</v>
      </c>
      <c r="L826" t="s">
        <v>42</v>
      </c>
    </row>
    <row r="827" spans="1:32" ht="17.25" customHeight="1" x14ac:dyDescent="0.25">
      <c r="A827">
        <v>336138</v>
      </c>
      <c r="B827" t="s">
        <v>2979</v>
      </c>
      <c r="C827" t="s">
        <v>354</v>
      </c>
      <c r="D827" t="s">
        <v>459</v>
      </c>
      <c r="E827" t="s">
        <v>89</v>
      </c>
      <c r="F827">
        <v>34237</v>
      </c>
      <c r="G827" t="s">
        <v>224</v>
      </c>
      <c r="H827" t="s">
        <v>28</v>
      </c>
      <c r="I827" t="s">
        <v>150</v>
      </c>
      <c r="J827" t="s">
        <v>1197</v>
      </c>
      <c r="L827" t="s">
        <v>30</v>
      </c>
    </row>
    <row r="828" spans="1:32" ht="17.25" customHeight="1" x14ac:dyDescent="0.25">
      <c r="A828">
        <v>332563</v>
      </c>
      <c r="B828" t="s">
        <v>3883</v>
      </c>
      <c r="C828" t="s">
        <v>232</v>
      </c>
      <c r="D828" t="s">
        <v>3884</v>
      </c>
      <c r="E828" t="s">
        <v>88</v>
      </c>
      <c r="F828">
        <v>31212</v>
      </c>
      <c r="G828" t="s">
        <v>2215</v>
      </c>
      <c r="H828" t="s">
        <v>28</v>
      </c>
      <c r="I828" t="s">
        <v>150</v>
      </c>
      <c r="J828" t="s">
        <v>27</v>
      </c>
      <c r="L828" t="s">
        <v>73</v>
      </c>
    </row>
    <row r="829" spans="1:32" ht="17.25" customHeight="1" x14ac:dyDescent="0.25">
      <c r="A829">
        <v>336158</v>
      </c>
      <c r="B829" t="s">
        <v>3700</v>
      </c>
      <c r="C829" t="s">
        <v>736</v>
      </c>
      <c r="D829" t="s">
        <v>3701</v>
      </c>
      <c r="E829" t="s">
        <v>89</v>
      </c>
      <c r="F829">
        <v>30954</v>
      </c>
      <c r="G829" t="s">
        <v>1427</v>
      </c>
      <c r="H829" t="s">
        <v>28</v>
      </c>
      <c r="I829" t="s">
        <v>150</v>
      </c>
      <c r="J829" t="s">
        <v>1197</v>
      </c>
      <c r="L829" t="s">
        <v>42</v>
      </c>
    </row>
    <row r="830" spans="1:32" ht="17.25" customHeight="1" x14ac:dyDescent="0.25">
      <c r="A830">
        <v>338726</v>
      </c>
      <c r="B830" t="s">
        <v>4301</v>
      </c>
      <c r="C830" t="s">
        <v>476</v>
      </c>
      <c r="D830" t="s">
        <v>756</v>
      </c>
      <c r="E830" t="s">
        <v>89</v>
      </c>
      <c r="F830">
        <v>30157</v>
      </c>
      <c r="G830" t="s">
        <v>4302</v>
      </c>
      <c r="H830" t="s">
        <v>28</v>
      </c>
      <c r="I830" t="s">
        <v>150</v>
      </c>
      <c r="J830" t="s">
        <v>1197</v>
      </c>
      <c r="L830" t="s">
        <v>30</v>
      </c>
    </row>
    <row r="831" spans="1:32" ht="17.25" customHeight="1" x14ac:dyDescent="0.25">
      <c r="A831">
        <v>338727</v>
      </c>
      <c r="B831" t="s">
        <v>4303</v>
      </c>
      <c r="C831" t="s">
        <v>240</v>
      </c>
      <c r="D831" t="s">
        <v>1896</v>
      </c>
      <c r="E831" t="s">
        <v>89</v>
      </c>
      <c r="F831">
        <v>32369</v>
      </c>
      <c r="G831" t="s">
        <v>4304</v>
      </c>
      <c r="H831" t="s">
        <v>28</v>
      </c>
      <c r="I831" t="s">
        <v>150</v>
      </c>
      <c r="J831" t="s">
        <v>27</v>
      </c>
      <c r="L831" t="s">
        <v>73</v>
      </c>
    </row>
    <row r="832" spans="1:32" ht="17.25" customHeight="1" x14ac:dyDescent="0.25">
      <c r="A832">
        <v>327976</v>
      </c>
      <c r="B832" t="s">
        <v>2290</v>
      </c>
      <c r="C832" t="s">
        <v>551</v>
      </c>
      <c r="D832" t="s">
        <v>233</v>
      </c>
      <c r="E832" t="s">
        <v>89</v>
      </c>
      <c r="F832">
        <v>29221</v>
      </c>
      <c r="G832" t="s">
        <v>2291</v>
      </c>
      <c r="H832" t="s">
        <v>28</v>
      </c>
      <c r="I832" t="s">
        <v>150</v>
      </c>
      <c r="V832" t="s">
        <v>4431</v>
      </c>
    </row>
    <row r="833" spans="1:32" ht="17.25" customHeight="1" x14ac:dyDescent="0.25">
      <c r="A833">
        <v>336366</v>
      </c>
      <c r="B833" t="s">
        <v>3324</v>
      </c>
      <c r="C833" t="s">
        <v>232</v>
      </c>
      <c r="D833" t="s">
        <v>2739</v>
      </c>
      <c r="E833" t="s">
        <v>89</v>
      </c>
      <c r="F833">
        <v>29006</v>
      </c>
      <c r="G833" t="s">
        <v>30</v>
      </c>
      <c r="H833" t="s">
        <v>28</v>
      </c>
      <c r="I833" t="s">
        <v>150</v>
      </c>
      <c r="J833" t="s">
        <v>1197</v>
      </c>
      <c r="L833" t="s">
        <v>85</v>
      </c>
    </row>
    <row r="834" spans="1:32" ht="17.25" customHeight="1" x14ac:dyDescent="0.25">
      <c r="A834">
        <v>334558</v>
      </c>
      <c r="B834" t="s">
        <v>2574</v>
      </c>
      <c r="C834" t="s">
        <v>960</v>
      </c>
      <c r="D834" t="s">
        <v>804</v>
      </c>
      <c r="E834" t="s">
        <v>88</v>
      </c>
      <c r="F834">
        <v>35443</v>
      </c>
      <c r="G834" t="s">
        <v>956</v>
      </c>
      <c r="H834" t="s">
        <v>28</v>
      </c>
      <c r="I834" t="s">
        <v>150</v>
      </c>
      <c r="J834" t="s">
        <v>27</v>
      </c>
      <c r="L834" t="s">
        <v>52</v>
      </c>
    </row>
    <row r="835" spans="1:32" ht="17.25" customHeight="1" x14ac:dyDescent="0.25">
      <c r="A835">
        <v>337921</v>
      </c>
      <c r="B835" t="s">
        <v>3579</v>
      </c>
      <c r="C835" t="s">
        <v>240</v>
      </c>
      <c r="D835" t="s">
        <v>3580</v>
      </c>
      <c r="E835" t="s">
        <v>89</v>
      </c>
      <c r="F835">
        <v>32900</v>
      </c>
      <c r="G835" t="s">
        <v>30</v>
      </c>
      <c r="H835" t="s">
        <v>28</v>
      </c>
      <c r="I835" t="s">
        <v>150</v>
      </c>
      <c r="J835" t="s">
        <v>1197</v>
      </c>
      <c r="L835" t="s">
        <v>30</v>
      </c>
    </row>
    <row r="836" spans="1:32" ht="17.25" customHeight="1" x14ac:dyDescent="0.25">
      <c r="A836">
        <v>337934</v>
      </c>
      <c r="B836" t="s">
        <v>4079</v>
      </c>
      <c r="C836" t="s">
        <v>291</v>
      </c>
      <c r="D836" t="s">
        <v>677</v>
      </c>
      <c r="E836" t="s">
        <v>89</v>
      </c>
      <c r="F836">
        <v>31266</v>
      </c>
      <c r="G836" t="s">
        <v>1420</v>
      </c>
      <c r="H836" t="s">
        <v>28</v>
      </c>
      <c r="I836" t="s">
        <v>150</v>
      </c>
      <c r="J836" t="s">
        <v>1197</v>
      </c>
      <c r="L836" t="s">
        <v>79</v>
      </c>
    </row>
    <row r="837" spans="1:32" ht="17.25" customHeight="1" x14ac:dyDescent="0.25">
      <c r="A837">
        <v>338869</v>
      </c>
      <c r="B837" t="s">
        <v>4332</v>
      </c>
      <c r="C837" t="s">
        <v>4333</v>
      </c>
      <c r="D837" t="s">
        <v>253</v>
      </c>
      <c r="E837" t="s">
        <v>88</v>
      </c>
      <c r="F837">
        <v>34470</v>
      </c>
      <c r="G837" t="s">
        <v>82</v>
      </c>
      <c r="H837" t="s">
        <v>28</v>
      </c>
      <c r="I837" t="s">
        <v>150</v>
      </c>
      <c r="J837" t="s">
        <v>27</v>
      </c>
      <c r="L837" t="s">
        <v>82</v>
      </c>
    </row>
    <row r="838" spans="1:32" ht="17.25" customHeight="1" x14ac:dyDescent="0.25">
      <c r="A838">
        <v>338872</v>
      </c>
      <c r="B838" t="s">
        <v>4334</v>
      </c>
      <c r="C838" t="s">
        <v>347</v>
      </c>
      <c r="D838" t="s">
        <v>429</v>
      </c>
      <c r="E838" t="s">
        <v>89</v>
      </c>
      <c r="F838">
        <v>28535</v>
      </c>
      <c r="G838" t="s">
        <v>1651</v>
      </c>
      <c r="H838" t="s">
        <v>28</v>
      </c>
      <c r="I838" t="s">
        <v>150</v>
      </c>
      <c r="J838" t="s">
        <v>1211</v>
      </c>
      <c r="L838" t="s">
        <v>42</v>
      </c>
    </row>
    <row r="839" spans="1:32" ht="17.25" customHeight="1" x14ac:dyDescent="0.25">
      <c r="A839">
        <v>321346</v>
      </c>
      <c r="B839" t="s">
        <v>3765</v>
      </c>
      <c r="C839" t="s">
        <v>1112</v>
      </c>
      <c r="D839" t="s">
        <v>296</v>
      </c>
      <c r="E839" t="s">
        <v>89</v>
      </c>
      <c r="F839">
        <v>33256</v>
      </c>
      <c r="G839" t="s">
        <v>1955</v>
      </c>
      <c r="H839" t="s">
        <v>28</v>
      </c>
      <c r="I839" t="s">
        <v>150</v>
      </c>
      <c r="J839" t="s">
        <v>1197</v>
      </c>
      <c r="L839" t="s">
        <v>73</v>
      </c>
    </row>
    <row r="840" spans="1:32" ht="17.25" customHeight="1" x14ac:dyDescent="0.25">
      <c r="A840">
        <v>338791</v>
      </c>
      <c r="B840" t="s">
        <v>4314</v>
      </c>
      <c r="C840" t="s">
        <v>232</v>
      </c>
      <c r="D840" t="s">
        <v>472</v>
      </c>
      <c r="E840" t="s">
        <v>89</v>
      </c>
      <c r="F840">
        <v>32575</v>
      </c>
      <c r="G840" t="s">
        <v>4315</v>
      </c>
      <c r="H840" t="s">
        <v>28</v>
      </c>
      <c r="I840" t="s">
        <v>150</v>
      </c>
      <c r="J840" t="s">
        <v>27</v>
      </c>
      <c r="L840" t="s">
        <v>52</v>
      </c>
    </row>
    <row r="841" spans="1:32" ht="17.25" customHeight="1" x14ac:dyDescent="0.25">
      <c r="A841">
        <v>330317</v>
      </c>
      <c r="B841" t="s">
        <v>1478</v>
      </c>
      <c r="C841" t="s">
        <v>225</v>
      </c>
      <c r="D841" t="s">
        <v>1433</v>
      </c>
      <c r="E841" t="s">
        <v>88</v>
      </c>
      <c r="F841">
        <v>35443</v>
      </c>
      <c r="G841" t="s">
        <v>224</v>
      </c>
      <c r="H841" t="s">
        <v>28</v>
      </c>
      <c r="I841" t="s">
        <v>150</v>
      </c>
      <c r="J841" t="s">
        <v>27</v>
      </c>
      <c r="L841" t="s">
        <v>30</v>
      </c>
      <c r="V841" t="s">
        <v>4420</v>
      </c>
    </row>
    <row r="842" spans="1:32" ht="17.25" customHeight="1" x14ac:dyDescent="0.25">
      <c r="A842">
        <v>338785</v>
      </c>
      <c r="B842" t="s">
        <v>3037</v>
      </c>
      <c r="C842" t="s">
        <v>259</v>
      </c>
      <c r="D842" t="s">
        <v>533</v>
      </c>
      <c r="E842" t="s">
        <v>89</v>
      </c>
      <c r="F842">
        <v>29463</v>
      </c>
      <c r="G842" t="s">
        <v>558</v>
      </c>
      <c r="H842" t="s">
        <v>31</v>
      </c>
      <c r="I842" t="s">
        <v>150</v>
      </c>
      <c r="J842" t="s">
        <v>1197</v>
      </c>
      <c r="L842" t="s">
        <v>30</v>
      </c>
    </row>
    <row r="843" spans="1:32" ht="17.25" customHeight="1" x14ac:dyDescent="0.25">
      <c r="A843">
        <v>338962</v>
      </c>
      <c r="B843" t="s">
        <v>2426</v>
      </c>
      <c r="C843" t="s">
        <v>276</v>
      </c>
      <c r="D843" t="s">
        <v>335</v>
      </c>
      <c r="E843" t="s">
        <v>89</v>
      </c>
      <c r="F843">
        <v>34545</v>
      </c>
      <c r="G843" t="s">
        <v>82</v>
      </c>
      <c r="H843" t="s">
        <v>28</v>
      </c>
      <c r="I843" t="s">
        <v>150</v>
      </c>
      <c r="J843" t="s">
        <v>27</v>
      </c>
      <c r="L843" t="s">
        <v>82</v>
      </c>
    </row>
    <row r="844" spans="1:32" ht="17.25" customHeight="1" x14ac:dyDescent="0.25">
      <c r="A844">
        <v>318621</v>
      </c>
      <c r="B844" t="s">
        <v>3176</v>
      </c>
      <c r="C844" t="s">
        <v>1023</v>
      </c>
      <c r="D844" t="s">
        <v>3177</v>
      </c>
      <c r="E844" t="s">
        <v>89</v>
      </c>
      <c r="F844">
        <v>33750</v>
      </c>
      <c r="G844" t="s">
        <v>30</v>
      </c>
      <c r="H844" t="s">
        <v>28</v>
      </c>
      <c r="I844" t="s">
        <v>150</v>
      </c>
      <c r="J844" t="s">
        <v>1197</v>
      </c>
      <c r="L844" t="s">
        <v>30</v>
      </c>
      <c r="V844" t="s">
        <v>4554</v>
      </c>
      <c r="AE844" t="s">
        <v>4399</v>
      </c>
      <c r="AF844" t="s">
        <v>4399</v>
      </c>
    </row>
    <row r="845" spans="1:32" ht="17.25" customHeight="1" x14ac:dyDescent="0.25">
      <c r="A845">
        <v>338250</v>
      </c>
      <c r="B845" t="s">
        <v>3585</v>
      </c>
      <c r="C845" t="s">
        <v>1081</v>
      </c>
      <c r="D845" t="s">
        <v>3586</v>
      </c>
      <c r="E845" t="s">
        <v>89</v>
      </c>
      <c r="F845">
        <v>32448</v>
      </c>
      <c r="G845" t="s">
        <v>1352</v>
      </c>
      <c r="H845" t="s">
        <v>28</v>
      </c>
      <c r="I845" t="s">
        <v>150</v>
      </c>
      <c r="J845" t="s">
        <v>1197</v>
      </c>
      <c r="L845" t="s">
        <v>73</v>
      </c>
    </row>
    <row r="846" spans="1:32" ht="17.25" customHeight="1" x14ac:dyDescent="0.25">
      <c r="A846">
        <v>336911</v>
      </c>
      <c r="B846" t="s">
        <v>4229</v>
      </c>
      <c r="C846" t="s">
        <v>499</v>
      </c>
      <c r="D846" t="s">
        <v>230</v>
      </c>
      <c r="E846" t="s">
        <v>88</v>
      </c>
      <c r="F846">
        <v>36299</v>
      </c>
      <c r="G846" t="s">
        <v>228</v>
      </c>
      <c r="H846" t="s">
        <v>28</v>
      </c>
      <c r="I846" t="s">
        <v>150</v>
      </c>
      <c r="J846" t="s">
        <v>1197</v>
      </c>
      <c r="L846" t="s">
        <v>30</v>
      </c>
    </row>
    <row r="847" spans="1:32" ht="17.25" customHeight="1" x14ac:dyDescent="0.25">
      <c r="A847">
        <v>328491</v>
      </c>
      <c r="B847" t="s">
        <v>2617</v>
      </c>
      <c r="C847" t="s">
        <v>781</v>
      </c>
      <c r="D847" t="s">
        <v>418</v>
      </c>
      <c r="E847" t="s">
        <v>88</v>
      </c>
      <c r="F847">
        <v>35685</v>
      </c>
      <c r="G847" t="s">
        <v>228</v>
      </c>
      <c r="H847" t="s">
        <v>28</v>
      </c>
      <c r="I847" t="s">
        <v>150</v>
      </c>
      <c r="J847" t="s">
        <v>1197</v>
      </c>
      <c r="L847" t="s">
        <v>85</v>
      </c>
    </row>
    <row r="848" spans="1:32" ht="17.25" customHeight="1" x14ac:dyDescent="0.25">
      <c r="A848">
        <v>330389</v>
      </c>
      <c r="B848" t="s">
        <v>1078</v>
      </c>
      <c r="C848" t="s">
        <v>225</v>
      </c>
      <c r="D848" t="s">
        <v>243</v>
      </c>
      <c r="E848" t="s">
        <v>88</v>
      </c>
      <c r="F848">
        <v>35704</v>
      </c>
      <c r="G848" t="s">
        <v>1605</v>
      </c>
      <c r="H848" t="s">
        <v>28</v>
      </c>
      <c r="I848" t="s">
        <v>150</v>
      </c>
      <c r="J848" t="s">
        <v>1197</v>
      </c>
      <c r="L848" t="s">
        <v>79</v>
      </c>
      <c r="V848" t="s">
        <v>4432</v>
      </c>
    </row>
    <row r="849" spans="1:32" ht="17.25" customHeight="1" x14ac:dyDescent="0.25">
      <c r="A849">
        <v>330579</v>
      </c>
      <c r="B849" t="s">
        <v>1841</v>
      </c>
      <c r="C849" t="s">
        <v>710</v>
      </c>
      <c r="D849" t="s">
        <v>673</v>
      </c>
      <c r="E849" t="s">
        <v>88</v>
      </c>
      <c r="F849">
        <v>27440</v>
      </c>
      <c r="G849" t="s">
        <v>1458</v>
      </c>
      <c r="H849" t="s">
        <v>28</v>
      </c>
      <c r="I849" t="s">
        <v>150</v>
      </c>
      <c r="J849" t="s">
        <v>1197</v>
      </c>
      <c r="L849" t="s">
        <v>30</v>
      </c>
      <c r="V849" t="s">
        <v>4432</v>
      </c>
    </row>
    <row r="850" spans="1:32" ht="17.25" customHeight="1" x14ac:dyDescent="0.25">
      <c r="A850">
        <v>327114</v>
      </c>
      <c r="B850" t="s">
        <v>797</v>
      </c>
      <c r="C850" t="s">
        <v>225</v>
      </c>
      <c r="D850" t="s">
        <v>243</v>
      </c>
      <c r="E850" t="s">
        <v>88</v>
      </c>
      <c r="F850">
        <v>34700</v>
      </c>
      <c r="G850" t="s">
        <v>30</v>
      </c>
      <c r="H850" t="s">
        <v>28</v>
      </c>
      <c r="I850" t="s">
        <v>150</v>
      </c>
      <c r="V850" t="s">
        <v>4420</v>
      </c>
      <c r="AC850" t="s">
        <v>4399</v>
      </c>
      <c r="AD850" t="s">
        <v>4399</v>
      </c>
      <c r="AE850" t="s">
        <v>4399</v>
      </c>
      <c r="AF850" t="s">
        <v>4399</v>
      </c>
    </row>
    <row r="851" spans="1:32" ht="17.25" customHeight="1" x14ac:dyDescent="0.25">
      <c r="A851">
        <v>326734</v>
      </c>
      <c r="B851" t="s">
        <v>1934</v>
      </c>
      <c r="C851" t="s">
        <v>1935</v>
      </c>
      <c r="D851" t="s">
        <v>737</v>
      </c>
      <c r="E851" t="s">
        <v>88</v>
      </c>
      <c r="F851">
        <v>35431</v>
      </c>
      <c r="G851" t="s">
        <v>1556</v>
      </c>
      <c r="H851" t="s">
        <v>28</v>
      </c>
      <c r="I851" t="s">
        <v>150</v>
      </c>
      <c r="J851" t="s">
        <v>1197</v>
      </c>
      <c r="L851" t="s">
        <v>42</v>
      </c>
      <c r="V851" t="s">
        <v>4420</v>
      </c>
      <c r="AE851" t="s">
        <v>4399</v>
      </c>
      <c r="AF851" t="s">
        <v>4399</v>
      </c>
    </row>
    <row r="852" spans="1:32" ht="17.25" customHeight="1" x14ac:dyDescent="0.25">
      <c r="A852">
        <v>330575</v>
      </c>
      <c r="B852" t="s">
        <v>3966</v>
      </c>
      <c r="C852" t="s">
        <v>685</v>
      </c>
      <c r="D852" t="s">
        <v>2973</v>
      </c>
      <c r="E852" t="s">
        <v>88</v>
      </c>
      <c r="F852">
        <v>33604</v>
      </c>
      <c r="G852" t="s">
        <v>39</v>
      </c>
      <c r="H852" t="s">
        <v>28</v>
      </c>
      <c r="I852" t="s">
        <v>150</v>
      </c>
      <c r="J852" t="s">
        <v>1197</v>
      </c>
      <c r="L852" t="s">
        <v>39</v>
      </c>
    </row>
    <row r="853" spans="1:32" ht="17.25" customHeight="1" x14ac:dyDescent="0.25">
      <c r="A853">
        <v>331225</v>
      </c>
      <c r="B853" t="s">
        <v>3409</v>
      </c>
      <c r="C853" t="s">
        <v>499</v>
      </c>
      <c r="D853" t="s">
        <v>288</v>
      </c>
      <c r="E853" t="s">
        <v>88</v>
      </c>
      <c r="F853">
        <v>35166</v>
      </c>
      <c r="G853" t="s">
        <v>634</v>
      </c>
      <c r="H853" t="s">
        <v>28</v>
      </c>
      <c r="I853" t="s">
        <v>150</v>
      </c>
      <c r="J853" t="s">
        <v>1197</v>
      </c>
      <c r="L853" t="s">
        <v>30</v>
      </c>
    </row>
    <row r="854" spans="1:32" ht="17.25" customHeight="1" x14ac:dyDescent="0.25">
      <c r="A854">
        <v>337126</v>
      </c>
      <c r="B854" t="s">
        <v>2838</v>
      </c>
      <c r="C854" t="s">
        <v>665</v>
      </c>
      <c r="D854" t="s">
        <v>243</v>
      </c>
      <c r="E854" t="s">
        <v>88</v>
      </c>
      <c r="F854">
        <v>34733</v>
      </c>
      <c r="G854" t="s">
        <v>224</v>
      </c>
      <c r="H854" t="s">
        <v>28</v>
      </c>
      <c r="I854" t="s">
        <v>150</v>
      </c>
      <c r="J854" t="s">
        <v>1197</v>
      </c>
      <c r="L854" t="s">
        <v>42</v>
      </c>
    </row>
    <row r="855" spans="1:32" ht="17.25" customHeight="1" x14ac:dyDescent="0.25">
      <c r="A855">
        <v>332869</v>
      </c>
      <c r="B855" t="s">
        <v>3972</v>
      </c>
      <c r="C855" t="s">
        <v>1695</v>
      </c>
      <c r="D855" t="s">
        <v>323</v>
      </c>
      <c r="E855" t="s">
        <v>88</v>
      </c>
      <c r="F855">
        <v>36453</v>
      </c>
      <c r="G855" t="s">
        <v>30</v>
      </c>
      <c r="H855" t="s">
        <v>28</v>
      </c>
      <c r="I855" t="s">
        <v>150</v>
      </c>
      <c r="J855" t="s">
        <v>1197</v>
      </c>
      <c r="L855" t="s">
        <v>42</v>
      </c>
    </row>
    <row r="856" spans="1:32" ht="17.25" customHeight="1" x14ac:dyDescent="0.25">
      <c r="A856">
        <v>332957</v>
      </c>
      <c r="B856" t="s">
        <v>2495</v>
      </c>
      <c r="C856" t="s">
        <v>264</v>
      </c>
      <c r="D856" t="s">
        <v>478</v>
      </c>
      <c r="E856" t="s">
        <v>88</v>
      </c>
      <c r="F856">
        <v>36161</v>
      </c>
      <c r="G856" t="s">
        <v>595</v>
      </c>
      <c r="H856" t="s">
        <v>28</v>
      </c>
      <c r="I856" t="s">
        <v>150</v>
      </c>
      <c r="J856" t="s">
        <v>27</v>
      </c>
      <c r="L856" t="s">
        <v>42</v>
      </c>
      <c r="AF856" t="s">
        <v>4399</v>
      </c>
    </row>
    <row r="857" spans="1:32" ht="17.25" customHeight="1" x14ac:dyDescent="0.25">
      <c r="A857">
        <v>338926</v>
      </c>
      <c r="B857" t="s">
        <v>4198</v>
      </c>
      <c r="C857" t="s">
        <v>338</v>
      </c>
      <c r="D857" t="s">
        <v>596</v>
      </c>
      <c r="E857" t="s">
        <v>89</v>
      </c>
      <c r="F857">
        <v>37262</v>
      </c>
      <c r="G857" t="s">
        <v>791</v>
      </c>
      <c r="H857" t="s">
        <v>28</v>
      </c>
      <c r="I857" t="s">
        <v>150</v>
      </c>
      <c r="J857" t="s">
        <v>27</v>
      </c>
      <c r="L857" t="s">
        <v>42</v>
      </c>
    </row>
    <row r="858" spans="1:32" ht="17.25" customHeight="1" x14ac:dyDescent="0.25">
      <c r="A858">
        <v>334630</v>
      </c>
      <c r="B858" t="s">
        <v>2647</v>
      </c>
      <c r="C858" t="s">
        <v>240</v>
      </c>
      <c r="D858" t="s">
        <v>725</v>
      </c>
      <c r="E858" t="s">
        <v>89</v>
      </c>
      <c r="F858">
        <v>35505</v>
      </c>
      <c r="G858" t="s">
        <v>30</v>
      </c>
      <c r="H858" t="s">
        <v>28</v>
      </c>
      <c r="I858" t="s">
        <v>150</v>
      </c>
      <c r="J858" t="s">
        <v>27</v>
      </c>
      <c r="L858" t="s">
        <v>42</v>
      </c>
    </row>
    <row r="859" spans="1:32" ht="17.25" customHeight="1" x14ac:dyDescent="0.25">
      <c r="A859">
        <v>338075</v>
      </c>
      <c r="B859" t="s">
        <v>4088</v>
      </c>
      <c r="C859" t="s">
        <v>264</v>
      </c>
      <c r="D859" t="s">
        <v>496</v>
      </c>
      <c r="E859" t="s">
        <v>89</v>
      </c>
      <c r="F859">
        <v>30164</v>
      </c>
      <c r="G859" t="s">
        <v>4089</v>
      </c>
      <c r="H859" t="s">
        <v>28</v>
      </c>
      <c r="I859" t="s">
        <v>150</v>
      </c>
      <c r="J859" t="s">
        <v>1197</v>
      </c>
      <c r="L859" t="s">
        <v>30</v>
      </c>
    </row>
    <row r="860" spans="1:32" ht="17.25" customHeight="1" x14ac:dyDescent="0.25">
      <c r="A860">
        <v>336465</v>
      </c>
      <c r="B860" t="s">
        <v>3272</v>
      </c>
      <c r="C860" t="s">
        <v>1450</v>
      </c>
      <c r="D860" t="s">
        <v>2344</v>
      </c>
      <c r="E860" t="s">
        <v>89</v>
      </c>
      <c r="F860">
        <v>27779</v>
      </c>
      <c r="G860" t="s">
        <v>3273</v>
      </c>
      <c r="H860" t="s">
        <v>28</v>
      </c>
      <c r="I860" t="s">
        <v>150</v>
      </c>
      <c r="J860" t="s">
        <v>1197</v>
      </c>
      <c r="L860" t="s">
        <v>42</v>
      </c>
    </row>
    <row r="861" spans="1:32" ht="17.25" customHeight="1" x14ac:dyDescent="0.25">
      <c r="A861">
        <v>332643</v>
      </c>
      <c r="B861" t="s">
        <v>1000</v>
      </c>
      <c r="C861" t="s">
        <v>581</v>
      </c>
      <c r="D861" t="s">
        <v>1259</v>
      </c>
      <c r="E861" t="s">
        <v>88</v>
      </c>
      <c r="F861">
        <v>32109</v>
      </c>
      <c r="G861" t="s">
        <v>671</v>
      </c>
      <c r="H861" t="s">
        <v>28</v>
      </c>
      <c r="I861" t="s">
        <v>150</v>
      </c>
      <c r="J861" t="s">
        <v>27</v>
      </c>
      <c r="L861" t="s">
        <v>30</v>
      </c>
    </row>
    <row r="862" spans="1:32" ht="17.25" customHeight="1" x14ac:dyDescent="0.25">
      <c r="A862">
        <v>332630</v>
      </c>
      <c r="B862" t="s">
        <v>3495</v>
      </c>
      <c r="C862" t="s">
        <v>3496</v>
      </c>
      <c r="D862" t="s">
        <v>3497</v>
      </c>
      <c r="E862" t="s">
        <v>88</v>
      </c>
      <c r="F862">
        <v>33989</v>
      </c>
      <c r="G862" t="s">
        <v>30</v>
      </c>
      <c r="H862" t="s">
        <v>28</v>
      </c>
      <c r="I862" t="s">
        <v>150</v>
      </c>
      <c r="J862" t="s">
        <v>27</v>
      </c>
      <c r="L862" t="s">
        <v>42</v>
      </c>
    </row>
    <row r="863" spans="1:32" ht="17.25" customHeight="1" x14ac:dyDescent="0.25">
      <c r="A863">
        <v>328309</v>
      </c>
      <c r="B863" t="s">
        <v>4201</v>
      </c>
      <c r="C863" t="s">
        <v>232</v>
      </c>
      <c r="D863" t="s">
        <v>4202</v>
      </c>
      <c r="E863" t="s">
        <v>88</v>
      </c>
      <c r="F863">
        <v>34893</v>
      </c>
      <c r="G863" t="s">
        <v>30</v>
      </c>
      <c r="H863" t="s">
        <v>28</v>
      </c>
      <c r="I863" t="s">
        <v>150</v>
      </c>
      <c r="J863" t="s">
        <v>1197</v>
      </c>
      <c r="L863" t="s">
        <v>30</v>
      </c>
    </row>
    <row r="864" spans="1:32" ht="17.25" customHeight="1" x14ac:dyDescent="0.25">
      <c r="A864">
        <v>327954</v>
      </c>
      <c r="B864" t="s">
        <v>2253</v>
      </c>
      <c r="C864" t="s">
        <v>847</v>
      </c>
      <c r="D864" t="s">
        <v>223</v>
      </c>
      <c r="E864" t="s">
        <v>88</v>
      </c>
      <c r="F864">
        <v>32767</v>
      </c>
      <c r="G864" t="s">
        <v>2628</v>
      </c>
      <c r="H864" t="s">
        <v>28</v>
      </c>
      <c r="I864" t="s">
        <v>150</v>
      </c>
      <c r="J864" t="s">
        <v>1197</v>
      </c>
      <c r="L864" t="s">
        <v>30</v>
      </c>
    </row>
    <row r="865" spans="1:32" ht="17.25" customHeight="1" x14ac:dyDescent="0.25">
      <c r="A865">
        <v>326285</v>
      </c>
      <c r="B865" t="s">
        <v>1788</v>
      </c>
      <c r="C865" t="s">
        <v>1591</v>
      </c>
      <c r="D865" t="s">
        <v>387</v>
      </c>
      <c r="E865" t="s">
        <v>88</v>
      </c>
      <c r="F865">
        <v>35562</v>
      </c>
      <c r="G865" t="s">
        <v>30</v>
      </c>
      <c r="H865" t="s">
        <v>28</v>
      </c>
      <c r="I865" t="s">
        <v>150</v>
      </c>
      <c r="J865" t="s">
        <v>1197</v>
      </c>
      <c r="L865" t="s">
        <v>30</v>
      </c>
      <c r="V865" t="s">
        <v>4420</v>
      </c>
      <c r="AE865" t="s">
        <v>4399</v>
      </c>
      <c r="AF865" t="s">
        <v>4399</v>
      </c>
    </row>
    <row r="866" spans="1:32" ht="17.25" customHeight="1" x14ac:dyDescent="0.25">
      <c r="A866">
        <v>331288</v>
      </c>
      <c r="B866" t="s">
        <v>2160</v>
      </c>
      <c r="C866" t="s">
        <v>225</v>
      </c>
      <c r="D866" t="s">
        <v>832</v>
      </c>
      <c r="E866" t="s">
        <v>88</v>
      </c>
      <c r="F866">
        <v>34365</v>
      </c>
      <c r="G866" t="s">
        <v>763</v>
      </c>
      <c r="H866" t="s">
        <v>28</v>
      </c>
      <c r="I866" t="s">
        <v>150</v>
      </c>
      <c r="J866" t="s">
        <v>1197</v>
      </c>
      <c r="L866" t="s">
        <v>79</v>
      </c>
      <c r="V866" t="s">
        <v>4432</v>
      </c>
    </row>
    <row r="867" spans="1:32" ht="17.25" customHeight="1" x14ac:dyDescent="0.25">
      <c r="A867">
        <v>320714</v>
      </c>
      <c r="B867" t="s">
        <v>1376</v>
      </c>
      <c r="C867" t="s">
        <v>225</v>
      </c>
      <c r="D867" t="s">
        <v>760</v>
      </c>
      <c r="E867" t="s">
        <v>88</v>
      </c>
      <c r="F867">
        <v>33201</v>
      </c>
      <c r="G867" t="s">
        <v>49</v>
      </c>
      <c r="H867" t="s">
        <v>28</v>
      </c>
      <c r="I867" t="s">
        <v>150</v>
      </c>
      <c r="J867" t="s">
        <v>1197</v>
      </c>
      <c r="L867" t="s">
        <v>49</v>
      </c>
      <c r="V867" t="s">
        <v>4420</v>
      </c>
      <c r="AE867" t="s">
        <v>4399</v>
      </c>
      <c r="AF867" t="s">
        <v>4399</v>
      </c>
    </row>
    <row r="868" spans="1:32" ht="17.25" customHeight="1" x14ac:dyDescent="0.25">
      <c r="A868">
        <v>327942</v>
      </c>
      <c r="B868" t="s">
        <v>1345</v>
      </c>
      <c r="C868" t="s">
        <v>821</v>
      </c>
      <c r="D868" t="s">
        <v>334</v>
      </c>
      <c r="E868" t="s">
        <v>88</v>
      </c>
      <c r="F868">
        <v>34934</v>
      </c>
      <c r="G868" t="s">
        <v>258</v>
      </c>
      <c r="H868" t="s">
        <v>28</v>
      </c>
      <c r="I868" t="s">
        <v>150</v>
      </c>
      <c r="J868" t="s">
        <v>1197</v>
      </c>
      <c r="L868" t="s">
        <v>30</v>
      </c>
      <c r="V868" t="s">
        <v>4433</v>
      </c>
    </row>
    <row r="869" spans="1:32" ht="17.25" customHeight="1" x14ac:dyDescent="0.25">
      <c r="A869">
        <v>336204</v>
      </c>
      <c r="B869" t="s">
        <v>4220</v>
      </c>
      <c r="C869" t="s">
        <v>642</v>
      </c>
      <c r="D869" t="s">
        <v>945</v>
      </c>
      <c r="E869" t="s">
        <v>88</v>
      </c>
      <c r="F869">
        <v>35145</v>
      </c>
      <c r="G869" t="s">
        <v>79</v>
      </c>
      <c r="H869" t="s">
        <v>28</v>
      </c>
      <c r="I869" t="s">
        <v>150</v>
      </c>
      <c r="J869" t="s">
        <v>27</v>
      </c>
      <c r="L869" t="s">
        <v>42</v>
      </c>
    </row>
    <row r="870" spans="1:32" ht="17.25" customHeight="1" x14ac:dyDescent="0.25">
      <c r="A870">
        <v>309478</v>
      </c>
      <c r="B870" t="s">
        <v>3596</v>
      </c>
      <c r="C870" t="s">
        <v>408</v>
      </c>
      <c r="D870" t="s">
        <v>1663</v>
      </c>
      <c r="E870" t="s">
        <v>89</v>
      </c>
      <c r="F870">
        <v>30864</v>
      </c>
      <c r="G870" t="s">
        <v>49</v>
      </c>
      <c r="H870" t="s">
        <v>28</v>
      </c>
      <c r="I870" t="s">
        <v>150</v>
      </c>
      <c r="J870" t="s">
        <v>1197</v>
      </c>
      <c r="L870" t="s">
        <v>49</v>
      </c>
    </row>
    <row r="871" spans="1:32" ht="17.25" customHeight="1" x14ac:dyDescent="0.25">
      <c r="A871">
        <v>325421</v>
      </c>
      <c r="B871" t="s">
        <v>3123</v>
      </c>
      <c r="C871" t="s">
        <v>389</v>
      </c>
      <c r="D871" t="s">
        <v>783</v>
      </c>
      <c r="E871" t="s">
        <v>88</v>
      </c>
      <c r="F871">
        <v>34995</v>
      </c>
      <c r="G871" t="s">
        <v>30</v>
      </c>
      <c r="H871" t="s">
        <v>28</v>
      </c>
      <c r="I871" t="s">
        <v>150</v>
      </c>
      <c r="J871" t="s">
        <v>1197</v>
      </c>
      <c r="L871" t="s">
        <v>42</v>
      </c>
      <c r="V871" t="s">
        <v>4554</v>
      </c>
      <c r="AE871" t="s">
        <v>4399</v>
      </c>
      <c r="AF871" t="s">
        <v>4399</v>
      </c>
    </row>
    <row r="872" spans="1:32" ht="17.25" customHeight="1" x14ac:dyDescent="0.25">
      <c r="A872">
        <v>334463</v>
      </c>
      <c r="B872" t="s">
        <v>3985</v>
      </c>
      <c r="C872" t="s">
        <v>3986</v>
      </c>
      <c r="D872" t="s">
        <v>420</v>
      </c>
      <c r="E872" t="s">
        <v>88</v>
      </c>
      <c r="F872">
        <v>33770</v>
      </c>
      <c r="G872" t="s">
        <v>30</v>
      </c>
      <c r="H872" t="s">
        <v>28</v>
      </c>
      <c r="I872" t="s">
        <v>150</v>
      </c>
      <c r="J872" t="s">
        <v>1197</v>
      </c>
      <c r="L872" t="s">
        <v>30</v>
      </c>
    </row>
    <row r="873" spans="1:32" ht="17.25" customHeight="1" x14ac:dyDescent="0.25">
      <c r="A873">
        <v>337920</v>
      </c>
      <c r="B873" t="s">
        <v>4195</v>
      </c>
      <c r="C873" t="s">
        <v>1095</v>
      </c>
      <c r="D873" t="s">
        <v>3260</v>
      </c>
      <c r="E873" t="s">
        <v>89</v>
      </c>
      <c r="F873">
        <v>35654</v>
      </c>
      <c r="G873" t="s">
        <v>3529</v>
      </c>
      <c r="H873" t="s">
        <v>28</v>
      </c>
      <c r="I873" t="s">
        <v>150</v>
      </c>
      <c r="J873" t="s">
        <v>1197</v>
      </c>
      <c r="L873" t="s">
        <v>30</v>
      </c>
    </row>
    <row r="874" spans="1:32" ht="17.25" customHeight="1" x14ac:dyDescent="0.25">
      <c r="A874">
        <v>334604</v>
      </c>
      <c r="B874" t="s">
        <v>3223</v>
      </c>
      <c r="C874" t="s">
        <v>360</v>
      </c>
      <c r="D874" t="s">
        <v>646</v>
      </c>
      <c r="E874" t="s">
        <v>89</v>
      </c>
      <c r="F874">
        <v>33358</v>
      </c>
      <c r="G874" t="s">
        <v>39</v>
      </c>
      <c r="H874" t="s">
        <v>28</v>
      </c>
      <c r="I874" t="s">
        <v>150</v>
      </c>
      <c r="J874" t="s">
        <v>1197</v>
      </c>
      <c r="L874" t="s">
        <v>39</v>
      </c>
    </row>
    <row r="875" spans="1:32" ht="17.25" customHeight="1" x14ac:dyDescent="0.25">
      <c r="A875">
        <v>330299</v>
      </c>
      <c r="B875" t="s">
        <v>2062</v>
      </c>
      <c r="C875" t="s">
        <v>232</v>
      </c>
      <c r="D875" t="s">
        <v>289</v>
      </c>
      <c r="E875" t="s">
        <v>88</v>
      </c>
      <c r="F875">
        <v>35066</v>
      </c>
      <c r="G875" t="s">
        <v>30</v>
      </c>
      <c r="H875" t="s">
        <v>28</v>
      </c>
      <c r="I875" t="s">
        <v>150</v>
      </c>
      <c r="J875" t="s">
        <v>27</v>
      </c>
      <c r="L875" t="s">
        <v>30</v>
      </c>
      <c r="V875" t="s">
        <v>4432</v>
      </c>
    </row>
    <row r="876" spans="1:32" ht="17.25" customHeight="1" x14ac:dyDescent="0.25">
      <c r="A876">
        <v>338284</v>
      </c>
      <c r="B876" t="s">
        <v>2842</v>
      </c>
      <c r="C876" t="s">
        <v>240</v>
      </c>
      <c r="D876" t="s">
        <v>2843</v>
      </c>
      <c r="E876" t="s">
        <v>88</v>
      </c>
      <c r="F876">
        <v>28857</v>
      </c>
      <c r="G876" t="s">
        <v>30</v>
      </c>
      <c r="H876" t="s">
        <v>28</v>
      </c>
      <c r="I876" t="s">
        <v>150</v>
      </c>
      <c r="J876" t="s">
        <v>1197</v>
      </c>
      <c r="L876" t="s">
        <v>85</v>
      </c>
    </row>
    <row r="877" spans="1:32" ht="17.25" customHeight="1" x14ac:dyDescent="0.25">
      <c r="A877">
        <v>327565</v>
      </c>
      <c r="B877" t="s">
        <v>2466</v>
      </c>
      <c r="C877" t="s">
        <v>235</v>
      </c>
      <c r="D877" t="s">
        <v>226</v>
      </c>
      <c r="E877" t="s">
        <v>89</v>
      </c>
      <c r="F877">
        <v>31136</v>
      </c>
      <c r="G877" t="s">
        <v>30</v>
      </c>
      <c r="H877" t="s">
        <v>28</v>
      </c>
      <c r="I877" t="s">
        <v>150</v>
      </c>
      <c r="J877" t="s">
        <v>1197</v>
      </c>
      <c r="L877" t="s">
        <v>30</v>
      </c>
    </row>
    <row r="878" spans="1:32" ht="17.25" customHeight="1" x14ac:dyDescent="0.25">
      <c r="A878">
        <v>316465</v>
      </c>
      <c r="B878" t="s">
        <v>3009</v>
      </c>
      <c r="C878" t="s">
        <v>360</v>
      </c>
      <c r="D878" t="s">
        <v>285</v>
      </c>
      <c r="E878" t="s">
        <v>88</v>
      </c>
      <c r="F878">
        <v>32674</v>
      </c>
      <c r="G878" t="s">
        <v>30</v>
      </c>
      <c r="H878" t="s">
        <v>28</v>
      </c>
      <c r="I878" t="s">
        <v>150</v>
      </c>
      <c r="AF878" t="s">
        <v>4399</v>
      </c>
    </row>
    <row r="879" spans="1:32" ht="17.25" customHeight="1" x14ac:dyDescent="0.25">
      <c r="A879">
        <v>338781</v>
      </c>
      <c r="B879" t="s">
        <v>4310</v>
      </c>
      <c r="C879" t="s">
        <v>529</v>
      </c>
      <c r="D879" t="s">
        <v>822</v>
      </c>
      <c r="E879" t="s">
        <v>89</v>
      </c>
      <c r="F879">
        <v>29543</v>
      </c>
      <c r="G879" t="s">
        <v>30</v>
      </c>
      <c r="H879" t="s">
        <v>28</v>
      </c>
      <c r="I879" t="s">
        <v>150</v>
      </c>
      <c r="J879" t="s">
        <v>1197</v>
      </c>
      <c r="L879" t="s">
        <v>59</v>
      </c>
    </row>
    <row r="880" spans="1:32" ht="17.25" customHeight="1" x14ac:dyDescent="0.25">
      <c r="A880">
        <v>332936</v>
      </c>
      <c r="B880" t="s">
        <v>3973</v>
      </c>
      <c r="C880" t="s">
        <v>694</v>
      </c>
      <c r="D880" t="s">
        <v>467</v>
      </c>
      <c r="E880" t="s">
        <v>89</v>
      </c>
      <c r="F880">
        <v>27052</v>
      </c>
      <c r="G880" t="s">
        <v>558</v>
      </c>
      <c r="H880" t="s">
        <v>31</v>
      </c>
      <c r="I880" t="s">
        <v>150</v>
      </c>
      <c r="J880" t="s">
        <v>1197</v>
      </c>
      <c r="L880" t="s">
        <v>30</v>
      </c>
    </row>
    <row r="881" spans="1:32" ht="17.25" customHeight="1" x14ac:dyDescent="0.25">
      <c r="A881">
        <v>336431</v>
      </c>
      <c r="B881" t="s">
        <v>3225</v>
      </c>
      <c r="C881" t="s">
        <v>369</v>
      </c>
      <c r="D881" t="s">
        <v>3226</v>
      </c>
      <c r="E881" t="s">
        <v>89</v>
      </c>
      <c r="F881">
        <v>28416</v>
      </c>
      <c r="G881" t="s">
        <v>258</v>
      </c>
      <c r="H881" t="s">
        <v>28</v>
      </c>
      <c r="I881" t="s">
        <v>150</v>
      </c>
      <c r="J881" t="s">
        <v>1197</v>
      </c>
      <c r="L881" t="s">
        <v>82</v>
      </c>
    </row>
    <row r="882" spans="1:32" ht="17.25" customHeight="1" x14ac:dyDescent="0.25">
      <c r="A882">
        <v>332934</v>
      </c>
      <c r="B882" t="s">
        <v>1738</v>
      </c>
      <c r="C882" t="s">
        <v>816</v>
      </c>
      <c r="D882" t="s">
        <v>243</v>
      </c>
      <c r="E882" t="s">
        <v>89</v>
      </c>
      <c r="F882">
        <v>32874</v>
      </c>
      <c r="G882" t="s">
        <v>1739</v>
      </c>
      <c r="H882" t="s">
        <v>28</v>
      </c>
      <c r="I882" t="s">
        <v>150</v>
      </c>
      <c r="J882" t="s">
        <v>1197</v>
      </c>
      <c r="L882" t="s">
        <v>70</v>
      </c>
      <c r="V882" t="s">
        <v>4433</v>
      </c>
    </row>
    <row r="883" spans="1:32" ht="17.25" customHeight="1" x14ac:dyDescent="0.25">
      <c r="A883">
        <v>338782</v>
      </c>
      <c r="B883" t="s">
        <v>4311</v>
      </c>
      <c r="C883" t="s">
        <v>542</v>
      </c>
      <c r="D883" t="s">
        <v>605</v>
      </c>
      <c r="E883" t="s">
        <v>89</v>
      </c>
      <c r="F883">
        <v>34943</v>
      </c>
      <c r="G883" t="s">
        <v>1556</v>
      </c>
      <c r="H883" t="s">
        <v>28</v>
      </c>
      <c r="I883" t="s">
        <v>150</v>
      </c>
      <c r="J883" t="s">
        <v>27</v>
      </c>
      <c r="L883" t="s">
        <v>42</v>
      </c>
    </row>
    <row r="884" spans="1:32" ht="17.25" customHeight="1" x14ac:dyDescent="0.25">
      <c r="A884">
        <v>334917</v>
      </c>
      <c r="B884" t="s">
        <v>1319</v>
      </c>
      <c r="C884" t="s">
        <v>343</v>
      </c>
      <c r="D884" t="s">
        <v>650</v>
      </c>
      <c r="E884" t="s">
        <v>89</v>
      </c>
      <c r="F884">
        <v>32771</v>
      </c>
      <c r="G884" t="s">
        <v>49</v>
      </c>
      <c r="H884" t="s">
        <v>28</v>
      </c>
      <c r="I884" t="s">
        <v>150</v>
      </c>
      <c r="J884" t="s">
        <v>1197</v>
      </c>
      <c r="L884" t="s">
        <v>70</v>
      </c>
      <c r="V884" t="s">
        <v>4431</v>
      </c>
    </row>
    <row r="885" spans="1:32" ht="17.25" customHeight="1" x14ac:dyDescent="0.25">
      <c r="A885">
        <v>336427</v>
      </c>
      <c r="B885" t="s">
        <v>3540</v>
      </c>
      <c r="C885" t="s">
        <v>259</v>
      </c>
      <c r="D885" t="s">
        <v>872</v>
      </c>
      <c r="E885" t="s">
        <v>89</v>
      </c>
      <c r="F885">
        <v>33604</v>
      </c>
      <c r="G885" t="s">
        <v>82</v>
      </c>
      <c r="H885" t="s">
        <v>28</v>
      </c>
      <c r="I885" t="s">
        <v>150</v>
      </c>
      <c r="J885" t="s">
        <v>1197</v>
      </c>
      <c r="L885" t="s">
        <v>82</v>
      </c>
    </row>
    <row r="886" spans="1:32" ht="17.25" customHeight="1" x14ac:dyDescent="0.25">
      <c r="A886">
        <v>338034</v>
      </c>
      <c r="B886" t="s">
        <v>788</v>
      </c>
      <c r="C886" t="s">
        <v>382</v>
      </c>
      <c r="D886" t="s">
        <v>2804</v>
      </c>
      <c r="E886" t="s">
        <v>89</v>
      </c>
      <c r="F886">
        <v>33262</v>
      </c>
      <c r="G886" t="s">
        <v>30</v>
      </c>
      <c r="H886" t="s">
        <v>28</v>
      </c>
      <c r="I886" t="s">
        <v>150</v>
      </c>
      <c r="J886" t="s">
        <v>1197</v>
      </c>
      <c r="L886" t="s">
        <v>85</v>
      </c>
      <c r="AE886" t="s">
        <v>4399</v>
      </c>
      <c r="AF886" t="s">
        <v>4399</v>
      </c>
    </row>
    <row r="887" spans="1:32" ht="17.25" customHeight="1" x14ac:dyDescent="0.25">
      <c r="A887">
        <v>338772</v>
      </c>
      <c r="B887" t="s">
        <v>3328</v>
      </c>
      <c r="C887" t="s">
        <v>1695</v>
      </c>
      <c r="D887" t="s">
        <v>619</v>
      </c>
      <c r="E887" t="s">
        <v>89</v>
      </c>
      <c r="F887">
        <v>31907</v>
      </c>
      <c r="G887" t="s">
        <v>30</v>
      </c>
      <c r="H887" t="s">
        <v>28</v>
      </c>
      <c r="I887" t="s">
        <v>150</v>
      </c>
      <c r="J887" t="s">
        <v>27</v>
      </c>
      <c r="L887" t="s">
        <v>30</v>
      </c>
    </row>
    <row r="888" spans="1:32" ht="17.25" customHeight="1" x14ac:dyDescent="0.25">
      <c r="A888">
        <v>334564</v>
      </c>
      <c r="B888" t="s">
        <v>2690</v>
      </c>
      <c r="C888" t="s">
        <v>734</v>
      </c>
      <c r="D888" t="s">
        <v>811</v>
      </c>
      <c r="E888" t="s">
        <v>89</v>
      </c>
      <c r="F888">
        <v>34700</v>
      </c>
      <c r="G888" t="s">
        <v>2162</v>
      </c>
      <c r="H888" t="s">
        <v>28</v>
      </c>
      <c r="I888" t="s">
        <v>150</v>
      </c>
      <c r="J888" t="s">
        <v>1197</v>
      </c>
      <c r="L888" t="s">
        <v>30</v>
      </c>
    </row>
    <row r="889" spans="1:32" ht="17.25" customHeight="1" x14ac:dyDescent="0.25">
      <c r="A889">
        <v>325983</v>
      </c>
      <c r="B889" t="s">
        <v>2821</v>
      </c>
      <c r="C889" t="s">
        <v>2007</v>
      </c>
      <c r="D889" t="s">
        <v>420</v>
      </c>
      <c r="E889" t="s">
        <v>89</v>
      </c>
      <c r="F889">
        <v>34123</v>
      </c>
      <c r="G889" t="s">
        <v>30</v>
      </c>
      <c r="H889" t="s">
        <v>28</v>
      </c>
      <c r="I889" t="s">
        <v>150</v>
      </c>
      <c r="J889" t="s">
        <v>1197</v>
      </c>
      <c r="L889" t="s">
        <v>30</v>
      </c>
    </row>
    <row r="890" spans="1:32" ht="17.25" customHeight="1" x14ac:dyDescent="0.25">
      <c r="A890">
        <v>338771</v>
      </c>
      <c r="B890" t="s">
        <v>4309</v>
      </c>
      <c r="C890" t="s">
        <v>347</v>
      </c>
      <c r="D890" t="s">
        <v>423</v>
      </c>
      <c r="E890" t="s">
        <v>89</v>
      </c>
      <c r="F890">
        <v>36404</v>
      </c>
      <c r="G890" t="s">
        <v>30</v>
      </c>
      <c r="H890" t="s">
        <v>28</v>
      </c>
      <c r="I890" t="s">
        <v>150</v>
      </c>
      <c r="J890" t="s">
        <v>1197</v>
      </c>
      <c r="L890" t="s">
        <v>42</v>
      </c>
    </row>
    <row r="891" spans="1:32" ht="17.25" customHeight="1" x14ac:dyDescent="0.25">
      <c r="A891">
        <v>333571</v>
      </c>
      <c r="B891" t="s">
        <v>2318</v>
      </c>
      <c r="C891" t="s">
        <v>273</v>
      </c>
      <c r="D891" t="s">
        <v>368</v>
      </c>
      <c r="E891" t="s">
        <v>89</v>
      </c>
      <c r="F891">
        <v>35082</v>
      </c>
      <c r="G891" t="s">
        <v>2319</v>
      </c>
      <c r="H891" t="s">
        <v>28</v>
      </c>
      <c r="I891" t="s">
        <v>150</v>
      </c>
      <c r="V891" t="s">
        <v>4553</v>
      </c>
      <c r="AD891" t="s">
        <v>4399</v>
      </c>
      <c r="AE891" t="s">
        <v>4399</v>
      </c>
      <c r="AF891" t="s">
        <v>4399</v>
      </c>
    </row>
    <row r="892" spans="1:32" ht="17.25" customHeight="1" x14ac:dyDescent="0.25">
      <c r="A892">
        <v>336379</v>
      </c>
      <c r="B892" t="s">
        <v>3841</v>
      </c>
      <c r="C892" t="s">
        <v>273</v>
      </c>
      <c r="D892" t="s">
        <v>930</v>
      </c>
      <c r="E892" t="s">
        <v>89</v>
      </c>
      <c r="F892">
        <v>35900</v>
      </c>
      <c r="G892" t="s">
        <v>30</v>
      </c>
      <c r="H892" t="s">
        <v>28</v>
      </c>
      <c r="I892" t="s">
        <v>150</v>
      </c>
      <c r="J892" t="s">
        <v>27</v>
      </c>
      <c r="L892" t="s">
        <v>30</v>
      </c>
    </row>
    <row r="893" spans="1:32" ht="17.25" customHeight="1" x14ac:dyDescent="0.25">
      <c r="A893">
        <v>333359</v>
      </c>
      <c r="B893" t="s">
        <v>3885</v>
      </c>
      <c r="C893" t="s">
        <v>266</v>
      </c>
      <c r="D893" t="s">
        <v>418</v>
      </c>
      <c r="E893" t="s">
        <v>89</v>
      </c>
      <c r="F893">
        <v>35921</v>
      </c>
      <c r="G893" t="s">
        <v>575</v>
      </c>
      <c r="H893" t="s">
        <v>28</v>
      </c>
      <c r="I893" t="s">
        <v>150</v>
      </c>
      <c r="J893" t="s">
        <v>1197</v>
      </c>
      <c r="L893" t="s">
        <v>42</v>
      </c>
    </row>
    <row r="894" spans="1:32" ht="17.25" customHeight="1" x14ac:dyDescent="0.25">
      <c r="A894">
        <v>338770</v>
      </c>
      <c r="B894" t="s">
        <v>4308</v>
      </c>
      <c r="C894" t="s">
        <v>521</v>
      </c>
      <c r="D894" t="s">
        <v>1215</v>
      </c>
      <c r="E894" t="s">
        <v>89</v>
      </c>
      <c r="F894">
        <v>34887</v>
      </c>
      <c r="G894" t="s">
        <v>30</v>
      </c>
      <c r="H894" t="s">
        <v>28</v>
      </c>
      <c r="I894" t="s">
        <v>150</v>
      </c>
      <c r="J894" t="s">
        <v>1197</v>
      </c>
      <c r="L894" t="s">
        <v>42</v>
      </c>
    </row>
    <row r="895" spans="1:32" ht="17.25" customHeight="1" x14ac:dyDescent="0.25">
      <c r="A895">
        <v>333670</v>
      </c>
      <c r="B895" t="s">
        <v>3171</v>
      </c>
      <c r="C895" t="s">
        <v>421</v>
      </c>
      <c r="D895" t="s">
        <v>285</v>
      </c>
      <c r="E895" t="s">
        <v>89</v>
      </c>
      <c r="F895">
        <v>34700</v>
      </c>
      <c r="G895" t="s">
        <v>2094</v>
      </c>
      <c r="H895" t="s">
        <v>28</v>
      </c>
      <c r="I895" t="s">
        <v>150</v>
      </c>
      <c r="J895" t="s">
        <v>27</v>
      </c>
      <c r="L895" t="s">
        <v>897</v>
      </c>
      <c r="AF895" t="s">
        <v>4399</v>
      </c>
    </row>
    <row r="896" spans="1:32" ht="17.25" customHeight="1" x14ac:dyDescent="0.25">
      <c r="A896">
        <v>338923</v>
      </c>
      <c r="B896" t="s">
        <v>3234</v>
      </c>
      <c r="C896" t="s">
        <v>354</v>
      </c>
      <c r="D896" t="s">
        <v>380</v>
      </c>
      <c r="E896" t="s">
        <v>89</v>
      </c>
      <c r="F896">
        <v>34561</v>
      </c>
      <c r="G896" t="s">
        <v>3235</v>
      </c>
      <c r="H896" t="s">
        <v>28</v>
      </c>
      <c r="I896" t="s">
        <v>150</v>
      </c>
      <c r="J896" t="s">
        <v>1197</v>
      </c>
      <c r="L896" t="s">
        <v>30</v>
      </c>
    </row>
    <row r="897" spans="1:32" ht="17.25" customHeight="1" x14ac:dyDescent="0.25">
      <c r="A897">
        <v>338016</v>
      </c>
      <c r="B897" t="s">
        <v>4005</v>
      </c>
      <c r="C897" t="s">
        <v>762</v>
      </c>
      <c r="D897" t="s">
        <v>4006</v>
      </c>
      <c r="E897" t="s">
        <v>89</v>
      </c>
      <c r="F897">
        <v>35210</v>
      </c>
      <c r="G897" t="s">
        <v>1079</v>
      </c>
      <c r="H897" t="s">
        <v>28</v>
      </c>
      <c r="I897" t="s">
        <v>150</v>
      </c>
      <c r="J897" t="s">
        <v>27</v>
      </c>
      <c r="L897" t="s">
        <v>42</v>
      </c>
    </row>
    <row r="898" spans="1:32" ht="17.25" customHeight="1" x14ac:dyDescent="0.25">
      <c r="A898">
        <v>334919</v>
      </c>
      <c r="B898" t="s">
        <v>3781</v>
      </c>
      <c r="C898" t="s">
        <v>450</v>
      </c>
      <c r="D898" t="s">
        <v>243</v>
      </c>
      <c r="E898" t="s">
        <v>89</v>
      </c>
      <c r="F898">
        <v>35219</v>
      </c>
      <c r="G898" t="s">
        <v>30</v>
      </c>
      <c r="H898" t="s">
        <v>28</v>
      </c>
      <c r="I898" t="s">
        <v>150</v>
      </c>
      <c r="J898" t="s">
        <v>1197</v>
      </c>
      <c r="L898" t="s">
        <v>30</v>
      </c>
    </row>
    <row r="899" spans="1:32" ht="17.25" customHeight="1" x14ac:dyDescent="0.25">
      <c r="A899">
        <v>309490</v>
      </c>
      <c r="B899" t="s">
        <v>1510</v>
      </c>
      <c r="C899" t="s">
        <v>1511</v>
      </c>
      <c r="D899" t="s">
        <v>465</v>
      </c>
      <c r="E899" t="s">
        <v>89</v>
      </c>
      <c r="F899">
        <v>31048</v>
      </c>
      <c r="G899" t="s">
        <v>224</v>
      </c>
      <c r="H899" t="s">
        <v>28</v>
      </c>
      <c r="I899" t="s">
        <v>150</v>
      </c>
      <c r="J899" t="s">
        <v>1197</v>
      </c>
      <c r="L899" t="s">
        <v>42</v>
      </c>
      <c r="V899" t="s">
        <v>4431</v>
      </c>
      <c r="AE899" t="s">
        <v>4399</v>
      </c>
      <c r="AF899" t="s">
        <v>4399</v>
      </c>
    </row>
    <row r="900" spans="1:32" ht="17.25" customHeight="1" x14ac:dyDescent="0.25">
      <c r="A900">
        <v>334572</v>
      </c>
      <c r="B900" t="s">
        <v>3830</v>
      </c>
      <c r="C900" t="s">
        <v>3831</v>
      </c>
      <c r="D900" t="s">
        <v>1087</v>
      </c>
      <c r="E900" t="s">
        <v>89</v>
      </c>
      <c r="F900">
        <v>35798</v>
      </c>
      <c r="G900" t="s">
        <v>838</v>
      </c>
      <c r="H900" t="s">
        <v>28</v>
      </c>
      <c r="I900" t="s">
        <v>150</v>
      </c>
      <c r="J900" t="s">
        <v>1197</v>
      </c>
      <c r="L900" t="s">
        <v>42</v>
      </c>
    </row>
    <row r="901" spans="1:32" ht="17.25" customHeight="1" x14ac:dyDescent="0.25">
      <c r="A901">
        <v>334570</v>
      </c>
      <c r="B901" t="s">
        <v>2668</v>
      </c>
      <c r="C901" t="s">
        <v>668</v>
      </c>
      <c r="D901" t="s">
        <v>638</v>
      </c>
      <c r="E901" t="s">
        <v>88</v>
      </c>
      <c r="F901">
        <v>34018</v>
      </c>
      <c r="G901" t="s">
        <v>2669</v>
      </c>
      <c r="H901" t="s">
        <v>28</v>
      </c>
      <c r="I901" t="s">
        <v>150</v>
      </c>
      <c r="J901" t="s">
        <v>1197</v>
      </c>
      <c r="L901" t="s">
        <v>79</v>
      </c>
    </row>
    <row r="902" spans="1:32" ht="17.25" customHeight="1" x14ac:dyDescent="0.25">
      <c r="A902">
        <v>333575</v>
      </c>
      <c r="B902" t="s">
        <v>3821</v>
      </c>
      <c r="C902" t="s">
        <v>647</v>
      </c>
      <c r="D902" t="s">
        <v>3822</v>
      </c>
      <c r="E902" t="s">
        <v>89</v>
      </c>
      <c r="F902">
        <v>32931</v>
      </c>
      <c r="G902" t="s">
        <v>530</v>
      </c>
      <c r="H902" t="s">
        <v>28</v>
      </c>
      <c r="I902" t="s">
        <v>150</v>
      </c>
      <c r="V902" t="s">
        <v>4554</v>
      </c>
      <c r="AD902" t="s">
        <v>4399</v>
      </c>
      <c r="AE902" t="s">
        <v>4399</v>
      </c>
      <c r="AF902" t="s">
        <v>4399</v>
      </c>
    </row>
    <row r="903" spans="1:32" ht="17.25" customHeight="1" x14ac:dyDescent="0.25">
      <c r="A903">
        <v>332890</v>
      </c>
      <c r="B903" t="s">
        <v>3170</v>
      </c>
      <c r="C903" t="s">
        <v>240</v>
      </c>
      <c r="D903" t="s">
        <v>296</v>
      </c>
      <c r="E903" t="s">
        <v>89</v>
      </c>
      <c r="F903">
        <v>34525</v>
      </c>
      <c r="G903" t="s">
        <v>224</v>
      </c>
      <c r="H903" t="s">
        <v>31</v>
      </c>
      <c r="I903" t="s">
        <v>150</v>
      </c>
      <c r="J903" t="s">
        <v>27</v>
      </c>
      <c r="L903" t="s">
        <v>30</v>
      </c>
    </row>
    <row r="904" spans="1:32" ht="17.25" customHeight="1" x14ac:dyDescent="0.25">
      <c r="A904">
        <v>316446</v>
      </c>
      <c r="B904" t="s">
        <v>1960</v>
      </c>
      <c r="C904" t="s">
        <v>338</v>
      </c>
      <c r="D904" t="s">
        <v>514</v>
      </c>
      <c r="E904" t="s">
        <v>89</v>
      </c>
      <c r="F904">
        <v>31980</v>
      </c>
      <c r="G904" t="s">
        <v>726</v>
      </c>
      <c r="H904" t="s">
        <v>28</v>
      </c>
      <c r="I904" t="s">
        <v>150</v>
      </c>
      <c r="J904" t="s">
        <v>1197</v>
      </c>
      <c r="L904" t="s">
        <v>70</v>
      </c>
      <c r="V904" t="s">
        <v>4431</v>
      </c>
    </row>
    <row r="905" spans="1:32" ht="17.25" customHeight="1" x14ac:dyDescent="0.25">
      <c r="A905">
        <v>326710</v>
      </c>
      <c r="B905" t="s">
        <v>1969</v>
      </c>
      <c r="C905" t="s">
        <v>630</v>
      </c>
      <c r="D905" t="s">
        <v>328</v>
      </c>
      <c r="E905" t="s">
        <v>89</v>
      </c>
      <c r="F905">
        <v>32655</v>
      </c>
      <c r="G905" t="s">
        <v>30</v>
      </c>
      <c r="H905" t="s">
        <v>28</v>
      </c>
      <c r="I905" t="s">
        <v>150</v>
      </c>
      <c r="J905" t="s">
        <v>1197</v>
      </c>
      <c r="L905" t="s">
        <v>30</v>
      </c>
      <c r="V905" t="s">
        <v>4432</v>
      </c>
    </row>
    <row r="906" spans="1:32" ht="17.25" customHeight="1" x14ac:dyDescent="0.25">
      <c r="A906">
        <v>338013</v>
      </c>
      <c r="B906" t="s">
        <v>3860</v>
      </c>
      <c r="C906" t="s">
        <v>240</v>
      </c>
      <c r="D906" t="s">
        <v>804</v>
      </c>
      <c r="E906" t="s">
        <v>89</v>
      </c>
      <c r="F906">
        <v>31492</v>
      </c>
      <c r="G906" t="s">
        <v>1651</v>
      </c>
      <c r="H906" t="s">
        <v>28</v>
      </c>
      <c r="I906" t="s">
        <v>150</v>
      </c>
      <c r="J906" t="s">
        <v>1197</v>
      </c>
      <c r="L906" t="s">
        <v>42</v>
      </c>
    </row>
    <row r="907" spans="1:32" ht="17.25" customHeight="1" x14ac:dyDescent="0.25">
      <c r="A907">
        <v>332897</v>
      </c>
      <c r="B907" t="s">
        <v>3105</v>
      </c>
      <c r="C907" t="s">
        <v>647</v>
      </c>
      <c r="D907" t="s">
        <v>731</v>
      </c>
      <c r="E907" t="s">
        <v>89</v>
      </c>
      <c r="F907">
        <v>36161</v>
      </c>
      <c r="G907" t="s">
        <v>73</v>
      </c>
      <c r="H907" t="s">
        <v>28</v>
      </c>
      <c r="I907" t="s">
        <v>150</v>
      </c>
    </row>
    <row r="908" spans="1:32" ht="17.25" customHeight="1" x14ac:dyDescent="0.25">
      <c r="A908">
        <v>336384</v>
      </c>
      <c r="B908" t="s">
        <v>3842</v>
      </c>
      <c r="C908" t="s">
        <v>987</v>
      </c>
      <c r="D908" t="s">
        <v>390</v>
      </c>
      <c r="E908" t="s">
        <v>88</v>
      </c>
      <c r="F908">
        <v>35929</v>
      </c>
      <c r="G908" t="s">
        <v>518</v>
      </c>
      <c r="H908" t="s">
        <v>28</v>
      </c>
      <c r="I908" t="s">
        <v>150</v>
      </c>
      <c r="J908" t="s">
        <v>27</v>
      </c>
      <c r="L908" t="s">
        <v>30</v>
      </c>
    </row>
    <row r="909" spans="1:32" ht="17.25" customHeight="1" x14ac:dyDescent="0.25">
      <c r="A909">
        <v>338018</v>
      </c>
      <c r="B909" t="s">
        <v>4245</v>
      </c>
      <c r="C909" t="s">
        <v>264</v>
      </c>
      <c r="D909" t="s">
        <v>4246</v>
      </c>
      <c r="E909" t="s">
        <v>89</v>
      </c>
      <c r="F909">
        <v>32869</v>
      </c>
      <c r="G909" t="s">
        <v>224</v>
      </c>
      <c r="H909" t="s">
        <v>28</v>
      </c>
      <c r="I909" t="s">
        <v>150</v>
      </c>
      <c r="J909" t="s">
        <v>1197</v>
      </c>
      <c r="L909" t="s">
        <v>42</v>
      </c>
    </row>
    <row r="910" spans="1:32" ht="17.25" customHeight="1" x14ac:dyDescent="0.25">
      <c r="A910">
        <v>333577</v>
      </c>
      <c r="B910" t="s">
        <v>2232</v>
      </c>
      <c r="C910" t="s">
        <v>240</v>
      </c>
      <c r="D910" t="s">
        <v>368</v>
      </c>
      <c r="E910" t="s">
        <v>89</v>
      </c>
      <c r="F910">
        <v>34876</v>
      </c>
      <c r="G910" t="s">
        <v>2233</v>
      </c>
      <c r="H910" t="s">
        <v>28</v>
      </c>
      <c r="I910" t="s">
        <v>150</v>
      </c>
      <c r="J910" t="s">
        <v>1197</v>
      </c>
      <c r="L910" t="s">
        <v>85</v>
      </c>
      <c r="V910" t="s">
        <v>4436</v>
      </c>
    </row>
    <row r="911" spans="1:32" ht="17.25" customHeight="1" x14ac:dyDescent="0.25">
      <c r="A911">
        <v>334584</v>
      </c>
      <c r="B911" t="s">
        <v>3987</v>
      </c>
      <c r="C911" t="s">
        <v>222</v>
      </c>
      <c r="D911" t="s">
        <v>423</v>
      </c>
      <c r="E911" t="s">
        <v>89</v>
      </c>
      <c r="F911">
        <v>34721</v>
      </c>
      <c r="G911" t="s">
        <v>502</v>
      </c>
      <c r="H911" t="s">
        <v>28</v>
      </c>
      <c r="I911" t="s">
        <v>150</v>
      </c>
      <c r="J911" t="s">
        <v>27</v>
      </c>
      <c r="L911" t="s">
        <v>42</v>
      </c>
    </row>
    <row r="912" spans="1:32" ht="17.25" customHeight="1" x14ac:dyDescent="0.25">
      <c r="A912">
        <v>332614</v>
      </c>
      <c r="B912" t="s">
        <v>3971</v>
      </c>
      <c r="C912" t="s">
        <v>1753</v>
      </c>
      <c r="D912" t="s">
        <v>459</v>
      </c>
      <c r="E912" t="s">
        <v>89</v>
      </c>
      <c r="F912">
        <v>36526</v>
      </c>
      <c r="G912" t="s">
        <v>30</v>
      </c>
      <c r="H912" t="s">
        <v>28</v>
      </c>
      <c r="I912" t="s">
        <v>150</v>
      </c>
      <c r="J912" t="s">
        <v>27</v>
      </c>
      <c r="L912" t="s">
        <v>30</v>
      </c>
    </row>
    <row r="913" spans="1:32" ht="17.25" customHeight="1" x14ac:dyDescent="0.25">
      <c r="A913">
        <v>325652</v>
      </c>
      <c r="B913" t="s">
        <v>3610</v>
      </c>
      <c r="C913" t="s">
        <v>286</v>
      </c>
      <c r="D913" t="s">
        <v>1827</v>
      </c>
      <c r="E913" t="s">
        <v>88</v>
      </c>
      <c r="F913">
        <v>31726</v>
      </c>
      <c r="G913" t="s">
        <v>59</v>
      </c>
      <c r="H913" t="s">
        <v>28</v>
      </c>
      <c r="I913" t="s">
        <v>150</v>
      </c>
      <c r="J913" t="s">
        <v>1197</v>
      </c>
      <c r="L913" t="s">
        <v>59</v>
      </c>
    </row>
    <row r="914" spans="1:32" ht="17.25" customHeight="1" x14ac:dyDescent="0.25">
      <c r="A914">
        <v>332974</v>
      </c>
      <c r="B914" t="s">
        <v>3068</v>
      </c>
      <c r="C914" t="s">
        <v>350</v>
      </c>
      <c r="D914" t="s">
        <v>1459</v>
      </c>
      <c r="E914" t="s">
        <v>89</v>
      </c>
      <c r="F914">
        <v>34204</v>
      </c>
      <c r="G914" t="s">
        <v>30</v>
      </c>
      <c r="H914" t="s">
        <v>28</v>
      </c>
      <c r="I914" t="s">
        <v>150</v>
      </c>
      <c r="J914" t="s">
        <v>1197</v>
      </c>
      <c r="L914" t="s">
        <v>85</v>
      </c>
    </row>
    <row r="915" spans="1:32" ht="17.25" customHeight="1" x14ac:dyDescent="0.25">
      <c r="A915">
        <v>336913</v>
      </c>
      <c r="B915" t="s">
        <v>2427</v>
      </c>
      <c r="C915" t="s">
        <v>286</v>
      </c>
      <c r="D915" t="s">
        <v>834</v>
      </c>
      <c r="E915" t="s">
        <v>89</v>
      </c>
      <c r="F915">
        <v>36526</v>
      </c>
      <c r="G915" t="s">
        <v>671</v>
      </c>
      <c r="H915" t="s">
        <v>28</v>
      </c>
      <c r="I915" t="s">
        <v>150</v>
      </c>
      <c r="J915" t="s">
        <v>1197</v>
      </c>
      <c r="L915" t="s">
        <v>52</v>
      </c>
    </row>
    <row r="916" spans="1:32" ht="17.25" customHeight="1" x14ac:dyDescent="0.25">
      <c r="A916">
        <v>326448</v>
      </c>
      <c r="B916" t="s">
        <v>2139</v>
      </c>
      <c r="C916" t="s">
        <v>286</v>
      </c>
      <c r="D916" t="s">
        <v>2115</v>
      </c>
      <c r="E916" t="s">
        <v>89</v>
      </c>
      <c r="F916">
        <v>35436</v>
      </c>
      <c r="G916" t="s">
        <v>30</v>
      </c>
      <c r="H916" t="s">
        <v>28</v>
      </c>
      <c r="I916" t="s">
        <v>150</v>
      </c>
      <c r="J916" t="s">
        <v>1197</v>
      </c>
      <c r="L916" t="s">
        <v>30</v>
      </c>
      <c r="V916" t="s">
        <v>4431</v>
      </c>
    </row>
    <row r="917" spans="1:32" ht="17.25" customHeight="1" x14ac:dyDescent="0.25">
      <c r="A917">
        <v>338915</v>
      </c>
      <c r="B917" t="s">
        <v>4341</v>
      </c>
      <c r="C917" t="s">
        <v>649</v>
      </c>
      <c r="D917" t="s">
        <v>4342</v>
      </c>
      <c r="E917" t="s">
        <v>89</v>
      </c>
      <c r="F917">
        <v>36628</v>
      </c>
      <c r="G917" t="s">
        <v>30</v>
      </c>
      <c r="H917" t="s">
        <v>28</v>
      </c>
      <c r="I917" t="s">
        <v>150</v>
      </c>
      <c r="J917" t="s">
        <v>1197</v>
      </c>
      <c r="L917" t="s">
        <v>30</v>
      </c>
    </row>
    <row r="918" spans="1:32" ht="17.25" customHeight="1" x14ac:dyDescent="0.25">
      <c r="A918">
        <v>332623</v>
      </c>
      <c r="B918" t="s">
        <v>3757</v>
      </c>
      <c r="C918" t="s">
        <v>375</v>
      </c>
      <c r="D918" t="s">
        <v>459</v>
      </c>
      <c r="E918" t="s">
        <v>89</v>
      </c>
      <c r="F918">
        <v>36698</v>
      </c>
      <c r="G918" t="s">
        <v>30</v>
      </c>
      <c r="H918" t="s">
        <v>28</v>
      </c>
      <c r="I918" t="s">
        <v>150</v>
      </c>
      <c r="J918" t="s">
        <v>27</v>
      </c>
      <c r="L918" t="s">
        <v>30</v>
      </c>
    </row>
    <row r="919" spans="1:32" ht="17.25" customHeight="1" x14ac:dyDescent="0.25">
      <c r="A919">
        <v>338953</v>
      </c>
      <c r="B919" t="s">
        <v>3142</v>
      </c>
      <c r="C919" t="s">
        <v>347</v>
      </c>
      <c r="D919" t="s">
        <v>1487</v>
      </c>
      <c r="E919" t="s">
        <v>89</v>
      </c>
      <c r="F919">
        <v>25786</v>
      </c>
      <c r="G919" t="s">
        <v>30</v>
      </c>
      <c r="H919" t="s">
        <v>31</v>
      </c>
      <c r="I919" t="s">
        <v>150</v>
      </c>
      <c r="J919" t="s">
        <v>1197</v>
      </c>
      <c r="L919" t="s">
        <v>30</v>
      </c>
    </row>
    <row r="920" spans="1:32" ht="17.25" customHeight="1" x14ac:dyDescent="0.25">
      <c r="A920">
        <v>338067</v>
      </c>
      <c r="B920" t="s">
        <v>3933</v>
      </c>
      <c r="C920" t="s">
        <v>946</v>
      </c>
      <c r="D920" t="s">
        <v>3934</v>
      </c>
      <c r="E920" t="s">
        <v>89</v>
      </c>
      <c r="F920">
        <v>29226</v>
      </c>
      <c r="G920" t="s">
        <v>30</v>
      </c>
      <c r="H920" t="s">
        <v>28</v>
      </c>
      <c r="I920" t="s">
        <v>150</v>
      </c>
      <c r="J920" t="s">
        <v>1197</v>
      </c>
      <c r="L920" t="s">
        <v>42</v>
      </c>
    </row>
    <row r="921" spans="1:32" ht="17.25" customHeight="1" x14ac:dyDescent="0.25">
      <c r="A921">
        <v>332977</v>
      </c>
      <c r="B921" t="s">
        <v>1867</v>
      </c>
      <c r="C921" t="s">
        <v>265</v>
      </c>
      <c r="D921" t="s">
        <v>351</v>
      </c>
      <c r="E921" t="s">
        <v>88</v>
      </c>
      <c r="F921">
        <v>36097</v>
      </c>
      <c r="G921" t="s">
        <v>1056</v>
      </c>
      <c r="H921" t="s">
        <v>28</v>
      </c>
      <c r="I921" t="s">
        <v>150</v>
      </c>
      <c r="J921" t="s">
        <v>1197</v>
      </c>
      <c r="L921" t="s">
        <v>30</v>
      </c>
      <c r="V921" t="s">
        <v>4432</v>
      </c>
    </row>
    <row r="922" spans="1:32" ht="17.25" customHeight="1" x14ac:dyDescent="0.25">
      <c r="A922">
        <v>326423</v>
      </c>
      <c r="B922" t="s">
        <v>3243</v>
      </c>
      <c r="C922" t="s">
        <v>312</v>
      </c>
      <c r="D922" t="s">
        <v>418</v>
      </c>
      <c r="E922" t="s">
        <v>88</v>
      </c>
      <c r="F922">
        <v>31997</v>
      </c>
      <c r="G922" t="s">
        <v>999</v>
      </c>
      <c r="H922" t="s">
        <v>28</v>
      </c>
      <c r="I922" t="s">
        <v>150</v>
      </c>
      <c r="J922" t="s">
        <v>1197</v>
      </c>
      <c r="L922" t="s">
        <v>59</v>
      </c>
      <c r="AF922" t="s">
        <v>4399</v>
      </c>
    </row>
    <row r="923" spans="1:32" ht="17.25" customHeight="1" x14ac:dyDescent="0.25">
      <c r="A923">
        <v>338790</v>
      </c>
      <c r="B923" t="s">
        <v>4312</v>
      </c>
      <c r="C923" t="s">
        <v>222</v>
      </c>
      <c r="D923" t="s">
        <v>2506</v>
      </c>
      <c r="E923" t="s">
        <v>89</v>
      </c>
      <c r="F923">
        <v>36527</v>
      </c>
      <c r="G923" t="s">
        <v>4313</v>
      </c>
      <c r="H923" t="s">
        <v>28</v>
      </c>
      <c r="I923" t="s">
        <v>150</v>
      </c>
      <c r="J923" t="s">
        <v>27</v>
      </c>
      <c r="L923" t="s">
        <v>85</v>
      </c>
    </row>
    <row r="924" spans="1:32" ht="17.25" customHeight="1" x14ac:dyDescent="0.25">
      <c r="A924">
        <v>338078</v>
      </c>
      <c r="B924" t="s">
        <v>4248</v>
      </c>
      <c r="C924" t="s">
        <v>1104</v>
      </c>
      <c r="D924" t="s">
        <v>292</v>
      </c>
      <c r="E924" t="s">
        <v>89</v>
      </c>
      <c r="F924">
        <v>28612</v>
      </c>
      <c r="G924" t="s">
        <v>30</v>
      </c>
      <c r="H924" t="s">
        <v>28</v>
      </c>
      <c r="I924" t="s">
        <v>150</v>
      </c>
      <c r="J924" t="s">
        <v>27</v>
      </c>
      <c r="L924" t="s">
        <v>42</v>
      </c>
    </row>
    <row r="925" spans="1:32" ht="17.25" customHeight="1" x14ac:dyDescent="0.25">
      <c r="A925">
        <v>338927</v>
      </c>
      <c r="B925" t="s">
        <v>4117</v>
      </c>
      <c r="C925" t="s">
        <v>313</v>
      </c>
      <c r="D925" t="s">
        <v>4118</v>
      </c>
      <c r="E925" t="s">
        <v>89</v>
      </c>
      <c r="F925">
        <v>30710</v>
      </c>
      <c r="G925" t="s">
        <v>4119</v>
      </c>
      <c r="H925" t="s">
        <v>28</v>
      </c>
      <c r="I925" t="s">
        <v>150</v>
      </c>
      <c r="J925" t="s">
        <v>1197</v>
      </c>
      <c r="L925" t="s">
        <v>82</v>
      </c>
    </row>
    <row r="926" spans="1:32" ht="17.25" customHeight="1" x14ac:dyDescent="0.25">
      <c r="A926">
        <v>334994</v>
      </c>
      <c r="B926" t="s">
        <v>2753</v>
      </c>
      <c r="C926" t="s">
        <v>1912</v>
      </c>
      <c r="D926" t="s">
        <v>2754</v>
      </c>
      <c r="E926" t="s">
        <v>88</v>
      </c>
      <c r="F926">
        <v>36055</v>
      </c>
      <c r="G926" t="s">
        <v>871</v>
      </c>
      <c r="H926" t="s">
        <v>28</v>
      </c>
      <c r="I926" t="s">
        <v>150</v>
      </c>
      <c r="AD926" t="s">
        <v>4399</v>
      </c>
      <c r="AE926" t="s">
        <v>4399</v>
      </c>
      <c r="AF926" t="s">
        <v>4399</v>
      </c>
    </row>
    <row r="927" spans="1:32" ht="17.25" customHeight="1" x14ac:dyDescent="0.25">
      <c r="A927">
        <v>338741</v>
      </c>
      <c r="B927" t="s">
        <v>4306</v>
      </c>
      <c r="C927" t="s">
        <v>264</v>
      </c>
      <c r="D927" t="s">
        <v>533</v>
      </c>
      <c r="E927" t="s">
        <v>88</v>
      </c>
      <c r="F927">
        <v>27699</v>
      </c>
      <c r="G927" t="s">
        <v>2423</v>
      </c>
      <c r="H927" t="s">
        <v>28</v>
      </c>
      <c r="I927" t="s">
        <v>150</v>
      </c>
      <c r="J927" t="s">
        <v>27</v>
      </c>
      <c r="L927" t="s">
        <v>30</v>
      </c>
    </row>
    <row r="928" spans="1:32" ht="17.25" customHeight="1" x14ac:dyDescent="0.25">
      <c r="A928">
        <v>337280</v>
      </c>
      <c r="B928" t="s">
        <v>1262</v>
      </c>
      <c r="C928" t="s">
        <v>375</v>
      </c>
      <c r="D928" t="s">
        <v>326</v>
      </c>
      <c r="E928" t="s">
        <v>88</v>
      </c>
      <c r="F928">
        <v>35259</v>
      </c>
      <c r="G928" t="s">
        <v>992</v>
      </c>
      <c r="H928" t="s">
        <v>28</v>
      </c>
      <c r="I928" t="s">
        <v>150</v>
      </c>
      <c r="V928" t="s">
        <v>4420</v>
      </c>
      <c r="AC928" t="s">
        <v>4399</v>
      </c>
      <c r="AD928" t="s">
        <v>4399</v>
      </c>
      <c r="AE928" t="s">
        <v>4399</v>
      </c>
      <c r="AF928" t="s">
        <v>4399</v>
      </c>
    </row>
    <row r="929" spans="1:32" ht="17.25" customHeight="1" x14ac:dyDescent="0.25">
      <c r="A929">
        <v>333537</v>
      </c>
      <c r="B929" t="s">
        <v>3777</v>
      </c>
      <c r="C929" t="s">
        <v>222</v>
      </c>
      <c r="D929" t="s">
        <v>497</v>
      </c>
      <c r="E929" t="s">
        <v>88</v>
      </c>
      <c r="F929">
        <v>35137</v>
      </c>
      <c r="G929" t="s">
        <v>689</v>
      </c>
      <c r="H929" t="s">
        <v>28</v>
      </c>
      <c r="I929" t="s">
        <v>150</v>
      </c>
      <c r="J929" t="s">
        <v>1197</v>
      </c>
      <c r="L929" t="s">
        <v>85</v>
      </c>
      <c r="V929" t="s">
        <v>4554</v>
      </c>
      <c r="AE929" t="s">
        <v>4399</v>
      </c>
      <c r="AF929" t="s">
        <v>4399</v>
      </c>
    </row>
    <row r="930" spans="1:32" ht="17.25" customHeight="1" x14ac:dyDescent="0.25">
      <c r="A930">
        <v>338928</v>
      </c>
      <c r="B930" t="s">
        <v>2977</v>
      </c>
      <c r="C930" t="s">
        <v>259</v>
      </c>
      <c r="D930" t="s">
        <v>278</v>
      </c>
      <c r="E930" t="s">
        <v>89</v>
      </c>
      <c r="F930">
        <v>37040</v>
      </c>
      <c r="G930" t="s">
        <v>30</v>
      </c>
      <c r="H930" t="s">
        <v>28</v>
      </c>
      <c r="I930" t="s">
        <v>150</v>
      </c>
      <c r="J930" t="s">
        <v>1197</v>
      </c>
      <c r="L930" t="s">
        <v>30</v>
      </c>
    </row>
    <row r="931" spans="1:32" ht="17.25" customHeight="1" x14ac:dyDescent="0.25">
      <c r="A931">
        <v>337137</v>
      </c>
      <c r="B931" t="s">
        <v>3137</v>
      </c>
      <c r="C931" t="s">
        <v>240</v>
      </c>
      <c r="D931" t="s">
        <v>3138</v>
      </c>
      <c r="E931" t="s">
        <v>89</v>
      </c>
      <c r="F931">
        <v>33305</v>
      </c>
      <c r="G931" t="s">
        <v>30</v>
      </c>
      <c r="H931" t="s">
        <v>28</v>
      </c>
      <c r="I931" t="s">
        <v>150</v>
      </c>
      <c r="J931" t="s">
        <v>1197</v>
      </c>
      <c r="L931" t="s">
        <v>30</v>
      </c>
    </row>
    <row r="932" spans="1:32" ht="17.25" customHeight="1" x14ac:dyDescent="0.25">
      <c r="A932">
        <v>330714</v>
      </c>
      <c r="B932" t="s">
        <v>2398</v>
      </c>
      <c r="C932" t="s">
        <v>531</v>
      </c>
      <c r="D932" t="s">
        <v>567</v>
      </c>
      <c r="E932" t="s">
        <v>89</v>
      </c>
      <c r="F932">
        <v>32299</v>
      </c>
      <c r="G932" t="s">
        <v>30</v>
      </c>
      <c r="H932" t="s">
        <v>28</v>
      </c>
      <c r="I932" t="s">
        <v>150</v>
      </c>
      <c r="J932" t="s">
        <v>1197</v>
      </c>
      <c r="L932" t="s">
        <v>30</v>
      </c>
    </row>
    <row r="933" spans="1:32" ht="17.25" customHeight="1" x14ac:dyDescent="0.25">
      <c r="A933">
        <v>327704</v>
      </c>
      <c r="B933" t="s">
        <v>1424</v>
      </c>
      <c r="C933" t="s">
        <v>240</v>
      </c>
      <c r="D933" t="s">
        <v>243</v>
      </c>
      <c r="E933" t="s">
        <v>89</v>
      </c>
      <c r="F933">
        <v>28856</v>
      </c>
      <c r="G933" t="s">
        <v>30</v>
      </c>
      <c r="H933" t="s">
        <v>28</v>
      </c>
      <c r="I933" t="s">
        <v>150</v>
      </c>
      <c r="V933" t="s">
        <v>4431</v>
      </c>
      <c r="AD933" t="s">
        <v>4399</v>
      </c>
      <c r="AE933" t="s">
        <v>4399</v>
      </c>
      <c r="AF933" t="s">
        <v>4399</v>
      </c>
    </row>
    <row r="934" spans="1:32" ht="17.25" customHeight="1" x14ac:dyDescent="0.25">
      <c r="A934">
        <v>326731</v>
      </c>
      <c r="B934" t="s">
        <v>2130</v>
      </c>
      <c r="C934" t="s">
        <v>389</v>
      </c>
      <c r="D934" t="s">
        <v>296</v>
      </c>
      <c r="E934" t="s">
        <v>88</v>
      </c>
      <c r="F934">
        <v>34150</v>
      </c>
      <c r="G934" t="s">
        <v>897</v>
      </c>
      <c r="H934" t="s">
        <v>28</v>
      </c>
      <c r="I934" t="s">
        <v>150</v>
      </c>
      <c r="J934" t="s">
        <v>1197</v>
      </c>
      <c r="L934" t="s">
        <v>85</v>
      </c>
      <c r="V934" t="s">
        <v>4431</v>
      </c>
      <c r="AF934" t="s">
        <v>4399</v>
      </c>
    </row>
    <row r="935" spans="1:32" ht="17.25" customHeight="1" x14ac:dyDescent="0.25">
      <c r="A935">
        <v>330483</v>
      </c>
      <c r="B935" t="s">
        <v>2059</v>
      </c>
      <c r="C935" t="s">
        <v>670</v>
      </c>
      <c r="D935" t="s">
        <v>587</v>
      </c>
      <c r="E935" t="s">
        <v>88</v>
      </c>
      <c r="F935">
        <v>35900</v>
      </c>
      <c r="G935" t="s">
        <v>30</v>
      </c>
      <c r="H935" t="s">
        <v>28</v>
      </c>
      <c r="I935" t="s">
        <v>150</v>
      </c>
      <c r="J935" t="s">
        <v>1197</v>
      </c>
      <c r="L935" t="s">
        <v>30</v>
      </c>
      <c r="V935" t="s">
        <v>4431</v>
      </c>
    </row>
    <row r="936" spans="1:32" ht="17.25" customHeight="1" x14ac:dyDescent="0.25">
      <c r="A936">
        <v>334472</v>
      </c>
      <c r="B936" t="s">
        <v>3189</v>
      </c>
      <c r="C936" t="s">
        <v>225</v>
      </c>
      <c r="D936" t="s">
        <v>326</v>
      </c>
      <c r="E936" t="s">
        <v>88</v>
      </c>
      <c r="F936">
        <v>36161</v>
      </c>
      <c r="G936" t="s">
        <v>617</v>
      </c>
      <c r="H936" t="s">
        <v>31</v>
      </c>
      <c r="I936" t="s">
        <v>150</v>
      </c>
      <c r="J936" t="s">
        <v>27</v>
      </c>
      <c r="L936" t="s">
        <v>42</v>
      </c>
    </row>
    <row r="937" spans="1:32" ht="17.25" customHeight="1" x14ac:dyDescent="0.25">
      <c r="A937">
        <v>338747</v>
      </c>
      <c r="B937" t="s">
        <v>4106</v>
      </c>
      <c r="C937" t="s">
        <v>397</v>
      </c>
      <c r="D937" t="s">
        <v>314</v>
      </c>
      <c r="E937" t="s">
        <v>89</v>
      </c>
      <c r="F937">
        <v>31338</v>
      </c>
      <c r="G937" t="s">
        <v>297</v>
      </c>
      <c r="H937" t="s">
        <v>28</v>
      </c>
      <c r="I937" t="s">
        <v>150</v>
      </c>
      <c r="J937" t="s">
        <v>27</v>
      </c>
      <c r="L937" t="s">
        <v>30</v>
      </c>
    </row>
    <row r="938" spans="1:32" ht="17.25" customHeight="1" x14ac:dyDescent="0.25">
      <c r="A938">
        <v>325558</v>
      </c>
      <c r="B938" t="s">
        <v>1951</v>
      </c>
      <c r="C938" t="s">
        <v>350</v>
      </c>
      <c r="D938" t="s">
        <v>253</v>
      </c>
      <c r="E938" t="s">
        <v>88</v>
      </c>
      <c r="F938">
        <v>34920</v>
      </c>
      <c r="G938" t="s">
        <v>30</v>
      </c>
      <c r="H938" t="s">
        <v>28</v>
      </c>
      <c r="I938" t="s">
        <v>150</v>
      </c>
      <c r="J938" t="s">
        <v>1197</v>
      </c>
      <c r="L938" t="s">
        <v>30</v>
      </c>
      <c r="V938" t="s">
        <v>4553</v>
      </c>
    </row>
    <row r="939" spans="1:32" ht="17.25" customHeight="1" x14ac:dyDescent="0.25">
      <c r="A939">
        <v>334499</v>
      </c>
      <c r="B939" t="s">
        <v>1900</v>
      </c>
      <c r="C939" t="s">
        <v>1054</v>
      </c>
      <c r="D939" t="s">
        <v>233</v>
      </c>
      <c r="E939" t="s">
        <v>88</v>
      </c>
      <c r="F939">
        <v>35796</v>
      </c>
      <c r="G939" t="s">
        <v>615</v>
      </c>
      <c r="H939" t="s">
        <v>28</v>
      </c>
      <c r="I939" t="s">
        <v>150</v>
      </c>
      <c r="J939" t="s">
        <v>27</v>
      </c>
      <c r="L939" t="s">
        <v>30</v>
      </c>
      <c r="V939" t="s">
        <v>4433</v>
      </c>
    </row>
    <row r="940" spans="1:32" ht="17.25" customHeight="1" x14ac:dyDescent="0.25">
      <c r="A940">
        <v>334547</v>
      </c>
      <c r="B940" t="s">
        <v>2027</v>
      </c>
      <c r="C940" t="s">
        <v>225</v>
      </c>
      <c r="D940" t="s">
        <v>904</v>
      </c>
      <c r="E940" t="s">
        <v>88</v>
      </c>
      <c r="F940">
        <v>35800</v>
      </c>
      <c r="G940" t="s">
        <v>224</v>
      </c>
      <c r="H940" t="s">
        <v>28</v>
      </c>
      <c r="I940" t="s">
        <v>150</v>
      </c>
      <c r="J940" t="s">
        <v>27</v>
      </c>
      <c r="L940" t="s">
        <v>30</v>
      </c>
      <c r="V940" t="s">
        <v>4420</v>
      </c>
    </row>
    <row r="941" spans="1:32" ht="17.25" customHeight="1" x14ac:dyDescent="0.25">
      <c r="A941">
        <v>327742</v>
      </c>
      <c r="B941" t="s">
        <v>2020</v>
      </c>
      <c r="C941" t="s">
        <v>276</v>
      </c>
      <c r="D941" t="s">
        <v>278</v>
      </c>
      <c r="E941" t="s">
        <v>88</v>
      </c>
      <c r="F941">
        <v>34931</v>
      </c>
      <c r="G941" t="s">
        <v>30</v>
      </c>
      <c r="H941" t="s">
        <v>28</v>
      </c>
      <c r="I941" t="s">
        <v>150</v>
      </c>
      <c r="V941" t="s">
        <v>4420</v>
      </c>
      <c r="AC941" t="s">
        <v>4399</v>
      </c>
      <c r="AD941" t="s">
        <v>4399</v>
      </c>
      <c r="AE941" t="s">
        <v>4399</v>
      </c>
      <c r="AF941" t="s">
        <v>4399</v>
      </c>
    </row>
    <row r="942" spans="1:32" ht="17.25" customHeight="1" x14ac:dyDescent="0.25">
      <c r="A942">
        <v>330552</v>
      </c>
      <c r="B942" t="s">
        <v>4019</v>
      </c>
      <c r="C942" t="s">
        <v>427</v>
      </c>
      <c r="D942" t="s">
        <v>349</v>
      </c>
      <c r="E942" t="s">
        <v>88</v>
      </c>
      <c r="F942">
        <v>36074</v>
      </c>
      <c r="G942" t="s">
        <v>590</v>
      </c>
      <c r="H942" t="s">
        <v>28</v>
      </c>
      <c r="I942" t="s">
        <v>150</v>
      </c>
      <c r="J942" t="s">
        <v>1197</v>
      </c>
      <c r="L942" t="s">
        <v>42</v>
      </c>
    </row>
    <row r="943" spans="1:32" ht="17.25" customHeight="1" x14ac:dyDescent="0.25">
      <c r="A943">
        <v>332848</v>
      </c>
      <c r="B943" t="s">
        <v>2582</v>
      </c>
      <c r="C943" t="s">
        <v>427</v>
      </c>
      <c r="D943" t="s">
        <v>429</v>
      </c>
      <c r="E943" t="s">
        <v>88</v>
      </c>
      <c r="F943">
        <v>36161</v>
      </c>
      <c r="G943" t="s">
        <v>30</v>
      </c>
      <c r="H943" t="s">
        <v>28</v>
      </c>
      <c r="I943" t="s">
        <v>150</v>
      </c>
      <c r="J943" t="s">
        <v>27</v>
      </c>
      <c r="L943" t="s">
        <v>30</v>
      </c>
    </row>
    <row r="944" spans="1:32" ht="17.25" customHeight="1" x14ac:dyDescent="0.25">
      <c r="A944">
        <v>325443</v>
      </c>
      <c r="B944" t="s">
        <v>2620</v>
      </c>
      <c r="C944" t="s">
        <v>702</v>
      </c>
      <c r="D944" t="s">
        <v>2621</v>
      </c>
      <c r="E944" t="s">
        <v>88</v>
      </c>
      <c r="F944">
        <v>32664</v>
      </c>
      <c r="G944" t="s">
        <v>430</v>
      </c>
      <c r="H944" t="s">
        <v>28</v>
      </c>
      <c r="I944" t="s">
        <v>150</v>
      </c>
      <c r="AF944" t="s">
        <v>4399</v>
      </c>
    </row>
    <row r="945" spans="1:32" ht="17.25" customHeight="1" x14ac:dyDescent="0.25">
      <c r="A945">
        <v>337478</v>
      </c>
      <c r="B945" t="s">
        <v>3562</v>
      </c>
      <c r="C945" t="s">
        <v>408</v>
      </c>
      <c r="D945" t="s">
        <v>252</v>
      </c>
      <c r="E945" t="s">
        <v>89</v>
      </c>
      <c r="F945">
        <v>32188</v>
      </c>
      <c r="G945" t="s">
        <v>3563</v>
      </c>
      <c r="H945" t="s">
        <v>28</v>
      </c>
      <c r="I945" t="s">
        <v>150</v>
      </c>
      <c r="J945" t="s">
        <v>27</v>
      </c>
      <c r="L945" t="s">
        <v>79</v>
      </c>
    </row>
    <row r="946" spans="1:32" ht="17.25" customHeight="1" x14ac:dyDescent="0.25">
      <c r="A946">
        <v>330504</v>
      </c>
      <c r="B946" t="s">
        <v>3404</v>
      </c>
      <c r="C946" t="s">
        <v>338</v>
      </c>
      <c r="D946" t="s">
        <v>263</v>
      </c>
      <c r="E946" t="s">
        <v>88</v>
      </c>
      <c r="F946">
        <v>35852</v>
      </c>
      <c r="G946" t="s">
        <v>30</v>
      </c>
      <c r="H946" t="s">
        <v>28</v>
      </c>
      <c r="I946" t="s">
        <v>150</v>
      </c>
      <c r="J946" t="s">
        <v>1197</v>
      </c>
      <c r="L946" t="s">
        <v>30</v>
      </c>
      <c r="AF946" t="s">
        <v>4399</v>
      </c>
    </row>
    <row r="947" spans="1:32" ht="17.25" customHeight="1" x14ac:dyDescent="0.25">
      <c r="A947">
        <v>332834</v>
      </c>
      <c r="B947" t="s">
        <v>895</v>
      </c>
      <c r="C947" t="s">
        <v>1046</v>
      </c>
      <c r="D947" t="s">
        <v>2209</v>
      </c>
      <c r="E947" t="s">
        <v>88</v>
      </c>
      <c r="F947">
        <v>36508</v>
      </c>
      <c r="G947" t="s">
        <v>30</v>
      </c>
      <c r="H947" t="s">
        <v>28</v>
      </c>
      <c r="I947" t="s">
        <v>150</v>
      </c>
      <c r="J947" t="s">
        <v>1197</v>
      </c>
      <c r="L947" t="s">
        <v>30</v>
      </c>
    </row>
    <row r="948" spans="1:32" ht="17.25" customHeight="1" x14ac:dyDescent="0.25">
      <c r="A948">
        <v>320927</v>
      </c>
      <c r="B948" t="s">
        <v>1771</v>
      </c>
      <c r="C948" t="s">
        <v>242</v>
      </c>
      <c r="D948" t="s">
        <v>1772</v>
      </c>
      <c r="E948" t="s">
        <v>88</v>
      </c>
      <c r="F948">
        <v>31602</v>
      </c>
      <c r="G948" t="s">
        <v>30</v>
      </c>
      <c r="H948" t="s">
        <v>28</v>
      </c>
      <c r="I948" t="s">
        <v>150</v>
      </c>
      <c r="J948" t="s">
        <v>1197</v>
      </c>
      <c r="L948" t="s">
        <v>30</v>
      </c>
      <c r="V948" t="s">
        <v>4420</v>
      </c>
      <c r="AF948" t="s">
        <v>4399</v>
      </c>
    </row>
    <row r="949" spans="1:32" ht="17.25" customHeight="1" x14ac:dyDescent="0.25">
      <c r="A949">
        <v>337120</v>
      </c>
      <c r="B949" t="s">
        <v>1270</v>
      </c>
      <c r="C949" t="s">
        <v>287</v>
      </c>
      <c r="D949" t="s">
        <v>2489</v>
      </c>
      <c r="E949" t="s">
        <v>88</v>
      </c>
      <c r="F949">
        <v>34820</v>
      </c>
      <c r="G949" t="s">
        <v>79</v>
      </c>
      <c r="H949" t="s">
        <v>28</v>
      </c>
      <c r="I949" t="s">
        <v>150</v>
      </c>
      <c r="J949" t="s">
        <v>1197</v>
      </c>
      <c r="L949" t="s">
        <v>79</v>
      </c>
      <c r="AF949" t="s">
        <v>4399</v>
      </c>
    </row>
    <row r="950" spans="1:32" ht="17.25" customHeight="1" x14ac:dyDescent="0.25">
      <c r="A950">
        <v>332826</v>
      </c>
      <c r="B950" t="s">
        <v>1005</v>
      </c>
      <c r="C950" t="s">
        <v>235</v>
      </c>
      <c r="D950" t="s">
        <v>345</v>
      </c>
      <c r="E950" t="s">
        <v>88</v>
      </c>
      <c r="F950">
        <v>36541</v>
      </c>
      <c r="G950" t="s">
        <v>30</v>
      </c>
      <c r="H950" t="s">
        <v>28</v>
      </c>
      <c r="I950" t="s">
        <v>150</v>
      </c>
      <c r="J950" t="s">
        <v>27</v>
      </c>
      <c r="L950" t="s">
        <v>30</v>
      </c>
    </row>
    <row r="951" spans="1:32" ht="17.25" customHeight="1" x14ac:dyDescent="0.25">
      <c r="A951">
        <v>334536</v>
      </c>
      <c r="B951" t="s">
        <v>412</v>
      </c>
      <c r="C951" t="s">
        <v>259</v>
      </c>
      <c r="D951" t="s">
        <v>1596</v>
      </c>
      <c r="E951" t="s">
        <v>88</v>
      </c>
      <c r="F951">
        <v>32311</v>
      </c>
      <c r="G951" t="s">
        <v>1746</v>
      </c>
      <c r="H951" t="s">
        <v>28</v>
      </c>
      <c r="I951" t="s">
        <v>150</v>
      </c>
      <c r="J951" t="s">
        <v>1197</v>
      </c>
      <c r="L951" t="s">
        <v>30</v>
      </c>
      <c r="V951" t="s">
        <v>4433</v>
      </c>
      <c r="AE951" t="s">
        <v>4399</v>
      </c>
      <c r="AF951" t="s">
        <v>4399</v>
      </c>
    </row>
    <row r="952" spans="1:32" ht="17.25" customHeight="1" x14ac:dyDescent="0.25">
      <c r="A952">
        <v>337136</v>
      </c>
      <c r="B952" t="s">
        <v>1794</v>
      </c>
      <c r="C952" t="s">
        <v>856</v>
      </c>
      <c r="D952" t="s">
        <v>423</v>
      </c>
      <c r="E952" t="s">
        <v>89</v>
      </c>
      <c r="F952">
        <v>35300</v>
      </c>
      <c r="G952" t="s">
        <v>30</v>
      </c>
      <c r="H952" t="s">
        <v>28</v>
      </c>
      <c r="I952" t="s">
        <v>150</v>
      </c>
      <c r="J952" t="s">
        <v>1197</v>
      </c>
      <c r="L952" t="s">
        <v>30</v>
      </c>
      <c r="V952" t="s">
        <v>4420</v>
      </c>
      <c r="AF952" t="s">
        <v>4399</v>
      </c>
    </row>
    <row r="953" spans="1:32" ht="17.25" customHeight="1" x14ac:dyDescent="0.25">
      <c r="A953">
        <v>330722</v>
      </c>
      <c r="B953" t="s">
        <v>3627</v>
      </c>
      <c r="C953" t="s">
        <v>469</v>
      </c>
      <c r="D953" t="s">
        <v>249</v>
      </c>
      <c r="E953" t="s">
        <v>88</v>
      </c>
      <c r="F953">
        <v>34229</v>
      </c>
      <c r="G953" t="s">
        <v>30</v>
      </c>
      <c r="H953" t="s">
        <v>28</v>
      </c>
      <c r="I953" t="s">
        <v>150</v>
      </c>
      <c r="AD953" t="s">
        <v>4399</v>
      </c>
      <c r="AE953" t="s">
        <v>4399</v>
      </c>
      <c r="AF953" t="s">
        <v>4399</v>
      </c>
    </row>
    <row r="954" spans="1:32" ht="17.25" customHeight="1" x14ac:dyDescent="0.25">
      <c r="A954">
        <v>336470</v>
      </c>
      <c r="B954" t="s">
        <v>2653</v>
      </c>
      <c r="C954" t="s">
        <v>232</v>
      </c>
      <c r="D954" t="s">
        <v>371</v>
      </c>
      <c r="E954" t="s">
        <v>88</v>
      </c>
      <c r="F954">
        <v>35947</v>
      </c>
      <c r="G954" t="s">
        <v>2654</v>
      </c>
      <c r="H954" t="s">
        <v>50</v>
      </c>
      <c r="I954" t="s">
        <v>150</v>
      </c>
      <c r="J954" t="s">
        <v>1197</v>
      </c>
      <c r="L954" t="s">
        <v>79</v>
      </c>
    </row>
    <row r="955" spans="1:32" ht="17.25" customHeight="1" x14ac:dyDescent="0.25">
      <c r="A955">
        <v>338081</v>
      </c>
      <c r="B955" t="s">
        <v>3024</v>
      </c>
      <c r="C955" t="s">
        <v>926</v>
      </c>
      <c r="D955" t="s">
        <v>903</v>
      </c>
      <c r="E955" t="s">
        <v>89</v>
      </c>
      <c r="F955">
        <v>34559</v>
      </c>
      <c r="G955" t="s">
        <v>293</v>
      </c>
      <c r="H955" t="s">
        <v>28</v>
      </c>
      <c r="I955" t="s">
        <v>150</v>
      </c>
      <c r="J955" t="s">
        <v>1197</v>
      </c>
      <c r="L955" t="s">
        <v>30</v>
      </c>
    </row>
    <row r="956" spans="1:32" ht="17.25" customHeight="1" x14ac:dyDescent="0.25">
      <c r="A956">
        <v>325710</v>
      </c>
      <c r="B956" t="s">
        <v>2635</v>
      </c>
      <c r="C956" t="s">
        <v>240</v>
      </c>
      <c r="D956" t="s">
        <v>1742</v>
      </c>
      <c r="E956" t="s">
        <v>89</v>
      </c>
      <c r="F956">
        <v>34766</v>
      </c>
      <c r="G956" t="s">
        <v>2180</v>
      </c>
      <c r="H956" t="s">
        <v>28</v>
      </c>
      <c r="I956" t="s">
        <v>150</v>
      </c>
      <c r="J956" t="s">
        <v>1197</v>
      </c>
      <c r="L956" t="s">
        <v>59</v>
      </c>
      <c r="AE956" t="s">
        <v>4399</v>
      </c>
      <c r="AF956" t="s">
        <v>4399</v>
      </c>
    </row>
    <row r="957" spans="1:32" ht="17.25" customHeight="1" x14ac:dyDescent="0.25">
      <c r="A957">
        <v>332918</v>
      </c>
      <c r="B957" t="s">
        <v>1929</v>
      </c>
      <c r="C957" t="s">
        <v>259</v>
      </c>
      <c r="D957" t="s">
        <v>243</v>
      </c>
      <c r="E957" t="s">
        <v>88</v>
      </c>
      <c r="F957">
        <v>35797</v>
      </c>
      <c r="G957" t="s">
        <v>1559</v>
      </c>
      <c r="H957" t="s">
        <v>28</v>
      </c>
      <c r="I957" t="s">
        <v>150</v>
      </c>
      <c r="V957" t="s">
        <v>4420</v>
      </c>
      <c r="AD957" t="s">
        <v>4399</v>
      </c>
      <c r="AE957" t="s">
        <v>4399</v>
      </c>
      <c r="AF957" t="s">
        <v>4399</v>
      </c>
    </row>
    <row r="958" spans="1:32" ht="17.25" customHeight="1" x14ac:dyDescent="0.25">
      <c r="A958">
        <v>326305</v>
      </c>
      <c r="B958" t="s">
        <v>2176</v>
      </c>
      <c r="C958" t="s">
        <v>375</v>
      </c>
      <c r="D958" t="s">
        <v>249</v>
      </c>
      <c r="E958" t="s">
        <v>88</v>
      </c>
      <c r="F958">
        <v>35196</v>
      </c>
      <c r="G958" t="s">
        <v>237</v>
      </c>
      <c r="H958" t="s">
        <v>28</v>
      </c>
      <c r="I958" t="s">
        <v>150</v>
      </c>
      <c r="J958" t="s">
        <v>1197</v>
      </c>
      <c r="L958" t="s">
        <v>30</v>
      </c>
      <c r="V958" t="s">
        <v>4420</v>
      </c>
    </row>
    <row r="959" spans="1:32" ht="17.25" customHeight="1" x14ac:dyDescent="0.25">
      <c r="A959">
        <v>336458</v>
      </c>
      <c r="B959" t="s">
        <v>2755</v>
      </c>
      <c r="C959" t="s">
        <v>225</v>
      </c>
      <c r="D959" t="s">
        <v>567</v>
      </c>
      <c r="E959" t="s">
        <v>88</v>
      </c>
      <c r="F959">
        <v>36532</v>
      </c>
      <c r="G959" t="s">
        <v>2756</v>
      </c>
      <c r="H959" t="s">
        <v>28</v>
      </c>
      <c r="I959" t="s">
        <v>150</v>
      </c>
      <c r="J959" t="s">
        <v>27</v>
      </c>
      <c r="L959" t="s">
        <v>67</v>
      </c>
      <c r="AF959" t="s">
        <v>4399</v>
      </c>
    </row>
    <row r="960" spans="1:32" ht="17.25" customHeight="1" x14ac:dyDescent="0.25">
      <c r="A960">
        <v>321217</v>
      </c>
      <c r="B960" t="s">
        <v>1833</v>
      </c>
      <c r="C960" t="s">
        <v>608</v>
      </c>
      <c r="D960" t="s">
        <v>393</v>
      </c>
      <c r="E960" t="s">
        <v>88</v>
      </c>
      <c r="F960">
        <v>33604</v>
      </c>
      <c r="G960" t="s">
        <v>79</v>
      </c>
      <c r="H960" t="s">
        <v>28</v>
      </c>
      <c r="I960" t="s">
        <v>150</v>
      </c>
      <c r="J960" t="s">
        <v>1197</v>
      </c>
      <c r="L960" t="s">
        <v>79</v>
      </c>
      <c r="V960" t="s">
        <v>4431</v>
      </c>
      <c r="AF960" t="s">
        <v>4399</v>
      </c>
    </row>
    <row r="961" spans="1:32" ht="17.25" customHeight="1" x14ac:dyDescent="0.25">
      <c r="A961">
        <v>330370</v>
      </c>
      <c r="B961" t="s">
        <v>654</v>
      </c>
      <c r="C961" t="s">
        <v>961</v>
      </c>
      <c r="D961" t="s">
        <v>429</v>
      </c>
      <c r="E961" t="s">
        <v>88</v>
      </c>
      <c r="F961">
        <v>36161</v>
      </c>
      <c r="G961" t="s">
        <v>477</v>
      </c>
      <c r="H961" t="s">
        <v>28</v>
      </c>
      <c r="I961" t="s">
        <v>150</v>
      </c>
      <c r="J961" t="s">
        <v>1197</v>
      </c>
      <c r="L961" t="s">
        <v>42</v>
      </c>
      <c r="V961" t="s">
        <v>4420</v>
      </c>
    </row>
    <row r="962" spans="1:32" ht="17.25" customHeight="1" x14ac:dyDescent="0.25">
      <c r="A962">
        <v>338285</v>
      </c>
      <c r="B962" t="s">
        <v>3862</v>
      </c>
      <c r="C962" t="s">
        <v>3863</v>
      </c>
      <c r="D962" t="s">
        <v>2067</v>
      </c>
      <c r="E962" t="s">
        <v>88</v>
      </c>
      <c r="F962">
        <v>35484</v>
      </c>
      <c r="G962" t="s">
        <v>30</v>
      </c>
      <c r="H962" t="s">
        <v>28</v>
      </c>
      <c r="I962" t="s">
        <v>150</v>
      </c>
    </row>
    <row r="963" spans="1:32" ht="17.25" customHeight="1" x14ac:dyDescent="0.25">
      <c r="A963">
        <v>332668</v>
      </c>
      <c r="B963" t="s">
        <v>2436</v>
      </c>
      <c r="C963" t="s">
        <v>338</v>
      </c>
      <c r="D963" t="s">
        <v>885</v>
      </c>
      <c r="E963" t="s">
        <v>88</v>
      </c>
      <c r="F963">
        <v>36161</v>
      </c>
      <c r="G963" t="s">
        <v>279</v>
      </c>
      <c r="H963" t="s">
        <v>28</v>
      </c>
      <c r="I963" t="s">
        <v>150</v>
      </c>
      <c r="J963" t="s">
        <v>27</v>
      </c>
      <c r="L963" t="s">
        <v>30</v>
      </c>
    </row>
    <row r="964" spans="1:32" ht="17.25" customHeight="1" x14ac:dyDescent="0.25">
      <c r="A964">
        <v>332665</v>
      </c>
      <c r="B964" t="s">
        <v>3191</v>
      </c>
      <c r="C964" t="s">
        <v>225</v>
      </c>
      <c r="D964" t="s">
        <v>269</v>
      </c>
      <c r="E964" t="s">
        <v>88</v>
      </c>
      <c r="F964">
        <v>34348</v>
      </c>
      <c r="G964" t="s">
        <v>764</v>
      </c>
      <c r="H964" t="s">
        <v>28</v>
      </c>
      <c r="I964" t="s">
        <v>150</v>
      </c>
      <c r="J964" t="s">
        <v>1197</v>
      </c>
      <c r="L964" t="s">
        <v>79</v>
      </c>
    </row>
    <row r="965" spans="1:32" ht="17.25" customHeight="1" x14ac:dyDescent="0.25">
      <c r="A965">
        <v>336229</v>
      </c>
      <c r="B965" t="s">
        <v>786</v>
      </c>
      <c r="C965" t="s">
        <v>1038</v>
      </c>
      <c r="D965" t="s">
        <v>312</v>
      </c>
      <c r="E965" t="s">
        <v>88</v>
      </c>
      <c r="F965">
        <v>32007</v>
      </c>
      <c r="G965" t="s">
        <v>30</v>
      </c>
      <c r="H965" t="s">
        <v>28</v>
      </c>
      <c r="I965" t="s">
        <v>150</v>
      </c>
      <c r="J965" t="s">
        <v>1197</v>
      </c>
      <c r="L965" t="s">
        <v>30</v>
      </c>
    </row>
    <row r="966" spans="1:32" ht="17.25" customHeight="1" x14ac:dyDescent="0.25">
      <c r="A966">
        <v>337117</v>
      </c>
      <c r="B966" t="s">
        <v>886</v>
      </c>
      <c r="C966" t="s">
        <v>1229</v>
      </c>
      <c r="D966" t="s">
        <v>1308</v>
      </c>
      <c r="E966" t="s">
        <v>88</v>
      </c>
      <c r="F966">
        <v>34559</v>
      </c>
      <c r="G966" t="s">
        <v>1091</v>
      </c>
      <c r="H966" t="s">
        <v>28</v>
      </c>
      <c r="I966" t="s">
        <v>150</v>
      </c>
      <c r="V966" t="s">
        <v>4432</v>
      </c>
      <c r="AD966" t="s">
        <v>4399</v>
      </c>
      <c r="AE966" t="s">
        <v>4399</v>
      </c>
      <c r="AF966" t="s">
        <v>4399</v>
      </c>
    </row>
    <row r="967" spans="1:32" ht="17.25" customHeight="1" x14ac:dyDescent="0.25">
      <c r="A967">
        <v>333561</v>
      </c>
      <c r="B967" t="s">
        <v>2120</v>
      </c>
      <c r="C967" t="s">
        <v>2121</v>
      </c>
      <c r="D967" t="s">
        <v>312</v>
      </c>
      <c r="E967" t="s">
        <v>88</v>
      </c>
      <c r="F967">
        <v>34138</v>
      </c>
      <c r="G967" t="s">
        <v>258</v>
      </c>
      <c r="H967" t="s">
        <v>28</v>
      </c>
      <c r="I967" t="s">
        <v>150</v>
      </c>
      <c r="J967" t="s">
        <v>27</v>
      </c>
      <c r="L967" t="s">
        <v>30</v>
      </c>
      <c r="V967" t="s">
        <v>4553</v>
      </c>
    </row>
    <row r="968" spans="1:32" ht="17.25" customHeight="1" x14ac:dyDescent="0.25">
      <c r="A968">
        <v>330535</v>
      </c>
      <c r="B968" t="s">
        <v>2174</v>
      </c>
      <c r="C968" t="s">
        <v>2175</v>
      </c>
      <c r="D968" t="s">
        <v>704</v>
      </c>
      <c r="E968" t="s">
        <v>88</v>
      </c>
      <c r="F968">
        <v>35431</v>
      </c>
      <c r="G968" t="s">
        <v>610</v>
      </c>
      <c r="H968" t="s">
        <v>28</v>
      </c>
      <c r="I968" t="s">
        <v>150</v>
      </c>
      <c r="J968" t="s">
        <v>27</v>
      </c>
      <c r="L968" t="s">
        <v>85</v>
      </c>
      <c r="V968" t="s">
        <v>4433</v>
      </c>
    </row>
    <row r="969" spans="1:32" ht="17.25" customHeight="1" x14ac:dyDescent="0.25">
      <c r="A969">
        <v>332796</v>
      </c>
      <c r="B969" t="s">
        <v>1830</v>
      </c>
      <c r="C969" t="s">
        <v>347</v>
      </c>
      <c r="D969" t="s">
        <v>249</v>
      </c>
      <c r="E969" t="s">
        <v>88</v>
      </c>
      <c r="F969">
        <v>35956</v>
      </c>
      <c r="G969" t="s">
        <v>228</v>
      </c>
      <c r="H969" t="s">
        <v>31</v>
      </c>
      <c r="I969" t="s">
        <v>150</v>
      </c>
      <c r="J969" t="s">
        <v>1197</v>
      </c>
      <c r="L969" t="s">
        <v>30</v>
      </c>
      <c r="V969" t="s">
        <v>4431</v>
      </c>
    </row>
    <row r="970" spans="1:32" ht="17.25" customHeight="1" x14ac:dyDescent="0.25">
      <c r="A970">
        <v>326757</v>
      </c>
      <c r="B970" t="s">
        <v>3392</v>
      </c>
      <c r="C970" t="s">
        <v>225</v>
      </c>
      <c r="D970" t="s">
        <v>1243</v>
      </c>
      <c r="E970" t="s">
        <v>88</v>
      </c>
      <c r="F970">
        <v>35796</v>
      </c>
      <c r="G970" t="s">
        <v>30</v>
      </c>
      <c r="H970" t="s">
        <v>28</v>
      </c>
      <c r="I970" t="s">
        <v>150</v>
      </c>
      <c r="J970" t="s">
        <v>1197</v>
      </c>
      <c r="L970" t="s">
        <v>30</v>
      </c>
    </row>
    <row r="971" spans="1:32" ht="17.25" customHeight="1" x14ac:dyDescent="0.25">
      <c r="A971">
        <v>330454</v>
      </c>
      <c r="B971" t="s">
        <v>2629</v>
      </c>
      <c r="C971" t="s">
        <v>321</v>
      </c>
      <c r="D971" t="s">
        <v>223</v>
      </c>
      <c r="E971" t="s">
        <v>88</v>
      </c>
      <c r="F971">
        <v>35439</v>
      </c>
      <c r="G971" t="s">
        <v>30</v>
      </c>
      <c r="H971" t="s">
        <v>28</v>
      </c>
      <c r="I971" t="s">
        <v>150</v>
      </c>
      <c r="V971" t="s">
        <v>4554</v>
      </c>
      <c r="AC971" t="s">
        <v>4399</v>
      </c>
      <c r="AD971" t="s">
        <v>4399</v>
      </c>
      <c r="AE971" t="s">
        <v>4399</v>
      </c>
      <c r="AF971" t="s">
        <v>4399</v>
      </c>
    </row>
    <row r="972" spans="1:32" ht="17.25" customHeight="1" x14ac:dyDescent="0.25">
      <c r="A972">
        <v>323903</v>
      </c>
      <c r="B972" t="s">
        <v>2955</v>
      </c>
      <c r="C972" t="s">
        <v>545</v>
      </c>
      <c r="D972" t="s">
        <v>504</v>
      </c>
      <c r="E972" t="s">
        <v>88</v>
      </c>
      <c r="F972">
        <v>33992</v>
      </c>
      <c r="G972" t="s">
        <v>348</v>
      </c>
      <c r="H972" t="s">
        <v>28</v>
      </c>
      <c r="I972" t="s">
        <v>150</v>
      </c>
      <c r="J972" t="s">
        <v>1197</v>
      </c>
      <c r="L972" t="s">
        <v>42</v>
      </c>
    </row>
    <row r="973" spans="1:32" ht="17.25" customHeight="1" x14ac:dyDescent="0.25">
      <c r="A973">
        <v>337968</v>
      </c>
      <c r="B973" t="s">
        <v>1882</v>
      </c>
      <c r="C973" t="s">
        <v>1539</v>
      </c>
      <c r="D973" t="s">
        <v>296</v>
      </c>
      <c r="E973" t="s">
        <v>88</v>
      </c>
      <c r="F973">
        <v>30718</v>
      </c>
      <c r="G973" t="s">
        <v>2519</v>
      </c>
      <c r="H973" t="s">
        <v>28</v>
      </c>
      <c r="I973" t="s">
        <v>150</v>
      </c>
      <c r="J973" t="s">
        <v>1197</v>
      </c>
      <c r="L973" t="s">
        <v>85</v>
      </c>
    </row>
    <row r="974" spans="1:32" ht="17.25" customHeight="1" x14ac:dyDescent="0.25">
      <c r="A974">
        <v>334477</v>
      </c>
      <c r="B974" t="s">
        <v>4208</v>
      </c>
      <c r="C974" t="s">
        <v>259</v>
      </c>
      <c r="D974" t="s">
        <v>289</v>
      </c>
      <c r="E974" t="s">
        <v>88</v>
      </c>
      <c r="F974">
        <v>35186</v>
      </c>
      <c r="G974" t="s">
        <v>373</v>
      </c>
      <c r="H974" t="s">
        <v>28</v>
      </c>
      <c r="I974" t="s">
        <v>150</v>
      </c>
      <c r="J974" t="s">
        <v>27</v>
      </c>
      <c r="L974" t="s">
        <v>42</v>
      </c>
    </row>
    <row r="975" spans="1:32" ht="17.25" customHeight="1" x14ac:dyDescent="0.25">
      <c r="A975">
        <v>338287</v>
      </c>
      <c r="B975" t="s">
        <v>3045</v>
      </c>
      <c r="C975" t="s">
        <v>369</v>
      </c>
      <c r="D975" t="s">
        <v>351</v>
      </c>
      <c r="E975" t="s">
        <v>88</v>
      </c>
      <c r="F975">
        <v>35375</v>
      </c>
      <c r="G975" t="s">
        <v>777</v>
      </c>
      <c r="H975" t="s">
        <v>28</v>
      </c>
      <c r="I975" t="s">
        <v>150</v>
      </c>
    </row>
    <row r="976" spans="1:32" ht="17.25" customHeight="1" x14ac:dyDescent="0.25">
      <c r="A976">
        <v>337121</v>
      </c>
      <c r="B976" t="s">
        <v>2797</v>
      </c>
      <c r="C976" t="s">
        <v>876</v>
      </c>
      <c r="D976" t="s">
        <v>429</v>
      </c>
      <c r="E976" t="s">
        <v>88</v>
      </c>
      <c r="F976">
        <v>35895</v>
      </c>
      <c r="G976" t="s">
        <v>30</v>
      </c>
      <c r="H976" t="s">
        <v>28</v>
      </c>
      <c r="I976" t="s">
        <v>150</v>
      </c>
      <c r="J976" t="s">
        <v>1197</v>
      </c>
      <c r="L976" t="s">
        <v>30</v>
      </c>
      <c r="AF976" t="s">
        <v>4399</v>
      </c>
    </row>
    <row r="977" spans="1:32" ht="17.25" customHeight="1" x14ac:dyDescent="0.25">
      <c r="A977">
        <v>325449</v>
      </c>
      <c r="B977" t="s">
        <v>3178</v>
      </c>
      <c r="C977" t="s">
        <v>685</v>
      </c>
      <c r="D977" t="s">
        <v>916</v>
      </c>
      <c r="E977" t="s">
        <v>88</v>
      </c>
      <c r="F977">
        <v>35309</v>
      </c>
      <c r="G977" t="s">
        <v>615</v>
      </c>
      <c r="H977" t="s">
        <v>28</v>
      </c>
      <c r="I977" t="s">
        <v>150</v>
      </c>
      <c r="AD977" t="s">
        <v>4399</v>
      </c>
      <c r="AE977" t="s">
        <v>4399</v>
      </c>
      <c r="AF977" t="s">
        <v>4399</v>
      </c>
    </row>
    <row r="978" spans="1:32" ht="17.25" customHeight="1" x14ac:dyDescent="0.25">
      <c r="A978">
        <v>331854</v>
      </c>
      <c r="B978" t="s">
        <v>3304</v>
      </c>
      <c r="C978" t="s">
        <v>375</v>
      </c>
      <c r="D978" t="s">
        <v>566</v>
      </c>
      <c r="E978" t="s">
        <v>89</v>
      </c>
      <c r="F978">
        <v>29484</v>
      </c>
      <c r="G978" t="s">
        <v>30</v>
      </c>
      <c r="H978" t="s">
        <v>28</v>
      </c>
      <c r="I978" t="s">
        <v>150</v>
      </c>
      <c r="J978" t="s">
        <v>27</v>
      </c>
      <c r="L978" t="s">
        <v>30</v>
      </c>
    </row>
    <row r="979" spans="1:32" ht="17.25" customHeight="1" x14ac:dyDescent="0.25">
      <c r="A979">
        <v>326364</v>
      </c>
      <c r="B979" t="s">
        <v>1668</v>
      </c>
      <c r="C979" t="s">
        <v>259</v>
      </c>
      <c r="D979" t="s">
        <v>523</v>
      </c>
      <c r="E979" t="s">
        <v>88</v>
      </c>
      <c r="F979">
        <v>33617</v>
      </c>
      <c r="G979" t="s">
        <v>30</v>
      </c>
      <c r="H979" t="s">
        <v>28</v>
      </c>
      <c r="I979" t="s">
        <v>150</v>
      </c>
      <c r="J979" t="s">
        <v>1197</v>
      </c>
      <c r="L979" t="s">
        <v>85</v>
      </c>
      <c r="V979" t="s">
        <v>4431</v>
      </c>
    </row>
    <row r="980" spans="1:32" ht="17.25" customHeight="1" x14ac:dyDescent="0.25">
      <c r="A980">
        <v>332670</v>
      </c>
      <c r="B980" t="s">
        <v>1064</v>
      </c>
      <c r="C980" t="s">
        <v>225</v>
      </c>
      <c r="D980" t="s">
        <v>747</v>
      </c>
      <c r="E980" t="s">
        <v>88</v>
      </c>
      <c r="F980">
        <v>35435</v>
      </c>
      <c r="G980" t="s">
        <v>2961</v>
      </c>
      <c r="H980" t="s">
        <v>28</v>
      </c>
      <c r="I980" t="s">
        <v>150</v>
      </c>
      <c r="J980" t="s">
        <v>1197</v>
      </c>
      <c r="L980" t="s">
        <v>52</v>
      </c>
    </row>
    <row r="981" spans="1:32" ht="17.25" customHeight="1" x14ac:dyDescent="0.25">
      <c r="A981">
        <v>325548</v>
      </c>
      <c r="B981" t="s">
        <v>1270</v>
      </c>
      <c r="C981" t="s">
        <v>964</v>
      </c>
      <c r="D981" t="s">
        <v>312</v>
      </c>
      <c r="E981" t="s">
        <v>88</v>
      </c>
      <c r="F981">
        <v>35078</v>
      </c>
      <c r="G981" t="s">
        <v>552</v>
      </c>
      <c r="H981" t="s">
        <v>28</v>
      </c>
      <c r="I981" t="s">
        <v>150</v>
      </c>
      <c r="V981" t="s">
        <v>4420</v>
      </c>
      <c r="AC981" t="s">
        <v>4399</v>
      </c>
      <c r="AD981" t="s">
        <v>4399</v>
      </c>
      <c r="AE981" t="s">
        <v>4399</v>
      </c>
      <c r="AF981" t="s">
        <v>4399</v>
      </c>
    </row>
    <row r="982" spans="1:32" ht="17.25" customHeight="1" x14ac:dyDescent="0.25">
      <c r="A982">
        <v>330390</v>
      </c>
      <c r="B982" t="s">
        <v>1796</v>
      </c>
      <c r="C982" t="s">
        <v>541</v>
      </c>
      <c r="D982" t="s">
        <v>822</v>
      </c>
      <c r="E982" t="s">
        <v>88</v>
      </c>
      <c r="F982">
        <v>34559</v>
      </c>
      <c r="G982" t="s">
        <v>477</v>
      </c>
      <c r="H982" t="s">
        <v>28</v>
      </c>
      <c r="I982" t="s">
        <v>150</v>
      </c>
      <c r="V982" t="s">
        <v>4553</v>
      </c>
      <c r="AC982" t="s">
        <v>4399</v>
      </c>
      <c r="AD982" t="s">
        <v>4399</v>
      </c>
      <c r="AE982" t="s">
        <v>4399</v>
      </c>
      <c r="AF982" t="s">
        <v>4399</v>
      </c>
    </row>
    <row r="983" spans="1:32" ht="17.25" customHeight="1" x14ac:dyDescent="0.25">
      <c r="A983">
        <v>330388</v>
      </c>
      <c r="B983" t="s">
        <v>1213</v>
      </c>
      <c r="C983" t="s">
        <v>347</v>
      </c>
      <c r="D983" t="s">
        <v>308</v>
      </c>
      <c r="E983" t="s">
        <v>88</v>
      </c>
      <c r="F983">
        <v>35065</v>
      </c>
      <c r="G983" t="s">
        <v>30</v>
      </c>
      <c r="H983" t="s">
        <v>28</v>
      </c>
      <c r="I983" t="s">
        <v>150</v>
      </c>
      <c r="AD983" t="s">
        <v>4399</v>
      </c>
      <c r="AE983" t="s">
        <v>4399</v>
      </c>
      <c r="AF983" t="s">
        <v>4399</v>
      </c>
    </row>
    <row r="984" spans="1:32" ht="17.25" customHeight="1" x14ac:dyDescent="0.25">
      <c r="A984">
        <v>320836</v>
      </c>
      <c r="B984" t="s">
        <v>1462</v>
      </c>
      <c r="C984" t="s">
        <v>554</v>
      </c>
      <c r="D984" t="s">
        <v>332</v>
      </c>
      <c r="E984" t="s">
        <v>88</v>
      </c>
      <c r="F984">
        <v>33604</v>
      </c>
      <c r="G984" t="s">
        <v>1463</v>
      </c>
      <c r="H984" t="s">
        <v>28</v>
      </c>
      <c r="I984" t="s">
        <v>150</v>
      </c>
      <c r="J984" t="s">
        <v>1197</v>
      </c>
      <c r="L984" t="s">
        <v>79</v>
      </c>
      <c r="V984" t="s">
        <v>4420</v>
      </c>
      <c r="AE984" t="s">
        <v>4399</v>
      </c>
      <c r="AF984" t="s">
        <v>4399</v>
      </c>
    </row>
    <row r="985" spans="1:32" ht="17.25" customHeight="1" x14ac:dyDescent="0.25">
      <c r="A985">
        <v>336244</v>
      </c>
      <c r="B985" t="s">
        <v>1044</v>
      </c>
      <c r="C985" t="s">
        <v>225</v>
      </c>
      <c r="D985" t="s">
        <v>605</v>
      </c>
      <c r="E985" t="s">
        <v>88</v>
      </c>
      <c r="F985">
        <v>35450</v>
      </c>
      <c r="G985" t="s">
        <v>1208</v>
      </c>
      <c r="H985" t="s">
        <v>28</v>
      </c>
      <c r="I985" t="s">
        <v>150</v>
      </c>
      <c r="AC985" t="s">
        <v>4399</v>
      </c>
      <c r="AD985" t="s">
        <v>4399</v>
      </c>
      <c r="AE985" t="s">
        <v>4399</v>
      </c>
      <c r="AF985" t="s">
        <v>4399</v>
      </c>
    </row>
    <row r="986" spans="1:32" ht="17.25" customHeight="1" x14ac:dyDescent="0.25">
      <c r="A986">
        <v>332680</v>
      </c>
      <c r="B986" t="s">
        <v>3005</v>
      </c>
      <c r="C986" t="s">
        <v>3006</v>
      </c>
      <c r="D986" t="s">
        <v>3007</v>
      </c>
      <c r="E986" t="s">
        <v>88</v>
      </c>
      <c r="F986">
        <v>34364</v>
      </c>
      <c r="G986" t="s">
        <v>3008</v>
      </c>
      <c r="H986" t="s">
        <v>28</v>
      </c>
      <c r="I986" t="s">
        <v>150</v>
      </c>
      <c r="AC986" t="s">
        <v>4399</v>
      </c>
      <c r="AD986" t="s">
        <v>4399</v>
      </c>
      <c r="AE986" t="s">
        <v>4399</v>
      </c>
      <c r="AF986" t="s">
        <v>4399</v>
      </c>
    </row>
    <row r="987" spans="1:32" ht="17.25" customHeight="1" x14ac:dyDescent="0.25">
      <c r="A987">
        <v>338920</v>
      </c>
      <c r="B987" t="s">
        <v>3936</v>
      </c>
      <c r="C987" t="s">
        <v>3937</v>
      </c>
      <c r="D987" t="s">
        <v>1592</v>
      </c>
      <c r="E987" t="s">
        <v>88</v>
      </c>
      <c r="F987">
        <v>32838</v>
      </c>
      <c r="G987" t="s">
        <v>30</v>
      </c>
      <c r="H987" t="s">
        <v>28</v>
      </c>
      <c r="I987" t="s">
        <v>150</v>
      </c>
      <c r="J987" t="s">
        <v>27</v>
      </c>
      <c r="L987" t="s">
        <v>30</v>
      </c>
    </row>
    <row r="988" spans="1:32" ht="17.25" customHeight="1" x14ac:dyDescent="0.25">
      <c r="A988">
        <v>333559</v>
      </c>
      <c r="B988" t="s">
        <v>2774</v>
      </c>
      <c r="C988" t="s">
        <v>333</v>
      </c>
      <c r="D988" t="s">
        <v>2775</v>
      </c>
      <c r="E988" t="s">
        <v>88</v>
      </c>
      <c r="F988">
        <v>34771</v>
      </c>
      <c r="G988" t="s">
        <v>30</v>
      </c>
      <c r="H988" t="s">
        <v>28</v>
      </c>
      <c r="I988" t="s">
        <v>150</v>
      </c>
      <c r="AC988" t="s">
        <v>4399</v>
      </c>
      <c r="AD988" t="s">
        <v>4399</v>
      </c>
      <c r="AE988" t="s">
        <v>4399</v>
      </c>
      <c r="AF988" t="s">
        <v>4399</v>
      </c>
    </row>
    <row r="989" spans="1:32" ht="17.25" customHeight="1" x14ac:dyDescent="0.25">
      <c r="A989">
        <v>334544</v>
      </c>
      <c r="B989" t="s">
        <v>3322</v>
      </c>
      <c r="C989" t="s">
        <v>222</v>
      </c>
      <c r="D989" t="s">
        <v>233</v>
      </c>
      <c r="E989" t="s">
        <v>88</v>
      </c>
      <c r="F989">
        <v>35825</v>
      </c>
      <c r="G989" t="s">
        <v>3323</v>
      </c>
      <c r="H989" t="s">
        <v>28</v>
      </c>
      <c r="I989" t="s">
        <v>150</v>
      </c>
      <c r="J989" t="s">
        <v>27</v>
      </c>
      <c r="L989" t="s">
        <v>30</v>
      </c>
    </row>
    <row r="990" spans="1:32" ht="17.25" customHeight="1" x14ac:dyDescent="0.25">
      <c r="A990">
        <v>337218</v>
      </c>
      <c r="B990" t="s">
        <v>3556</v>
      </c>
      <c r="C990" t="s">
        <v>820</v>
      </c>
      <c r="D990" t="s">
        <v>1206</v>
      </c>
      <c r="E990" t="s">
        <v>88</v>
      </c>
      <c r="F990">
        <v>33405</v>
      </c>
      <c r="G990" t="s">
        <v>2404</v>
      </c>
      <c r="H990" t="s">
        <v>28</v>
      </c>
      <c r="I990" t="s">
        <v>150</v>
      </c>
      <c r="J990" t="s">
        <v>1197</v>
      </c>
      <c r="L990" t="s">
        <v>49</v>
      </c>
    </row>
    <row r="991" spans="1:32" ht="17.25" customHeight="1" x14ac:dyDescent="0.25">
      <c r="A991">
        <v>332712</v>
      </c>
      <c r="B991" t="s">
        <v>3312</v>
      </c>
      <c r="C991" t="s">
        <v>807</v>
      </c>
      <c r="D991" t="s">
        <v>246</v>
      </c>
      <c r="E991" t="s">
        <v>88</v>
      </c>
      <c r="F991">
        <v>36335</v>
      </c>
      <c r="G991" t="s">
        <v>224</v>
      </c>
      <c r="H991" t="s">
        <v>28</v>
      </c>
      <c r="I991" t="s">
        <v>150</v>
      </c>
      <c r="J991" t="s">
        <v>1197</v>
      </c>
      <c r="L991" t="s">
        <v>42</v>
      </c>
    </row>
    <row r="992" spans="1:32" ht="17.25" customHeight="1" x14ac:dyDescent="0.25">
      <c r="A992">
        <v>334501</v>
      </c>
      <c r="B992" t="s">
        <v>3381</v>
      </c>
      <c r="C992" t="s">
        <v>1537</v>
      </c>
      <c r="D992" t="s">
        <v>533</v>
      </c>
      <c r="E992" t="s">
        <v>88</v>
      </c>
      <c r="F992">
        <v>35344</v>
      </c>
      <c r="G992" t="s">
        <v>3382</v>
      </c>
      <c r="H992" t="s">
        <v>28</v>
      </c>
      <c r="I992" t="s">
        <v>150</v>
      </c>
      <c r="J992" t="s">
        <v>27</v>
      </c>
      <c r="L992" t="s">
        <v>42</v>
      </c>
      <c r="AF992" t="s">
        <v>4399</v>
      </c>
    </row>
    <row r="993" spans="1:32" ht="17.25" customHeight="1" x14ac:dyDescent="0.25">
      <c r="A993">
        <v>336951</v>
      </c>
      <c r="B993" t="s">
        <v>699</v>
      </c>
      <c r="C993" t="s">
        <v>261</v>
      </c>
      <c r="D993" t="s">
        <v>243</v>
      </c>
      <c r="E993" t="s">
        <v>88</v>
      </c>
      <c r="F993">
        <v>36526</v>
      </c>
      <c r="G993" t="s">
        <v>4058</v>
      </c>
      <c r="H993" t="s">
        <v>28</v>
      </c>
      <c r="I993" t="s">
        <v>150</v>
      </c>
      <c r="J993" t="s">
        <v>1197</v>
      </c>
      <c r="L993" t="s">
        <v>79</v>
      </c>
    </row>
    <row r="994" spans="1:32" ht="17.25" customHeight="1" x14ac:dyDescent="0.25">
      <c r="A994">
        <v>330401</v>
      </c>
      <c r="B994" t="s">
        <v>4153</v>
      </c>
      <c r="C994" t="s">
        <v>350</v>
      </c>
      <c r="D994" t="s">
        <v>251</v>
      </c>
      <c r="E994" t="s">
        <v>88</v>
      </c>
      <c r="F994">
        <v>32810</v>
      </c>
      <c r="G994" t="s">
        <v>30</v>
      </c>
      <c r="H994" t="s">
        <v>28</v>
      </c>
      <c r="I994" t="s">
        <v>150</v>
      </c>
      <c r="J994" t="s">
        <v>1197</v>
      </c>
      <c r="L994" t="s">
        <v>30</v>
      </c>
    </row>
    <row r="995" spans="1:32" ht="17.25" customHeight="1" x14ac:dyDescent="0.25">
      <c r="A995">
        <v>336340</v>
      </c>
      <c r="B995" t="s">
        <v>3427</v>
      </c>
      <c r="C995" t="s">
        <v>3428</v>
      </c>
      <c r="D995" t="s">
        <v>614</v>
      </c>
      <c r="E995" t="s">
        <v>88</v>
      </c>
      <c r="F995">
        <v>31911</v>
      </c>
      <c r="G995" t="s">
        <v>30</v>
      </c>
      <c r="H995" t="s">
        <v>28</v>
      </c>
      <c r="I995" t="s">
        <v>150</v>
      </c>
      <c r="J995" t="s">
        <v>27</v>
      </c>
      <c r="L995" t="s">
        <v>30</v>
      </c>
    </row>
    <row r="996" spans="1:32" ht="17.25" customHeight="1" x14ac:dyDescent="0.25">
      <c r="A996">
        <v>332810</v>
      </c>
      <c r="B996" t="s">
        <v>3369</v>
      </c>
      <c r="C996" t="s">
        <v>668</v>
      </c>
      <c r="D996" t="s">
        <v>323</v>
      </c>
      <c r="E996" t="s">
        <v>88</v>
      </c>
      <c r="F996">
        <v>36526</v>
      </c>
      <c r="G996" t="s">
        <v>30</v>
      </c>
      <c r="H996" t="s">
        <v>28</v>
      </c>
      <c r="I996" t="s">
        <v>150</v>
      </c>
      <c r="J996" t="s">
        <v>1211</v>
      </c>
      <c r="L996" t="s">
        <v>30</v>
      </c>
    </row>
    <row r="997" spans="1:32" ht="17.25" customHeight="1" x14ac:dyDescent="0.25">
      <c r="A997">
        <v>323950</v>
      </c>
      <c r="B997" t="s">
        <v>3316</v>
      </c>
      <c r="C997" t="s">
        <v>416</v>
      </c>
      <c r="D997" t="s">
        <v>510</v>
      </c>
      <c r="E997" t="s">
        <v>88</v>
      </c>
      <c r="F997">
        <v>34182</v>
      </c>
      <c r="G997" t="s">
        <v>30</v>
      </c>
      <c r="H997" t="s">
        <v>28</v>
      </c>
      <c r="I997" t="s">
        <v>150</v>
      </c>
      <c r="J997" t="s">
        <v>1197</v>
      </c>
      <c r="L997" t="s">
        <v>30</v>
      </c>
    </row>
    <row r="998" spans="1:32" ht="17.25" customHeight="1" x14ac:dyDescent="0.25">
      <c r="A998">
        <v>337217</v>
      </c>
      <c r="B998" t="s">
        <v>2954</v>
      </c>
      <c r="C998" t="s">
        <v>922</v>
      </c>
      <c r="D998" t="s">
        <v>314</v>
      </c>
      <c r="E998" t="s">
        <v>88</v>
      </c>
      <c r="F998">
        <v>35521</v>
      </c>
      <c r="G998" t="s">
        <v>30</v>
      </c>
      <c r="H998" t="s">
        <v>28</v>
      </c>
      <c r="I998" t="s">
        <v>150</v>
      </c>
      <c r="J998" t="s">
        <v>1197</v>
      </c>
      <c r="L998" t="s">
        <v>30</v>
      </c>
      <c r="AE998" t="s">
        <v>4399</v>
      </c>
      <c r="AF998" t="s">
        <v>4399</v>
      </c>
    </row>
    <row r="999" spans="1:32" ht="17.25" customHeight="1" x14ac:dyDescent="0.25">
      <c r="A999">
        <v>326293</v>
      </c>
      <c r="B999" t="s">
        <v>2577</v>
      </c>
      <c r="C999" t="s">
        <v>470</v>
      </c>
      <c r="D999" t="s">
        <v>2578</v>
      </c>
      <c r="E999" t="s">
        <v>88</v>
      </c>
      <c r="F999">
        <v>35443</v>
      </c>
      <c r="G999" t="s">
        <v>30</v>
      </c>
      <c r="H999" t="s">
        <v>28</v>
      </c>
      <c r="I999" t="s">
        <v>150</v>
      </c>
      <c r="J999" t="s">
        <v>1197</v>
      </c>
      <c r="L999" t="s">
        <v>30</v>
      </c>
      <c r="V999" t="s">
        <v>4554</v>
      </c>
      <c r="AE999" t="s">
        <v>4399</v>
      </c>
      <c r="AF999" t="s">
        <v>4399</v>
      </c>
    </row>
    <row r="1000" spans="1:32" ht="17.25" customHeight="1" x14ac:dyDescent="0.25">
      <c r="A1000">
        <v>327578</v>
      </c>
      <c r="B1000" t="s">
        <v>1612</v>
      </c>
      <c r="C1000" t="s">
        <v>264</v>
      </c>
      <c r="D1000" t="s">
        <v>1613</v>
      </c>
      <c r="E1000" t="s">
        <v>88</v>
      </c>
      <c r="F1000">
        <v>35385</v>
      </c>
      <c r="G1000" t="s">
        <v>1614</v>
      </c>
      <c r="H1000" t="s">
        <v>28</v>
      </c>
      <c r="I1000" t="s">
        <v>150</v>
      </c>
      <c r="V1000" t="s">
        <v>4420</v>
      </c>
      <c r="AC1000" t="s">
        <v>4399</v>
      </c>
      <c r="AD1000" t="s">
        <v>4399</v>
      </c>
      <c r="AE1000" t="s">
        <v>4399</v>
      </c>
      <c r="AF1000" t="s">
        <v>4399</v>
      </c>
    </row>
    <row r="1001" spans="1:32" ht="17.25" customHeight="1" x14ac:dyDescent="0.25">
      <c r="A1001">
        <v>332731</v>
      </c>
      <c r="B1001" t="s">
        <v>2704</v>
      </c>
      <c r="C1001" t="s">
        <v>624</v>
      </c>
      <c r="D1001" t="s">
        <v>2705</v>
      </c>
      <c r="E1001" t="s">
        <v>88</v>
      </c>
      <c r="F1001">
        <v>35641</v>
      </c>
      <c r="G1001" t="s">
        <v>30</v>
      </c>
      <c r="H1001" t="s">
        <v>28</v>
      </c>
      <c r="I1001" t="s">
        <v>150</v>
      </c>
      <c r="J1001" t="s">
        <v>1197</v>
      </c>
      <c r="L1001" t="s">
        <v>30</v>
      </c>
    </row>
    <row r="1002" spans="1:32" ht="17.25" customHeight="1" x14ac:dyDescent="0.25">
      <c r="A1002">
        <v>330331</v>
      </c>
      <c r="B1002" t="s">
        <v>1219</v>
      </c>
      <c r="C1002" t="s">
        <v>354</v>
      </c>
      <c r="D1002" t="s">
        <v>243</v>
      </c>
      <c r="E1002" t="s">
        <v>88</v>
      </c>
      <c r="F1002">
        <v>36094</v>
      </c>
      <c r="G1002" t="s">
        <v>3403</v>
      </c>
      <c r="H1002" t="s">
        <v>28</v>
      </c>
      <c r="I1002" t="s">
        <v>150</v>
      </c>
      <c r="J1002" t="s">
        <v>27</v>
      </c>
      <c r="L1002" t="s">
        <v>30</v>
      </c>
    </row>
    <row r="1003" spans="1:32" ht="17.25" customHeight="1" x14ac:dyDescent="0.25">
      <c r="A1003">
        <v>330337</v>
      </c>
      <c r="B1003" t="s">
        <v>2710</v>
      </c>
      <c r="C1003" t="s">
        <v>259</v>
      </c>
      <c r="D1003" t="s">
        <v>619</v>
      </c>
      <c r="E1003" t="s">
        <v>88</v>
      </c>
      <c r="F1003">
        <v>35607</v>
      </c>
      <c r="G1003" t="s">
        <v>764</v>
      </c>
      <c r="H1003" t="s">
        <v>28</v>
      </c>
      <c r="I1003" t="s">
        <v>150</v>
      </c>
      <c r="J1003" t="s">
        <v>1197</v>
      </c>
      <c r="L1003" t="s">
        <v>79</v>
      </c>
    </row>
    <row r="1004" spans="1:32" ht="17.25" customHeight="1" x14ac:dyDescent="0.25">
      <c r="A1004">
        <v>336928</v>
      </c>
      <c r="B1004" t="s">
        <v>2800</v>
      </c>
      <c r="C1004" t="s">
        <v>229</v>
      </c>
      <c r="D1004" t="s">
        <v>613</v>
      </c>
      <c r="E1004" t="s">
        <v>88</v>
      </c>
      <c r="F1004">
        <v>36617</v>
      </c>
      <c r="G1004" t="s">
        <v>30</v>
      </c>
      <c r="H1004" t="s">
        <v>28</v>
      </c>
      <c r="I1004" t="s">
        <v>150</v>
      </c>
      <c r="J1004" t="s">
        <v>1211</v>
      </c>
      <c r="L1004" t="s">
        <v>30</v>
      </c>
    </row>
    <row r="1005" spans="1:32" ht="17.25" customHeight="1" x14ac:dyDescent="0.25">
      <c r="A1005">
        <v>330420</v>
      </c>
      <c r="B1005" t="s">
        <v>2009</v>
      </c>
      <c r="C1005" t="s">
        <v>391</v>
      </c>
      <c r="D1005" t="s">
        <v>451</v>
      </c>
      <c r="E1005" t="s">
        <v>88</v>
      </c>
      <c r="F1005">
        <v>36019</v>
      </c>
      <c r="G1005" t="s">
        <v>897</v>
      </c>
      <c r="H1005" t="s">
        <v>28</v>
      </c>
      <c r="I1005" t="s">
        <v>150</v>
      </c>
      <c r="J1005" t="s">
        <v>27</v>
      </c>
      <c r="L1005" t="s">
        <v>62</v>
      </c>
      <c r="V1005" t="s">
        <v>4420</v>
      </c>
    </row>
    <row r="1006" spans="1:32" ht="17.25" customHeight="1" x14ac:dyDescent="0.25">
      <c r="A1006">
        <v>330524</v>
      </c>
      <c r="B1006" t="s">
        <v>2276</v>
      </c>
      <c r="C1006" t="s">
        <v>272</v>
      </c>
      <c r="D1006" t="s">
        <v>288</v>
      </c>
      <c r="E1006" t="s">
        <v>88</v>
      </c>
      <c r="F1006">
        <v>35910</v>
      </c>
      <c r="G1006" t="s">
        <v>30</v>
      </c>
      <c r="H1006" t="s">
        <v>28</v>
      </c>
      <c r="I1006" t="s">
        <v>150</v>
      </c>
      <c r="J1006" t="s">
        <v>1197</v>
      </c>
      <c r="L1006" t="s">
        <v>30</v>
      </c>
      <c r="V1006" t="s">
        <v>4420</v>
      </c>
    </row>
    <row r="1007" spans="1:32" ht="17.25" customHeight="1" x14ac:dyDescent="0.25">
      <c r="A1007">
        <v>337980</v>
      </c>
      <c r="B1007" t="s">
        <v>3581</v>
      </c>
      <c r="C1007" t="s">
        <v>668</v>
      </c>
      <c r="D1007" t="s">
        <v>3582</v>
      </c>
      <c r="E1007" t="s">
        <v>88</v>
      </c>
      <c r="F1007">
        <v>30901</v>
      </c>
      <c r="G1007" t="s">
        <v>30</v>
      </c>
      <c r="H1007" t="s">
        <v>28</v>
      </c>
      <c r="I1007" t="s">
        <v>150</v>
      </c>
      <c r="J1007" t="s">
        <v>1197</v>
      </c>
      <c r="L1007" t="s">
        <v>30</v>
      </c>
    </row>
    <row r="1008" spans="1:32" ht="17.25" customHeight="1" x14ac:dyDescent="0.25">
      <c r="A1008">
        <v>338761</v>
      </c>
      <c r="B1008" t="s">
        <v>2411</v>
      </c>
      <c r="C1008" t="s">
        <v>354</v>
      </c>
      <c r="D1008" t="s">
        <v>305</v>
      </c>
      <c r="E1008" t="s">
        <v>88</v>
      </c>
      <c r="F1008">
        <v>32874</v>
      </c>
      <c r="G1008" t="s">
        <v>73</v>
      </c>
      <c r="H1008" t="s">
        <v>28</v>
      </c>
      <c r="I1008" t="s">
        <v>150</v>
      </c>
      <c r="J1008" t="s">
        <v>1197</v>
      </c>
      <c r="L1008" t="s">
        <v>52</v>
      </c>
    </row>
    <row r="1009" spans="1:32" ht="17.25" customHeight="1" x14ac:dyDescent="0.25">
      <c r="A1009">
        <v>330533</v>
      </c>
      <c r="B1009" t="s">
        <v>2205</v>
      </c>
      <c r="C1009" t="s">
        <v>341</v>
      </c>
      <c r="D1009" t="s">
        <v>253</v>
      </c>
      <c r="E1009" t="s">
        <v>88</v>
      </c>
      <c r="F1009">
        <v>36161</v>
      </c>
      <c r="G1009" t="s">
        <v>2508</v>
      </c>
      <c r="H1009" t="s">
        <v>28</v>
      </c>
      <c r="I1009" t="s">
        <v>150</v>
      </c>
      <c r="J1009" t="s">
        <v>1197</v>
      </c>
      <c r="L1009" t="s">
        <v>79</v>
      </c>
      <c r="AF1009" t="s">
        <v>4399</v>
      </c>
    </row>
    <row r="1010" spans="1:32" ht="17.25" customHeight="1" x14ac:dyDescent="0.25">
      <c r="A1010">
        <v>332841</v>
      </c>
      <c r="B1010" t="s">
        <v>2956</v>
      </c>
      <c r="C1010" t="s">
        <v>2386</v>
      </c>
      <c r="D1010" t="s">
        <v>829</v>
      </c>
      <c r="E1010" t="s">
        <v>88</v>
      </c>
      <c r="F1010">
        <v>34701</v>
      </c>
      <c r="G1010" t="s">
        <v>30</v>
      </c>
      <c r="H1010" t="s">
        <v>28</v>
      </c>
      <c r="I1010" t="s">
        <v>150</v>
      </c>
      <c r="J1010" t="s">
        <v>1197</v>
      </c>
      <c r="L1010" t="s">
        <v>30</v>
      </c>
    </row>
    <row r="1011" spans="1:32" ht="17.25" customHeight="1" x14ac:dyDescent="0.25">
      <c r="A1011">
        <v>325578</v>
      </c>
      <c r="B1011" t="s">
        <v>1769</v>
      </c>
      <c r="C1011" t="s">
        <v>936</v>
      </c>
      <c r="D1011" t="s">
        <v>418</v>
      </c>
      <c r="E1011" t="s">
        <v>88</v>
      </c>
      <c r="F1011">
        <v>35110</v>
      </c>
      <c r="G1011" t="s">
        <v>79</v>
      </c>
      <c r="H1011" t="s">
        <v>28</v>
      </c>
      <c r="I1011" t="s">
        <v>150</v>
      </c>
      <c r="V1011" t="s">
        <v>4420</v>
      </c>
      <c r="AC1011" t="s">
        <v>4399</v>
      </c>
      <c r="AD1011" t="s">
        <v>4399</v>
      </c>
      <c r="AE1011" t="s">
        <v>4399</v>
      </c>
      <c r="AF1011" t="s">
        <v>4399</v>
      </c>
    </row>
    <row r="1012" spans="1:32" ht="17.25" customHeight="1" x14ac:dyDescent="0.25">
      <c r="A1012">
        <v>338949</v>
      </c>
      <c r="B1012" t="s">
        <v>3928</v>
      </c>
      <c r="C1012" t="s">
        <v>699</v>
      </c>
      <c r="D1012" t="s">
        <v>418</v>
      </c>
      <c r="E1012" t="s">
        <v>88</v>
      </c>
      <c r="F1012">
        <v>28938</v>
      </c>
      <c r="G1012" t="s">
        <v>30</v>
      </c>
      <c r="H1012" t="s">
        <v>28</v>
      </c>
      <c r="I1012" t="s">
        <v>150</v>
      </c>
      <c r="J1012" t="s">
        <v>27</v>
      </c>
      <c r="L1012" t="s">
        <v>30</v>
      </c>
      <c r="AE1012" t="s">
        <v>4399</v>
      </c>
      <c r="AF1012" t="s">
        <v>4399</v>
      </c>
    </row>
    <row r="1013" spans="1:32" ht="17.25" customHeight="1" x14ac:dyDescent="0.25">
      <c r="A1013">
        <v>321084</v>
      </c>
      <c r="B1013" t="s">
        <v>1884</v>
      </c>
      <c r="C1013" t="s">
        <v>854</v>
      </c>
      <c r="D1013" t="s">
        <v>599</v>
      </c>
      <c r="E1013" t="s">
        <v>88</v>
      </c>
      <c r="F1013">
        <v>34073</v>
      </c>
      <c r="G1013" t="s">
        <v>30</v>
      </c>
      <c r="H1013" t="s">
        <v>28</v>
      </c>
      <c r="I1013" t="s">
        <v>150</v>
      </c>
      <c r="V1013" t="s">
        <v>4423</v>
      </c>
      <c r="AC1013" t="s">
        <v>4399</v>
      </c>
      <c r="AD1013" t="s">
        <v>4399</v>
      </c>
      <c r="AE1013" t="s">
        <v>4399</v>
      </c>
      <c r="AF1013" t="s">
        <v>4399</v>
      </c>
    </row>
    <row r="1014" spans="1:32" ht="17.25" customHeight="1" x14ac:dyDescent="0.25">
      <c r="A1014">
        <v>326923</v>
      </c>
      <c r="B1014" t="s">
        <v>3871</v>
      </c>
      <c r="C1014" t="s">
        <v>266</v>
      </c>
      <c r="D1014" t="s">
        <v>3872</v>
      </c>
      <c r="E1014" t="s">
        <v>88</v>
      </c>
      <c r="F1014">
        <v>34919</v>
      </c>
      <c r="G1014" t="s">
        <v>30</v>
      </c>
      <c r="H1014" t="s">
        <v>28</v>
      </c>
      <c r="I1014" t="s">
        <v>150</v>
      </c>
    </row>
    <row r="1015" spans="1:32" ht="17.25" customHeight="1" x14ac:dyDescent="0.25">
      <c r="A1015">
        <v>336934</v>
      </c>
      <c r="B1015" t="s">
        <v>4191</v>
      </c>
      <c r="C1015" t="s">
        <v>546</v>
      </c>
      <c r="D1015" t="s">
        <v>308</v>
      </c>
      <c r="E1015" t="s">
        <v>88</v>
      </c>
      <c r="F1015">
        <v>36606</v>
      </c>
      <c r="G1015" t="s">
        <v>30</v>
      </c>
      <c r="H1015" t="s">
        <v>28</v>
      </c>
      <c r="I1015" t="s">
        <v>150</v>
      </c>
      <c r="J1015" t="s">
        <v>1197</v>
      </c>
      <c r="L1015" t="s">
        <v>30</v>
      </c>
    </row>
    <row r="1016" spans="1:32" ht="17.25" customHeight="1" x14ac:dyDescent="0.25">
      <c r="A1016">
        <v>331213</v>
      </c>
      <c r="B1016" t="s">
        <v>1806</v>
      </c>
      <c r="C1016" t="s">
        <v>636</v>
      </c>
      <c r="D1016" t="s">
        <v>267</v>
      </c>
      <c r="E1016" t="s">
        <v>88</v>
      </c>
      <c r="F1016">
        <v>34773</v>
      </c>
      <c r="G1016" t="s">
        <v>30</v>
      </c>
      <c r="H1016" t="s">
        <v>28</v>
      </c>
      <c r="I1016" t="s">
        <v>150</v>
      </c>
      <c r="V1016" t="s">
        <v>4553</v>
      </c>
      <c r="AD1016" t="s">
        <v>4399</v>
      </c>
      <c r="AE1016" t="s">
        <v>4399</v>
      </c>
      <c r="AF1016" t="s">
        <v>4399</v>
      </c>
    </row>
    <row r="1017" spans="1:32" ht="17.25" customHeight="1" x14ac:dyDescent="0.25">
      <c r="A1017">
        <v>338754</v>
      </c>
      <c r="B1017" t="s">
        <v>4307</v>
      </c>
      <c r="C1017" t="s">
        <v>563</v>
      </c>
      <c r="D1017" t="s">
        <v>538</v>
      </c>
      <c r="E1017" t="s">
        <v>88</v>
      </c>
      <c r="F1017">
        <v>36958</v>
      </c>
      <c r="G1017" t="s">
        <v>228</v>
      </c>
      <c r="H1017" t="s">
        <v>31</v>
      </c>
      <c r="I1017" t="s">
        <v>150</v>
      </c>
      <c r="J1017" t="s">
        <v>27</v>
      </c>
      <c r="L1017" t="s">
        <v>30</v>
      </c>
    </row>
    <row r="1018" spans="1:32" ht="17.25" customHeight="1" x14ac:dyDescent="0.25">
      <c r="A1018">
        <v>323924</v>
      </c>
      <c r="B1018" t="s">
        <v>2087</v>
      </c>
      <c r="C1018" t="s">
        <v>240</v>
      </c>
      <c r="D1018" t="s">
        <v>308</v>
      </c>
      <c r="E1018" t="s">
        <v>88</v>
      </c>
      <c r="F1018">
        <v>35065</v>
      </c>
      <c r="G1018" t="s">
        <v>30</v>
      </c>
      <c r="H1018" t="s">
        <v>28</v>
      </c>
      <c r="I1018" t="s">
        <v>150</v>
      </c>
      <c r="J1018" t="s">
        <v>1197</v>
      </c>
      <c r="L1018" t="s">
        <v>30</v>
      </c>
      <c r="V1018" t="s">
        <v>4433</v>
      </c>
    </row>
    <row r="1019" spans="1:32" ht="17.25" customHeight="1" x14ac:dyDescent="0.25">
      <c r="A1019">
        <v>331216</v>
      </c>
      <c r="B1019" t="s">
        <v>1931</v>
      </c>
      <c r="C1019" t="s">
        <v>225</v>
      </c>
      <c r="D1019" t="s">
        <v>527</v>
      </c>
      <c r="E1019" t="s">
        <v>88</v>
      </c>
      <c r="F1019">
        <v>35131</v>
      </c>
      <c r="G1019" t="s">
        <v>224</v>
      </c>
      <c r="H1019" t="s">
        <v>31</v>
      </c>
      <c r="I1019" t="s">
        <v>150</v>
      </c>
      <c r="J1019" t="s">
        <v>1197</v>
      </c>
      <c r="L1019" t="s">
        <v>30</v>
      </c>
      <c r="V1019" t="s">
        <v>4420</v>
      </c>
    </row>
    <row r="1020" spans="1:32" ht="17.25" customHeight="1" x14ac:dyDescent="0.25">
      <c r="A1020">
        <v>327106</v>
      </c>
      <c r="B1020" t="s">
        <v>2278</v>
      </c>
      <c r="C1020" t="s">
        <v>493</v>
      </c>
      <c r="D1020" t="s">
        <v>623</v>
      </c>
      <c r="E1020" t="s">
        <v>88</v>
      </c>
      <c r="F1020">
        <v>35439</v>
      </c>
      <c r="G1020" t="s">
        <v>30</v>
      </c>
      <c r="H1020" t="s">
        <v>28</v>
      </c>
      <c r="I1020" t="s">
        <v>150</v>
      </c>
      <c r="J1020" t="s">
        <v>1197</v>
      </c>
      <c r="L1020" t="s">
        <v>30</v>
      </c>
      <c r="V1020" t="s">
        <v>4553</v>
      </c>
      <c r="AF1020" t="s">
        <v>4399</v>
      </c>
    </row>
    <row r="1021" spans="1:32" ht="17.25" customHeight="1" x14ac:dyDescent="0.25">
      <c r="A1021">
        <v>332776</v>
      </c>
      <c r="B1021" t="s">
        <v>1981</v>
      </c>
      <c r="C1021" t="s">
        <v>264</v>
      </c>
      <c r="D1021" t="s">
        <v>223</v>
      </c>
      <c r="E1021" t="s">
        <v>88</v>
      </c>
      <c r="F1021">
        <v>36300</v>
      </c>
      <c r="G1021" t="s">
        <v>595</v>
      </c>
      <c r="H1021" t="s">
        <v>28</v>
      </c>
      <c r="I1021" t="s">
        <v>150</v>
      </c>
      <c r="J1021" t="s">
        <v>1197</v>
      </c>
      <c r="L1021" t="s">
        <v>30</v>
      </c>
      <c r="V1021" t="s">
        <v>4432</v>
      </c>
    </row>
    <row r="1022" spans="1:32" ht="17.25" customHeight="1" x14ac:dyDescent="0.25">
      <c r="A1022">
        <v>325533</v>
      </c>
      <c r="B1022" t="s">
        <v>3467</v>
      </c>
      <c r="C1022" t="s">
        <v>235</v>
      </c>
      <c r="D1022" t="s">
        <v>465</v>
      </c>
      <c r="E1022" t="s">
        <v>88</v>
      </c>
      <c r="F1022">
        <v>34335</v>
      </c>
      <c r="G1022" t="s">
        <v>30</v>
      </c>
      <c r="H1022" t="s">
        <v>28</v>
      </c>
      <c r="I1022" t="s">
        <v>150</v>
      </c>
      <c r="J1022" t="s">
        <v>1197</v>
      </c>
      <c r="L1022" t="s">
        <v>30</v>
      </c>
    </row>
    <row r="1023" spans="1:32" ht="17.25" customHeight="1" x14ac:dyDescent="0.25">
      <c r="A1023">
        <v>328319</v>
      </c>
      <c r="B1023" t="s">
        <v>3804</v>
      </c>
      <c r="C1023" t="s">
        <v>232</v>
      </c>
      <c r="D1023" t="s">
        <v>285</v>
      </c>
      <c r="E1023" t="s">
        <v>88</v>
      </c>
      <c r="F1023">
        <v>31281</v>
      </c>
      <c r="G1023" t="s">
        <v>30</v>
      </c>
      <c r="H1023" t="s">
        <v>31</v>
      </c>
      <c r="I1023" t="s">
        <v>150</v>
      </c>
      <c r="J1023" t="s">
        <v>1197</v>
      </c>
      <c r="L1023" t="s">
        <v>30</v>
      </c>
    </row>
    <row r="1024" spans="1:32" ht="17.25" customHeight="1" x14ac:dyDescent="0.25">
      <c r="A1024">
        <v>332719</v>
      </c>
      <c r="B1024" t="s">
        <v>1854</v>
      </c>
      <c r="C1024" t="s">
        <v>769</v>
      </c>
      <c r="D1024" t="s">
        <v>278</v>
      </c>
      <c r="E1024" t="s">
        <v>88</v>
      </c>
      <c r="F1024">
        <v>32888</v>
      </c>
      <c r="G1024" t="s">
        <v>1691</v>
      </c>
      <c r="H1024" t="s">
        <v>28</v>
      </c>
      <c r="I1024" t="s">
        <v>150</v>
      </c>
      <c r="J1024" t="s">
        <v>1197</v>
      </c>
      <c r="L1024" t="s">
        <v>30</v>
      </c>
      <c r="V1024" t="s">
        <v>4432</v>
      </c>
    </row>
    <row r="1025" spans="1:32" ht="17.25" customHeight="1" x14ac:dyDescent="0.25">
      <c r="A1025">
        <v>327212</v>
      </c>
      <c r="B1025" t="s">
        <v>1499</v>
      </c>
      <c r="C1025" t="s">
        <v>286</v>
      </c>
      <c r="D1025" t="s">
        <v>498</v>
      </c>
      <c r="E1025" t="s">
        <v>88</v>
      </c>
      <c r="F1025">
        <v>35796</v>
      </c>
      <c r="G1025" t="s">
        <v>279</v>
      </c>
      <c r="H1025" t="s">
        <v>28</v>
      </c>
      <c r="I1025" t="s">
        <v>150</v>
      </c>
      <c r="J1025" t="s">
        <v>1197</v>
      </c>
      <c r="L1025" t="s">
        <v>85</v>
      </c>
      <c r="V1025" t="s">
        <v>4431</v>
      </c>
    </row>
    <row r="1026" spans="1:32" ht="17.25" customHeight="1" x14ac:dyDescent="0.25">
      <c r="A1026">
        <v>325912</v>
      </c>
      <c r="B1026" t="s">
        <v>1603</v>
      </c>
      <c r="C1026" t="s">
        <v>264</v>
      </c>
      <c r="D1026" t="s">
        <v>1702</v>
      </c>
      <c r="E1026" t="s">
        <v>88</v>
      </c>
      <c r="F1026">
        <v>34218</v>
      </c>
      <c r="G1026" t="s">
        <v>477</v>
      </c>
      <c r="H1026" t="s">
        <v>28</v>
      </c>
      <c r="I1026" t="s">
        <v>150</v>
      </c>
      <c r="J1026" t="s">
        <v>1197</v>
      </c>
      <c r="L1026" t="s">
        <v>42</v>
      </c>
      <c r="V1026" t="s">
        <v>4432</v>
      </c>
    </row>
    <row r="1027" spans="1:32" ht="17.25" customHeight="1" x14ac:dyDescent="0.25">
      <c r="A1027">
        <v>337963</v>
      </c>
      <c r="B1027" t="s">
        <v>3736</v>
      </c>
      <c r="C1027" t="s">
        <v>812</v>
      </c>
      <c r="D1027" t="s">
        <v>379</v>
      </c>
      <c r="E1027" t="s">
        <v>88</v>
      </c>
      <c r="F1027">
        <v>35800</v>
      </c>
      <c r="G1027" t="s">
        <v>1020</v>
      </c>
      <c r="H1027" t="s">
        <v>28</v>
      </c>
      <c r="I1027" t="s">
        <v>150</v>
      </c>
      <c r="J1027" t="s">
        <v>27</v>
      </c>
      <c r="L1027" t="s">
        <v>42</v>
      </c>
    </row>
    <row r="1028" spans="1:32" ht="17.25" customHeight="1" x14ac:dyDescent="0.25">
      <c r="A1028">
        <v>333350</v>
      </c>
      <c r="B1028" t="s">
        <v>4164</v>
      </c>
      <c r="C1028" t="s">
        <v>240</v>
      </c>
      <c r="D1028" t="s">
        <v>587</v>
      </c>
      <c r="E1028" t="s">
        <v>88</v>
      </c>
      <c r="F1028">
        <v>36180</v>
      </c>
      <c r="G1028" t="s">
        <v>30</v>
      </c>
      <c r="H1028" t="s">
        <v>28</v>
      </c>
      <c r="I1028" t="s">
        <v>150</v>
      </c>
      <c r="J1028" t="s">
        <v>27</v>
      </c>
      <c r="L1028" t="s">
        <v>30</v>
      </c>
    </row>
    <row r="1029" spans="1:32" ht="17.25" customHeight="1" x14ac:dyDescent="0.25">
      <c r="A1029">
        <v>338241</v>
      </c>
      <c r="B1029" t="s">
        <v>3301</v>
      </c>
      <c r="C1029" t="s">
        <v>3302</v>
      </c>
      <c r="D1029" t="s">
        <v>2969</v>
      </c>
      <c r="E1029" t="s">
        <v>88</v>
      </c>
      <c r="F1029">
        <v>36100</v>
      </c>
      <c r="G1029" t="s">
        <v>1015</v>
      </c>
      <c r="H1029" t="s">
        <v>28</v>
      </c>
      <c r="I1029" t="s">
        <v>150</v>
      </c>
      <c r="J1029" t="s">
        <v>1197</v>
      </c>
      <c r="L1029" t="s">
        <v>85</v>
      </c>
    </row>
    <row r="1030" spans="1:32" ht="17.25" customHeight="1" x14ac:dyDescent="0.25">
      <c r="A1030">
        <v>336296</v>
      </c>
      <c r="B1030" t="s">
        <v>3785</v>
      </c>
      <c r="C1030" t="s">
        <v>389</v>
      </c>
      <c r="D1030" t="s">
        <v>1589</v>
      </c>
      <c r="E1030" t="s">
        <v>88</v>
      </c>
      <c r="F1030">
        <v>35187</v>
      </c>
      <c r="G1030" t="s">
        <v>3786</v>
      </c>
      <c r="H1030" t="s">
        <v>28</v>
      </c>
      <c r="I1030" t="s">
        <v>150</v>
      </c>
      <c r="J1030" t="s">
        <v>27</v>
      </c>
      <c r="L1030" t="s">
        <v>62</v>
      </c>
    </row>
    <row r="1031" spans="1:32" ht="17.25" customHeight="1" x14ac:dyDescent="0.25">
      <c r="A1031">
        <v>336301</v>
      </c>
      <c r="B1031" t="s">
        <v>2387</v>
      </c>
      <c r="C1031" t="s">
        <v>264</v>
      </c>
      <c r="D1031" t="s">
        <v>246</v>
      </c>
      <c r="E1031" t="s">
        <v>88</v>
      </c>
      <c r="F1031">
        <v>35702</v>
      </c>
      <c r="G1031" t="s">
        <v>30</v>
      </c>
      <c r="H1031" t="s">
        <v>28</v>
      </c>
      <c r="I1031" t="s">
        <v>150</v>
      </c>
      <c r="J1031" t="s">
        <v>27</v>
      </c>
      <c r="L1031" t="s">
        <v>30</v>
      </c>
    </row>
    <row r="1032" spans="1:32" ht="17.25" customHeight="1" x14ac:dyDescent="0.25">
      <c r="A1032">
        <v>336943</v>
      </c>
      <c r="B1032" t="s">
        <v>3202</v>
      </c>
      <c r="C1032" t="s">
        <v>551</v>
      </c>
      <c r="D1032" t="s">
        <v>733</v>
      </c>
      <c r="E1032" t="s">
        <v>88</v>
      </c>
      <c r="F1032">
        <v>36526</v>
      </c>
      <c r="G1032" t="s">
        <v>30</v>
      </c>
      <c r="H1032" t="s">
        <v>28</v>
      </c>
      <c r="I1032" t="s">
        <v>150</v>
      </c>
      <c r="J1032" t="s">
        <v>1197</v>
      </c>
      <c r="L1032" t="s">
        <v>30</v>
      </c>
    </row>
    <row r="1033" spans="1:32" ht="17.25" customHeight="1" x14ac:dyDescent="0.25">
      <c r="A1033">
        <v>327285</v>
      </c>
      <c r="B1033" t="s">
        <v>1703</v>
      </c>
      <c r="C1033" t="s">
        <v>647</v>
      </c>
      <c r="D1033" t="s">
        <v>1704</v>
      </c>
      <c r="E1033" t="s">
        <v>88</v>
      </c>
      <c r="F1033">
        <v>31442</v>
      </c>
      <c r="G1033" t="s">
        <v>1705</v>
      </c>
      <c r="H1033" t="s">
        <v>28</v>
      </c>
      <c r="I1033" t="s">
        <v>150</v>
      </c>
      <c r="V1033" t="s">
        <v>4432</v>
      </c>
      <c r="AD1033" t="s">
        <v>4399</v>
      </c>
      <c r="AE1033" t="s">
        <v>4399</v>
      </c>
      <c r="AF1033" t="s">
        <v>4399</v>
      </c>
    </row>
    <row r="1034" spans="1:32" ht="17.25" customHeight="1" x14ac:dyDescent="0.25">
      <c r="A1034">
        <v>337976</v>
      </c>
      <c r="B1034" t="s">
        <v>512</v>
      </c>
      <c r="C1034" t="s">
        <v>557</v>
      </c>
      <c r="D1034" t="s">
        <v>296</v>
      </c>
      <c r="E1034" t="s">
        <v>88</v>
      </c>
      <c r="F1034">
        <v>33826</v>
      </c>
      <c r="G1034" t="s">
        <v>224</v>
      </c>
      <c r="H1034" t="s">
        <v>28</v>
      </c>
      <c r="I1034" t="s">
        <v>150</v>
      </c>
      <c r="J1034" t="s">
        <v>27</v>
      </c>
      <c r="L1034" t="s">
        <v>30</v>
      </c>
      <c r="AE1034" t="s">
        <v>4399</v>
      </c>
      <c r="AF1034" t="s">
        <v>4399</v>
      </c>
    </row>
    <row r="1035" spans="1:32" ht="17.25" customHeight="1" x14ac:dyDescent="0.25">
      <c r="A1035">
        <v>320965</v>
      </c>
      <c r="B1035" t="s">
        <v>3192</v>
      </c>
      <c r="C1035" t="s">
        <v>340</v>
      </c>
      <c r="D1035" t="s">
        <v>2377</v>
      </c>
      <c r="E1035" t="s">
        <v>88</v>
      </c>
      <c r="F1035">
        <v>32295</v>
      </c>
      <c r="G1035" t="s">
        <v>30</v>
      </c>
      <c r="H1035" t="s">
        <v>28</v>
      </c>
      <c r="I1035" t="s">
        <v>150</v>
      </c>
      <c r="J1035" t="s">
        <v>1197</v>
      </c>
      <c r="L1035" t="s">
        <v>30</v>
      </c>
    </row>
    <row r="1036" spans="1:32" ht="17.25" customHeight="1" x14ac:dyDescent="0.25">
      <c r="A1036">
        <v>332790</v>
      </c>
      <c r="B1036" t="s">
        <v>1882</v>
      </c>
      <c r="C1036" t="s">
        <v>461</v>
      </c>
      <c r="D1036" t="s">
        <v>289</v>
      </c>
      <c r="E1036" t="s">
        <v>88</v>
      </c>
      <c r="F1036">
        <v>35815</v>
      </c>
      <c r="G1036" t="s">
        <v>615</v>
      </c>
      <c r="H1036" t="s">
        <v>28</v>
      </c>
      <c r="I1036" t="s">
        <v>150</v>
      </c>
      <c r="J1036" t="s">
        <v>27</v>
      </c>
      <c r="L1036" t="s">
        <v>30</v>
      </c>
      <c r="V1036" t="s">
        <v>4433</v>
      </c>
    </row>
    <row r="1037" spans="1:32" ht="17.25" customHeight="1" x14ac:dyDescent="0.25">
      <c r="A1037">
        <v>336946</v>
      </c>
      <c r="B1037" t="s">
        <v>2670</v>
      </c>
      <c r="C1037" t="s">
        <v>727</v>
      </c>
      <c r="D1037" t="s">
        <v>289</v>
      </c>
      <c r="E1037" t="s">
        <v>88</v>
      </c>
      <c r="F1037">
        <v>36652</v>
      </c>
      <c r="G1037" t="s">
        <v>30</v>
      </c>
      <c r="H1037" t="s">
        <v>28</v>
      </c>
      <c r="I1037" t="s">
        <v>150</v>
      </c>
      <c r="J1037" t="s">
        <v>1197</v>
      </c>
      <c r="L1037" t="s">
        <v>30</v>
      </c>
    </row>
    <row r="1038" spans="1:32" ht="17.25" customHeight="1" x14ac:dyDescent="0.25">
      <c r="A1038">
        <v>330336</v>
      </c>
      <c r="B1038" t="s">
        <v>1224</v>
      </c>
      <c r="C1038" t="s">
        <v>309</v>
      </c>
      <c r="D1038" t="s">
        <v>301</v>
      </c>
      <c r="E1038" t="s">
        <v>88</v>
      </c>
      <c r="F1038">
        <v>36084</v>
      </c>
      <c r="G1038" t="s">
        <v>30</v>
      </c>
      <c r="H1038" t="s">
        <v>31</v>
      </c>
      <c r="I1038" t="s">
        <v>150</v>
      </c>
      <c r="J1038" t="s">
        <v>1197</v>
      </c>
      <c r="L1038" t="s">
        <v>30</v>
      </c>
      <c r="V1038" t="s">
        <v>4431</v>
      </c>
      <c r="AE1038" t="s">
        <v>4399</v>
      </c>
      <c r="AF1038" t="s">
        <v>4399</v>
      </c>
    </row>
    <row r="1039" spans="1:32" ht="17.25" customHeight="1" x14ac:dyDescent="0.25">
      <c r="A1039">
        <v>338916</v>
      </c>
      <c r="B1039" t="s">
        <v>2437</v>
      </c>
      <c r="C1039" t="s">
        <v>1092</v>
      </c>
      <c r="D1039" t="s">
        <v>3017</v>
      </c>
      <c r="E1039" t="s">
        <v>88</v>
      </c>
      <c r="F1039">
        <v>32557</v>
      </c>
      <c r="G1039" t="s">
        <v>2631</v>
      </c>
      <c r="H1039" t="s">
        <v>28</v>
      </c>
      <c r="I1039" t="s">
        <v>150</v>
      </c>
      <c r="J1039" t="s">
        <v>1197</v>
      </c>
      <c r="L1039" t="s">
        <v>76</v>
      </c>
    </row>
    <row r="1040" spans="1:32" ht="17.25" customHeight="1" x14ac:dyDescent="0.25">
      <c r="A1040">
        <v>326838</v>
      </c>
      <c r="B1040" t="s">
        <v>1973</v>
      </c>
      <c r="C1040" t="s">
        <v>762</v>
      </c>
      <c r="D1040" t="s">
        <v>1344</v>
      </c>
      <c r="E1040" t="s">
        <v>88</v>
      </c>
      <c r="F1040">
        <v>35078</v>
      </c>
      <c r="G1040" t="s">
        <v>937</v>
      </c>
      <c r="H1040" t="s">
        <v>28</v>
      </c>
      <c r="I1040" t="s">
        <v>150</v>
      </c>
      <c r="V1040" t="s">
        <v>4432</v>
      </c>
      <c r="AC1040" t="s">
        <v>4399</v>
      </c>
      <c r="AD1040" t="s">
        <v>4399</v>
      </c>
      <c r="AE1040" t="s">
        <v>4399</v>
      </c>
      <c r="AF1040" t="s">
        <v>4399</v>
      </c>
    </row>
    <row r="1041" spans="1:32" ht="17.25" customHeight="1" x14ac:dyDescent="0.25">
      <c r="A1041">
        <v>332744</v>
      </c>
      <c r="B1041" t="s">
        <v>1618</v>
      </c>
      <c r="C1041" t="s">
        <v>291</v>
      </c>
      <c r="D1041" t="s">
        <v>345</v>
      </c>
      <c r="E1041" t="s">
        <v>88</v>
      </c>
      <c r="F1041">
        <v>34945</v>
      </c>
      <c r="G1041" t="s">
        <v>866</v>
      </c>
      <c r="H1041" t="s">
        <v>28</v>
      </c>
      <c r="I1041" t="s">
        <v>150</v>
      </c>
      <c r="V1041" t="s">
        <v>4420</v>
      </c>
      <c r="AC1041" t="s">
        <v>4399</v>
      </c>
      <c r="AD1041" t="s">
        <v>4399</v>
      </c>
      <c r="AE1041" t="s">
        <v>4399</v>
      </c>
      <c r="AF1041" t="s">
        <v>4399</v>
      </c>
    </row>
    <row r="1042" spans="1:32" ht="17.25" customHeight="1" x14ac:dyDescent="0.25">
      <c r="A1042">
        <v>333357</v>
      </c>
      <c r="B1042" t="s">
        <v>2876</v>
      </c>
      <c r="C1042" t="s">
        <v>2877</v>
      </c>
      <c r="D1042" t="s">
        <v>2878</v>
      </c>
      <c r="E1042" t="s">
        <v>88</v>
      </c>
      <c r="F1042">
        <v>35094</v>
      </c>
      <c r="G1042" t="s">
        <v>30</v>
      </c>
      <c r="H1042" t="s">
        <v>28</v>
      </c>
      <c r="I1042" t="s">
        <v>150</v>
      </c>
      <c r="AD1042" t="s">
        <v>4399</v>
      </c>
      <c r="AE1042" t="s">
        <v>4399</v>
      </c>
      <c r="AF1042" t="s">
        <v>4399</v>
      </c>
    </row>
    <row r="1043" spans="1:32" ht="17.25" customHeight="1" x14ac:dyDescent="0.25">
      <c r="A1043">
        <v>336225</v>
      </c>
      <c r="B1043" t="s">
        <v>2981</v>
      </c>
      <c r="C1043" t="s">
        <v>389</v>
      </c>
      <c r="D1043" t="s">
        <v>243</v>
      </c>
      <c r="E1043" t="s">
        <v>88</v>
      </c>
      <c r="F1043">
        <v>34359</v>
      </c>
      <c r="G1043" t="s">
        <v>2982</v>
      </c>
      <c r="H1043" t="s">
        <v>28</v>
      </c>
      <c r="I1043" t="s">
        <v>150</v>
      </c>
      <c r="J1043" t="s">
        <v>1197</v>
      </c>
      <c r="L1043" t="s">
        <v>52</v>
      </c>
    </row>
    <row r="1044" spans="1:32" ht="17.25" customHeight="1" x14ac:dyDescent="0.25">
      <c r="A1044">
        <v>330345</v>
      </c>
      <c r="B1044" t="s">
        <v>1904</v>
      </c>
      <c r="C1044" t="s">
        <v>581</v>
      </c>
      <c r="D1044" t="s">
        <v>766</v>
      </c>
      <c r="E1044" t="s">
        <v>88</v>
      </c>
      <c r="F1044">
        <v>35587</v>
      </c>
      <c r="G1044" t="s">
        <v>224</v>
      </c>
      <c r="H1044" t="s">
        <v>28</v>
      </c>
      <c r="I1044" t="s">
        <v>150</v>
      </c>
      <c r="J1044" t="s">
        <v>1197</v>
      </c>
      <c r="L1044" t="s">
        <v>30</v>
      </c>
      <c r="V1044" t="s">
        <v>4433</v>
      </c>
    </row>
    <row r="1045" spans="1:32" ht="17.25" customHeight="1" x14ac:dyDescent="0.25">
      <c r="A1045">
        <v>330439</v>
      </c>
      <c r="B1045" t="s">
        <v>1212</v>
      </c>
      <c r="C1045" t="s">
        <v>454</v>
      </c>
      <c r="D1045" t="s">
        <v>379</v>
      </c>
      <c r="E1045" t="s">
        <v>88</v>
      </c>
      <c r="F1045">
        <v>36161</v>
      </c>
      <c r="G1045" t="s">
        <v>30</v>
      </c>
      <c r="H1045" t="s">
        <v>28</v>
      </c>
      <c r="I1045" t="s">
        <v>150</v>
      </c>
      <c r="J1045" t="s">
        <v>27</v>
      </c>
      <c r="L1045" t="s">
        <v>30</v>
      </c>
      <c r="V1045" t="s">
        <v>4420</v>
      </c>
      <c r="AE1045" t="s">
        <v>4399</v>
      </c>
      <c r="AF1045" t="s">
        <v>4399</v>
      </c>
    </row>
    <row r="1046" spans="1:32" ht="17.25" customHeight="1" x14ac:dyDescent="0.25">
      <c r="A1046">
        <v>332828</v>
      </c>
      <c r="B1046" t="s">
        <v>1111</v>
      </c>
      <c r="C1046" t="s">
        <v>232</v>
      </c>
      <c r="D1046" t="s">
        <v>2401</v>
      </c>
      <c r="E1046" t="s">
        <v>88</v>
      </c>
      <c r="F1046">
        <v>34700</v>
      </c>
      <c r="G1046" t="s">
        <v>2561</v>
      </c>
      <c r="H1046" t="s">
        <v>28</v>
      </c>
      <c r="I1046" t="s">
        <v>150</v>
      </c>
      <c r="AC1046" t="s">
        <v>4399</v>
      </c>
      <c r="AD1046" t="s">
        <v>4399</v>
      </c>
      <c r="AE1046" t="s">
        <v>4399</v>
      </c>
      <c r="AF1046" t="s">
        <v>4399</v>
      </c>
    </row>
    <row r="1047" spans="1:32" ht="17.25" customHeight="1" x14ac:dyDescent="0.25">
      <c r="A1047">
        <v>336316</v>
      </c>
      <c r="B1047" t="s">
        <v>3953</v>
      </c>
      <c r="C1047" t="s">
        <v>347</v>
      </c>
      <c r="D1047" t="s">
        <v>2377</v>
      </c>
      <c r="E1047" t="s">
        <v>88</v>
      </c>
      <c r="F1047">
        <v>32248</v>
      </c>
      <c r="G1047" t="s">
        <v>3954</v>
      </c>
      <c r="H1047" t="s">
        <v>28</v>
      </c>
      <c r="I1047" t="s">
        <v>150</v>
      </c>
      <c r="J1047" t="s">
        <v>1197</v>
      </c>
      <c r="L1047" t="s">
        <v>49</v>
      </c>
    </row>
    <row r="1048" spans="1:32" ht="17.25" customHeight="1" x14ac:dyDescent="0.25">
      <c r="A1048">
        <v>327337</v>
      </c>
      <c r="B1048" t="s">
        <v>2857</v>
      </c>
      <c r="C1048" t="s">
        <v>315</v>
      </c>
      <c r="D1048" t="s">
        <v>1681</v>
      </c>
      <c r="E1048" t="s">
        <v>88</v>
      </c>
      <c r="F1048">
        <v>35065</v>
      </c>
      <c r="G1048" t="s">
        <v>30</v>
      </c>
      <c r="H1048" t="s">
        <v>28</v>
      </c>
      <c r="I1048" t="s">
        <v>150</v>
      </c>
      <c r="AF1048" t="s">
        <v>4399</v>
      </c>
    </row>
    <row r="1049" spans="1:32" ht="17.25" customHeight="1" x14ac:dyDescent="0.25">
      <c r="A1049">
        <v>327885</v>
      </c>
      <c r="B1049" t="s">
        <v>667</v>
      </c>
      <c r="C1049" t="s">
        <v>1067</v>
      </c>
      <c r="D1049" t="s">
        <v>462</v>
      </c>
      <c r="E1049" t="s">
        <v>88</v>
      </c>
      <c r="F1049">
        <v>35035</v>
      </c>
      <c r="G1049" t="s">
        <v>30</v>
      </c>
      <c r="H1049" t="s">
        <v>28</v>
      </c>
      <c r="I1049" t="s">
        <v>150</v>
      </c>
      <c r="J1049" t="s">
        <v>1197</v>
      </c>
      <c r="L1049" t="s">
        <v>30</v>
      </c>
      <c r="AE1049" t="s">
        <v>4399</v>
      </c>
      <c r="AF1049" t="s">
        <v>4399</v>
      </c>
    </row>
    <row r="1050" spans="1:32" ht="17.25" customHeight="1" x14ac:dyDescent="0.25">
      <c r="A1050">
        <v>332779</v>
      </c>
      <c r="B1050" t="s">
        <v>3911</v>
      </c>
      <c r="C1050" t="s">
        <v>397</v>
      </c>
      <c r="D1050" t="s">
        <v>390</v>
      </c>
      <c r="E1050" t="s">
        <v>88</v>
      </c>
      <c r="F1050">
        <v>32538</v>
      </c>
      <c r="G1050" t="s">
        <v>70</v>
      </c>
      <c r="H1050" t="s">
        <v>28</v>
      </c>
      <c r="I1050" t="s">
        <v>150</v>
      </c>
      <c r="J1050" t="s">
        <v>1197</v>
      </c>
      <c r="L1050" t="s">
        <v>70</v>
      </c>
    </row>
    <row r="1051" spans="1:32" ht="17.25" customHeight="1" x14ac:dyDescent="0.25">
      <c r="A1051">
        <v>330471</v>
      </c>
      <c r="B1051" t="s">
        <v>1774</v>
      </c>
      <c r="C1051" t="s">
        <v>264</v>
      </c>
      <c r="D1051" t="s">
        <v>1433</v>
      </c>
      <c r="E1051" t="s">
        <v>88</v>
      </c>
      <c r="F1051">
        <v>31556</v>
      </c>
      <c r="G1051" t="s">
        <v>1775</v>
      </c>
      <c r="H1051" t="s">
        <v>28</v>
      </c>
      <c r="I1051" t="s">
        <v>150</v>
      </c>
      <c r="J1051" t="s">
        <v>1197</v>
      </c>
      <c r="L1051" t="s">
        <v>30</v>
      </c>
      <c r="V1051" t="s">
        <v>4420</v>
      </c>
      <c r="AE1051" t="s">
        <v>4399</v>
      </c>
      <c r="AF1051" t="s">
        <v>4399</v>
      </c>
    </row>
    <row r="1052" spans="1:32" ht="17.25" customHeight="1" x14ac:dyDescent="0.25">
      <c r="A1052">
        <v>332855</v>
      </c>
      <c r="B1052" t="s">
        <v>2642</v>
      </c>
      <c r="C1052" t="s">
        <v>539</v>
      </c>
      <c r="D1052" t="s">
        <v>2643</v>
      </c>
      <c r="E1052" t="s">
        <v>88</v>
      </c>
      <c r="F1052">
        <v>36068</v>
      </c>
      <c r="G1052" t="s">
        <v>30</v>
      </c>
      <c r="H1052" t="s">
        <v>28</v>
      </c>
      <c r="I1052" t="s">
        <v>150</v>
      </c>
      <c r="J1052" t="s">
        <v>27</v>
      </c>
      <c r="L1052" t="s">
        <v>30</v>
      </c>
    </row>
    <row r="1053" spans="1:32" ht="17.25" customHeight="1" x14ac:dyDescent="0.25">
      <c r="A1053">
        <v>338244</v>
      </c>
      <c r="B1053" t="s">
        <v>2498</v>
      </c>
      <c r="C1053" t="s">
        <v>2499</v>
      </c>
      <c r="D1053" t="s">
        <v>2500</v>
      </c>
      <c r="E1053" t="s">
        <v>88</v>
      </c>
      <c r="F1053">
        <v>32621</v>
      </c>
      <c r="G1053" t="s">
        <v>30</v>
      </c>
      <c r="H1053" t="s">
        <v>28</v>
      </c>
      <c r="I1053" t="s">
        <v>150</v>
      </c>
      <c r="J1053" t="s">
        <v>1197</v>
      </c>
      <c r="L1053" t="s">
        <v>30</v>
      </c>
    </row>
    <row r="1054" spans="1:32" ht="17.25" customHeight="1" x14ac:dyDescent="0.25">
      <c r="A1054">
        <v>338749</v>
      </c>
      <c r="B1054" t="s">
        <v>1380</v>
      </c>
      <c r="C1054" t="s">
        <v>354</v>
      </c>
      <c r="D1054" t="s">
        <v>260</v>
      </c>
      <c r="E1054" t="s">
        <v>88</v>
      </c>
      <c r="F1054">
        <v>32236</v>
      </c>
      <c r="G1054" t="s">
        <v>224</v>
      </c>
      <c r="H1054" t="s">
        <v>28</v>
      </c>
      <c r="I1054" t="s">
        <v>150</v>
      </c>
      <c r="J1054" t="s">
        <v>1197</v>
      </c>
      <c r="L1054" t="s">
        <v>85</v>
      </c>
    </row>
    <row r="1055" spans="1:32" ht="17.25" customHeight="1" x14ac:dyDescent="0.25">
      <c r="A1055">
        <v>317360</v>
      </c>
      <c r="B1055" t="s">
        <v>1506</v>
      </c>
      <c r="C1055" t="s">
        <v>259</v>
      </c>
      <c r="D1055" t="s">
        <v>343</v>
      </c>
      <c r="E1055" t="s">
        <v>88</v>
      </c>
      <c r="F1055">
        <v>33029</v>
      </c>
      <c r="G1055" t="s">
        <v>224</v>
      </c>
      <c r="H1055" t="s">
        <v>28</v>
      </c>
      <c r="I1055" t="s">
        <v>150</v>
      </c>
      <c r="V1055" t="s">
        <v>4431</v>
      </c>
      <c r="AD1055" t="s">
        <v>4399</v>
      </c>
      <c r="AE1055" t="s">
        <v>4399</v>
      </c>
      <c r="AF1055" t="s">
        <v>4399</v>
      </c>
    </row>
    <row r="1056" spans="1:32" ht="17.25" customHeight="1" x14ac:dyDescent="0.25">
      <c r="A1056">
        <v>323922</v>
      </c>
      <c r="B1056" t="s">
        <v>2451</v>
      </c>
      <c r="C1056" t="s">
        <v>225</v>
      </c>
      <c r="D1056" t="s">
        <v>442</v>
      </c>
      <c r="E1056" t="s">
        <v>88</v>
      </c>
      <c r="F1056">
        <v>30315</v>
      </c>
      <c r="G1056" t="s">
        <v>30</v>
      </c>
      <c r="H1056" t="s">
        <v>28</v>
      </c>
      <c r="I1056" t="s">
        <v>150</v>
      </c>
      <c r="J1056" t="s">
        <v>1197</v>
      </c>
      <c r="L1056" t="s">
        <v>30</v>
      </c>
    </row>
    <row r="1057" spans="1:32" ht="17.25" customHeight="1" x14ac:dyDescent="0.25">
      <c r="A1057">
        <v>334504</v>
      </c>
      <c r="B1057" t="s">
        <v>1619</v>
      </c>
      <c r="C1057" t="s">
        <v>448</v>
      </c>
      <c r="D1057" t="s">
        <v>296</v>
      </c>
      <c r="E1057" t="s">
        <v>88</v>
      </c>
      <c r="F1057">
        <v>35964</v>
      </c>
      <c r="G1057" t="s">
        <v>297</v>
      </c>
      <c r="H1057" t="s">
        <v>28</v>
      </c>
      <c r="I1057" t="s">
        <v>150</v>
      </c>
      <c r="J1057" t="s">
        <v>27</v>
      </c>
      <c r="L1057" t="s">
        <v>42</v>
      </c>
      <c r="V1057" t="s">
        <v>4420</v>
      </c>
      <c r="AE1057" t="s">
        <v>4399</v>
      </c>
      <c r="AF1057" t="s">
        <v>4399</v>
      </c>
    </row>
    <row r="1058" spans="1:32" ht="17.25" customHeight="1" x14ac:dyDescent="0.25">
      <c r="A1058">
        <v>311744</v>
      </c>
      <c r="B1058" t="s">
        <v>2376</v>
      </c>
      <c r="C1058" t="s">
        <v>685</v>
      </c>
      <c r="D1058" t="s">
        <v>706</v>
      </c>
      <c r="E1058" t="s">
        <v>88</v>
      </c>
      <c r="F1058">
        <v>30148</v>
      </c>
      <c r="G1058" t="s">
        <v>67</v>
      </c>
      <c r="H1058" t="s">
        <v>28</v>
      </c>
      <c r="I1058" t="s">
        <v>150</v>
      </c>
      <c r="J1058" t="s">
        <v>1197</v>
      </c>
      <c r="L1058" t="s">
        <v>67</v>
      </c>
    </row>
    <row r="1059" spans="1:32" ht="17.25" customHeight="1" x14ac:dyDescent="0.25">
      <c r="A1059">
        <v>336454</v>
      </c>
      <c r="B1059" t="s">
        <v>3281</v>
      </c>
      <c r="C1059" t="s">
        <v>727</v>
      </c>
      <c r="D1059" t="s">
        <v>423</v>
      </c>
      <c r="E1059" t="s">
        <v>88</v>
      </c>
      <c r="F1059">
        <v>36239</v>
      </c>
      <c r="G1059" t="s">
        <v>3282</v>
      </c>
      <c r="H1059" t="s">
        <v>28</v>
      </c>
      <c r="I1059" t="s">
        <v>150</v>
      </c>
      <c r="J1059" t="s">
        <v>27</v>
      </c>
      <c r="L1059" t="s">
        <v>42</v>
      </c>
      <c r="AE1059" t="s">
        <v>4399</v>
      </c>
      <c r="AF1059" t="s">
        <v>4399</v>
      </c>
    </row>
    <row r="1060" spans="1:32" ht="17.25" customHeight="1" x14ac:dyDescent="0.25">
      <c r="A1060">
        <v>301225</v>
      </c>
      <c r="B1060" t="s">
        <v>1234</v>
      </c>
      <c r="C1060" t="s">
        <v>259</v>
      </c>
      <c r="D1060" t="s">
        <v>458</v>
      </c>
      <c r="E1060" t="s">
        <v>88</v>
      </c>
      <c r="F1060">
        <v>31215</v>
      </c>
      <c r="G1060" t="s">
        <v>30</v>
      </c>
      <c r="H1060" t="s">
        <v>28</v>
      </c>
      <c r="I1060" t="s">
        <v>150</v>
      </c>
      <c r="V1060" t="s">
        <v>4553</v>
      </c>
    </row>
    <row r="1061" spans="1:32" ht="17.25" customHeight="1" x14ac:dyDescent="0.25">
      <c r="A1061">
        <v>331233</v>
      </c>
      <c r="B1061" t="s">
        <v>3755</v>
      </c>
      <c r="C1061" t="s">
        <v>3756</v>
      </c>
      <c r="D1061" t="s">
        <v>496</v>
      </c>
      <c r="E1061" t="s">
        <v>88</v>
      </c>
      <c r="F1061">
        <v>35194</v>
      </c>
      <c r="G1061" t="s">
        <v>30</v>
      </c>
      <c r="H1061" t="s">
        <v>28</v>
      </c>
      <c r="I1061" t="s">
        <v>150</v>
      </c>
      <c r="J1061" t="s">
        <v>1197</v>
      </c>
      <c r="L1061" t="s">
        <v>30</v>
      </c>
      <c r="AF1061" t="s">
        <v>4399</v>
      </c>
    </row>
    <row r="1062" spans="1:32" ht="17.25" customHeight="1" x14ac:dyDescent="0.25">
      <c r="A1062">
        <v>338055</v>
      </c>
      <c r="B1062" t="s">
        <v>3861</v>
      </c>
      <c r="C1062" t="s">
        <v>408</v>
      </c>
      <c r="D1062" t="s">
        <v>865</v>
      </c>
      <c r="E1062" t="s">
        <v>88</v>
      </c>
      <c r="F1062">
        <v>36700</v>
      </c>
      <c r="G1062" t="s">
        <v>339</v>
      </c>
      <c r="H1062" t="s">
        <v>28</v>
      </c>
      <c r="I1062" t="s">
        <v>150</v>
      </c>
      <c r="J1062" t="s">
        <v>27</v>
      </c>
      <c r="L1062" t="s">
        <v>42</v>
      </c>
    </row>
    <row r="1063" spans="1:32" ht="17.25" customHeight="1" x14ac:dyDescent="0.25">
      <c r="A1063">
        <v>337113</v>
      </c>
      <c r="B1063" t="s">
        <v>3927</v>
      </c>
      <c r="C1063" t="s">
        <v>315</v>
      </c>
      <c r="D1063" t="s">
        <v>230</v>
      </c>
      <c r="E1063" t="s">
        <v>88</v>
      </c>
      <c r="F1063">
        <v>34182</v>
      </c>
      <c r="G1063" t="s">
        <v>30</v>
      </c>
      <c r="H1063" t="s">
        <v>28</v>
      </c>
      <c r="I1063" t="s">
        <v>150</v>
      </c>
      <c r="J1063" t="s">
        <v>1197</v>
      </c>
      <c r="L1063" t="s">
        <v>30</v>
      </c>
    </row>
    <row r="1064" spans="1:32" ht="17.25" customHeight="1" x14ac:dyDescent="0.25">
      <c r="A1064">
        <v>327776</v>
      </c>
      <c r="B1064" t="s">
        <v>2623</v>
      </c>
      <c r="C1064" t="s">
        <v>521</v>
      </c>
      <c r="D1064" t="s">
        <v>459</v>
      </c>
      <c r="E1064" t="s">
        <v>88</v>
      </c>
      <c r="F1064">
        <v>34150</v>
      </c>
      <c r="G1064" t="s">
        <v>30</v>
      </c>
      <c r="H1064" t="s">
        <v>28</v>
      </c>
      <c r="I1064" t="s">
        <v>150</v>
      </c>
      <c r="J1064" t="s">
        <v>1197</v>
      </c>
      <c r="L1064" t="s">
        <v>30</v>
      </c>
    </row>
    <row r="1065" spans="1:32" ht="17.25" customHeight="1" x14ac:dyDescent="0.25">
      <c r="A1065">
        <v>334832</v>
      </c>
      <c r="B1065" t="s">
        <v>1231</v>
      </c>
      <c r="C1065" t="s">
        <v>391</v>
      </c>
      <c r="D1065" t="s">
        <v>511</v>
      </c>
      <c r="E1065" t="s">
        <v>88</v>
      </c>
      <c r="F1065">
        <v>35886</v>
      </c>
      <c r="G1065" t="s">
        <v>1232</v>
      </c>
      <c r="H1065" t="s">
        <v>28</v>
      </c>
      <c r="I1065" t="s">
        <v>150</v>
      </c>
      <c r="J1065" t="s">
        <v>1197</v>
      </c>
      <c r="L1065" t="s">
        <v>30</v>
      </c>
      <c r="V1065" t="s">
        <v>4431</v>
      </c>
    </row>
    <row r="1066" spans="1:32" ht="17.25" customHeight="1" x14ac:dyDescent="0.25">
      <c r="A1066">
        <v>317355</v>
      </c>
      <c r="B1066" t="s">
        <v>508</v>
      </c>
      <c r="C1066" t="s">
        <v>1011</v>
      </c>
      <c r="D1066" t="s">
        <v>2297</v>
      </c>
      <c r="E1066" t="s">
        <v>88</v>
      </c>
      <c r="F1066">
        <v>33275</v>
      </c>
      <c r="G1066" t="s">
        <v>30</v>
      </c>
      <c r="H1066" t="s">
        <v>28</v>
      </c>
      <c r="I1066" t="s">
        <v>150</v>
      </c>
      <c r="V1066" t="s">
        <v>4431</v>
      </c>
      <c r="AD1066" t="s">
        <v>4399</v>
      </c>
      <c r="AE1066" t="s">
        <v>4399</v>
      </c>
      <c r="AF1066" t="s">
        <v>4399</v>
      </c>
    </row>
    <row r="1067" spans="1:32" ht="17.25" customHeight="1" x14ac:dyDescent="0.25">
      <c r="A1067">
        <v>337958</v>
      </c>
      <c r="B1067" t="s">
        <v>4081</v>
      </c>
      <c r="C1067" t="s">
        <v>4082</v>
      </c>
      <c r="D1067" t="s">
        <v>916</v>
      </c>
      <c r="E1067" t="s">
        <v>88</v>
      </c>
      <c r="F1067">
        <v>34353</v>
      </c>
      <c r="G1067" t="s">
        <v>4083</v>
      </c>
      <c r="H1067" t="s">
        <v>28</v>
      </c>
      <c r="I1067" t="s">
        <v>150</v>
      </c>
    </row>
    <row r="1068" spans="1:32" ht="17.25" customHeight="1" x14ac:dyDescent="0.25">
      <c r="A1068">
        <v>336364</v>
      </c>
      <c r="B1068" t="s">
        <v>3702</v>
      </c>
      <c r="C1068" t="s">
        <v>232</v>
      </c>
      <c r="D1068" t="s">
        <v>609</v>
      </c>
      <c r="E1068" t="s">
        <v>88</v>
      </c>
      <c r="F1068">
        <v>34344</v>
      </c>
      <c r="G1068" t="s">
        <v>79</v>
      </c>
      <c r="H1068" t="s">
        <v>28</v>
      </c>
      <c r="I1068" t="s">
        <v>150</v>
      </c>
      <c r="AC1068" t="s">
        <v>4399</v>
      </c>
      <c r="AD1068" t="s">
        <v>4399</v>
      </c>
      <c r="AE1068" t="s">
        <v>4399</v>
      </c>
      <c r="AF1068" t="s">
        <v>4399</v>
      </c>
    </row>
    <row r="1069" spans="1:32" ht="17.25" customHeight="1" x14ac:dyDescent="0.25">
      <c r="A1069">
        <v>334623</v>
      </c>
      <c r="B1069" t="s">
        <v>1945</v>
      </c>
      <c r="C1069" t="s">
        <v>261</v>
      </c>
      <c r="D1069" t="s">
        <v>511</v>
      </c>
      <c r="E1069" t="s">
        <v>88</v>
      </c>
      <c r="F1069">
        <v>36079</v>
      </c>
      <c r="G1069" t="s">
        <v>30</v>
      </c>
      <c r="H1069" t="s">
        <v>28</v>
      </c>
      <c r="I1069" t="s">
        <v>150</v>
      </c>
      <c r="J1069" t="s">
        <v>27</v>
      </c>
      <c r="L1069" t="s">
        <v>30</v>
      </c>
      <c r="V1069" t="s">
        <v>4553</v>
      </c>
    </row>
    <row r="1070" spans="1:32" ht="17.25" customHeight="1" x14ac:dyDescent="0.25">
      <c r="A1070">
        <v>338924</v>
      </c>
      <c r="B1070" t="s">
        <v>4114</v>
      </c>
      <c r="C1070" t="s">
        <v>1203</v>
      </c>
      <c r="D1070" t="s">
        <v>4115</v>
      </c>
      <c r="E1070" t="s">
        <v>89</v>
      </c>
      <c r="F1070">
        <v>34851</v>
      </c>
      <c r="G1070" t="s">
        <v>4116</v>
      </c>
      <c r="H1070" t="s">
        <v>28</v>
      </c>
      <c r="I1070" t="s">
        <v>150</v>
      </c>
      <c r="J1070" t="s">
        <v>1197</v>
      </c>
      <c r="L1070" t="s">
        <v>52</v>
      </c>
    </row>
    <row r="1071" spans="1:32" ht="17.25" customHeight="1" x14ac:dyDescent="0.25">
      <c r="A1071">
        <v>338925</v>
      </c>
      <c r="B1071" t="s">
        <v>4343</v>
      </c>
      <c r="C1071" t="s">
        <v>225</v>
      </c>
      <c r="D1071" t="s">
        <v>288</v>
      </c>
      <c r="E1071" t="s">
        <v>89</v>
      </c>
      <c r="F1071">
        <v>36530</v>
      </c>
      <c r="G1071" t="s">
        <v>2491</v>
      </c>
      <c r="H1071" t="s">
        <v>28</v>
      </c>
      <c r="I1071" t="s">
        <v>150</v>
      </c>
      <c r="J1071" t="s">
        <v>1197</v>
      </c>
      <c r="L1071" t="s">
        <v>30</v>
      </c>
    </row>
    <row r="1072" spans="1:32" ht="17.25" customHeight="1" x14ac:dyDescent="0.25">
      <c r="A1072">
        <v>334615</v>
      </c>
      <c r="B1072" t="s">
        <v>2554</v>
      </c>
      <c r="C1072" t="s">
        <v>683</v>
      </c>
      <c r="D1072" t="s">
        <v>234</v>
      </c>
      <c r="E1072" t="s">
        <v>89</v>
      </c>
      <c r="F1072">
        <v>25454</v>
      </c>
      <c r="G1072" t="s">
        <v>30</v>
      </c>
      <c r="H1072" t="s">
        <v>28</v>
      </c>
      <c r="I1072" t="s">
        <v>150</v>
      </c>
      <c r="J1072" t="s">
        <v>27</v>
      </c>
      <c r="L1072" t="s">
        <v>30</v>
      </c>
    </row>
    <row r="1073" spans="1:32" ht="17.25" customHeight="1" x14ac:dyDescent="0.25">
      <c r="A1073">
        <v>338039</v>
      </c>
      <c r="B1073" t="s">
        <v>4247</v>
      </c>
      <c r="C1073" t="s">
        <v>222</v>
      </c>
      <c r="D1073" t="s">
        <v>236</v>
      </c>
      <c r="E1073" t="s">
        <v>88</v>
      </c>
      <c r="F1073">
        <v>35067</v>
      </c>
      <c r="G1073" t="s">
        <v>297</v>
      </c>
      <c r="H1073" t="s">
        <v>28</v>
      </c>
      <c r="I1073" t="s">
        <v>150</v>
      </c>
      <c r="J1073" t="s">
        <v>27</v>
      </c>
      <c r="L1073" t="s">
        <v>42</v>
      </c>
    </row>
    <row r="1074" spans="1:32" ht="17.25" customHeight="1" x14ac:dyDescent="0.25">
      <c r="A1074">
        <v>326425</v>
      </c>
      <c r="B1074" t="s">
        <v>1747</v>
      </c>
      <c r="C1074" t="s">
        <v>455</v>
      </c>
      <c r="D1074" t="s">
        <v>437</v>
      </c>
      <c r="E1074" t="s">
        <v>89</v>
      </c>
      <c r="F1074">
        <v>33163</v>
      </c>
      <c r="G1074" t="s">
        <v>76</v>
      </c>
      <c r="H1074" t="s">
        <v>28</v>
      </c>
      <c r="I1074" t="s">
        <v>150</v>
      </c>
      <c r="J1074" t="s">
        <v>1197</v>
      </c>
      <c r="L1074" t="s">
        <v>30</v>
      </c>
      <c r="V1074" t="s">
        <v>4433</v>
      </c>
    </row>
    <row r="1075" spans="1:32" ht="17.25" customHeight="1" x14ac:dyDescent="0.25">
      <c r="A1075">
        <v>321163</v>
      </c>
      <c r="B1075" t="s">
        <v>4134</v>
      </c>
      <c r="C1075" t="s">
        <v>485</v>
      </c>
      <c r="D1075" t="s">
        <v>278</v>
      </c>
      <c r="E1075" t="s">
        <v>88</v>
      </c>
      <c r="F1075">
        <v>33959</v>
      </c>
      <c r="G1075" t="s">
        <v>82</v>
      </c>
      <c r="H1075" t="s">
        <v>28</v>
      </c>
      <c r="I1075" t="s">
        <v>150</v>
      </c>
      <c r="J1075" t="s">
        <v>1197</v>
      </c>
      <c r="L1075" t="s">
        <v>82</v>
      </c>
    </row>
    <row r="1076" spans="1:32" ht="17.25" customHeight="1" x14ac:dyDescent="0.25">
      <c r="A1076">
        <v>336400</v>
      </c>
      <c r="B1076" t="s">
        <v>4222</v>
      </c>
      <c r="C1076" t="s">
        <v>264</v>
      </c>
      <c r="D1076" t="s">
        <v>815</v>
      </c>
      <c r="E1076" t="s">
        <v>89</v>
      </c>
      <c r="F1076">
        <v>31200</v>
      </c>
      <c r="G1076" t="s">
        <v>518</v>
      </c>
      <c r="H1076" t="s">
        <v>28</v>
      </c>
      <c r="I1076" t="s">
        <v>150</v>
      </c>
      <c r="J1076" t="s">
        <v>1197</v>
      </c>
      <c r="L1076" t="s">
        <v>42</v>
      </c>
    </row>
    <row r="1077" spans="1:32" ht="17.25" customHeight="1" x14ac:dyDescent="0.25">
      <c r="A1077">
        <v>326676</v>
      </c>
      <c r="B1077" t="s">
        <v>3391</v>
      </c>
      <c r="C1077" t="s">
        <v>450</v>
      </c>
      <c r="D1077" t="s">
        <v>281</v>
      </c>
      <c r="E1077" t="s">
        <v>88</v>
      </c>
      <c r="F1077">
        <v>35560</v>
      </c>
      <c r="G1077" t="s">
        <v>30</v>
      </c>
      <c r="H1077" t="s">
        <v>28</v>
      </c>
      <c r="I1077" t="s">
        <v>150</v>
      </c>
      <c r="J1077" t="s">
        <v>1197</v>
      </c>
      <c r="L1077" t="s">
        <v>85</v>
      </c>
      <c r="AF1077" t="s">
        <v>4399</v>
      </c>
    </row>
    <row r="1078" spans="1:32" ht="17.25" customHeight="1" x14ac:dyDescent="0.25">
      <c r="A1078">
        <v>332919</v>
      </c>
      <c r="B1078" t="s">
        <v>3412</v>
      </c>
      <c r="C1078" t="s">
        <v>685</v>
      </c>
      <c r="D1078" t="s">
        <v>236</v>
      </c>
      <c r="E1078" t="s">
        <v>88</v>
      </c>
      <c r="F1078">
        <v>36554</v>
      </c>
      <c r="G1078" t="s">
        <v>30</v>
      </c>
      <c r="H1078" t="s">
        <v>28</v>
      </c>
      <c r="I1078" t="s">
        <v>150</v>
      </c>
      <c r="J1078" t="s">
        <v>27</v>
      </c>
      <c r="L1078" t="s">
        <v>30</v>
      </c>
    </row>
    <row r="1079" spans="1:32" ht="17.25" customHeight="1" x14ac:dyDescent="0.25">
      <c r="A1079">
        <v>330658</v>
      </c>
      <c r="B1079" t="s">
        <v>3405</v>
      </c>
      <c r="C1079" t="s">
        <v>3406</v>
      </c>
      <c r="D1079" t="s">
        <v>1077</v>
      </c>
      <c r="E1079" t="s">
        <v>88</v>
      </c>
      <c r="F1079">
        <v>35641</v>
      </c>
      <c r="G1079" t="s">
        <v>575</v>
      </c>
      <c r="H1079" t="s">
        <v>28</v>
      </c>
      <c r="I1079" t="s">
        <v>150</v>
      </c>
      <c r="J1079" t="s">
        <v>1197</v>
      </c>
      <c r="L1079" t="s">
        <v>30</v>
      </c>
      <c r="AE1079" t="s">
        <v>4399</v>
      </c>
      <c r="AF1079" t="s">
        <v>4399</v>
      </c>
    </row>
    <row r="1080" spans="1:32" ht="17.25" customHeight="1" x14ac:dyDescent="0.25">
      <c r="A1080">
        <v>338062</v>
      </c>
      <c r="B1080" t="s">
        <v>3231</v>
      </c>
      <c r="C1080" t="s">
        <v>397</v>
      </c>
      <c r="D1080" t="s">
        <v>533</v>
      </c>
      <c r="E1080" t="s">
        <v>88</v>
      </c>
      <c r="F1080">
        <v>32351</v>
      </c>
      <c r="G1080" t="s">
        <v>1456</v>
      </c>
      <c r="H1080" t="s">
        <v>28</v>
      </c>
      <c r="I1080" t="s">
        <v>150</v>
      </c>
      <c r="J1080" t="s">
        <v>27</v>
      </c>
      <c r="L1080" t="s">
        <v>30</v>
      </c>
    </row>
    <row r="1081" spans="1:32" ht="17.25" customHeight="1" x14ac:dyDescent="0.25">
      <c r="A1081">
        <v>336968</v>
      </c>
      <c r="B1081" t="s">
        <v>2819</v>
      </c>
      <c r="C1081" t="s">
        <v>264</v>
      </c>
      <c r="D1081" t="s">
        <v>832</v>
      </c>
      <c r="E1081" t="s">
        <v>88</v>
      </c>
      <c r="F1081">
        <v>35805</v>
      </c>
      <c r="G1081" t="s">
        <v>30</v>
      </c>
      <c r="H1081" t="s">
        <v>28</v>
      </c>
      <c r="I1081" t="s">
        <v>150</v>
      </c>
      <c r="J1081" t="s">
        <v>1197</v>
      </c>
      <c r="L1081" t="s">
        <v>30</v>
      </c>
      <c r="AF1081" t="s">
        <v>4399</v>
      </c>
    </row>
    <row r="1082" spans="1:32" ht="17.25" customHeight="1" x14ac:dyDescent="0.25">
      <c r="A1082">
        <v>330362</v>
      </c>
      <c r="B1082" t="s">
        <v>1072</v>
      </c>
      <c r="C1082" t="s">
        <v>264</v>
      </c>
      <c r="D1082" t="s">
        <v>292</v>
      </c>
      <c r="E1082" t="s">
        <v>88</v>
      </c>
      <c r="F1082">
        <v>36176</v>
      </c>
      <c r="G1082" t="s">
        <v>30</v>
      </c>
      <c r="H1082" t="s">
        <v>28</v>
      </c>
      <c r="I1082" t="s">
        <v>150</v>
      </c>
      <c r="AC1082" t="s">
        <v>4399</v>
      </c>
      <c r="AD1082" t="s">
        <v>4399</v>
      </c>
      <c r="AE1082" t="s">
        <v>4399</v>
      </c>
      <c r="AF1082" t="s">
        <v>4399</v>
      </c>
    </row>
    <row r="1083" spans="1:32" ht="17.25" customHeight="1" x14ac:dyDescent="0.25">
      <c r="A1083">
        <v>327543</v>
      </c>
      <c r="B1083" t="s">
        <v>1851</v>
      </c>
      <c r="C1083" t="s">
        <v>687</v>
      </c>
      <c r="D1083" t="s">
        <v>394</v>
      </c>
      <c r="E1083" t="s">
        <v>88</v>
      </c>
      <c r="F1083">
        <v>34335</v>
      </c>
      <c r="G1083" t="s">
        <v>435</v>
      </c>
      <c r="H1083" t="s">
        <v>28</v>
      </c>
      <c r="I1083" t="s">
        <v>150</v>
      </c>
      <c r="V1083" t="s">
        <v>4553</v>
      </c>
      <c r="AC1083" t="s">
        <v>4399</v>
      </c>
      <c r="AD1083" t="s">
        <v>4399</v>
      </c>
      <c r="AE1083" t="s">
        <v>4399</v>
      </c>
      <c r="AF1083" t="s">
        <v>4399</v>
      </c>
    </row>
    <row r="1084" spans="1:32" ht="17.25" customHeight="1" x14ac:dyDescent="0.25">
      <c r="A1084">
        <v>325914</v>
      </c>
      <c r="B1084" t="s">
        <v>3010</v>
      </c>
      <c r="C1084" t="s">
        <v>264</v>
      </c>
      <c r="D1084" t="s">
        <v>3011</v>
      </c>
      <c r="E1084" t="s">
        <v>88</v>
      </c>
      <c r="F1084">
        <v>28302</v>
      </c>
      <c r="G1084" t="s">
        <v>30</v>
      </c>
      <c r="H1084" t="s">
        <v>28</v>
      </c>
      <c r="I1084" t="s">
        <v>150</v>
      </c>
      <c r="J1084" t="s">
        <v>1197</v>
      </c>
      <c r="L1084" t="s">
        <v>59</v>
      </c>
      <c r="AE1084" t="s">
        <v>4399</v>
      </c>
      <c r="AF1084" t="s">
        <v>4399</v>
      </c>
    </row>
    <row r="1085" spans="1:32" ht="17.25" customHeight="1" x14ac:dyDescent="0.25">
      <c r="A1085">
        <v>338336</v>
      </c>
      <c r="B1085" t="s">
        <v>3164</v>
      </c>
      <c r="C1085" t="s">
        <v>702</v>
      </c>
      <c r="D1085" t="s">
        <v>3165</v>
      </c>
      <c r="E1085" t="s">
        <v>88</v>
      </c>
      <c r="F1085">
        <v>29587</v>
      </c>
      <c r="G1085" t="s">
        <v>30</v>
      </c>
      <c r="H1085" t="s">
        <v>28</v>
      </c>
      <c r="I1085" t="s">
        <v>150</v>
      </c>
      <c r="J1085" t="s">
        <v>27</v>
      </c>
      <c r="L1085" t="s">
        <v>30</v>
      </c>
    </row>
    <row r="1086" spans="1:32" ht="17.25" customHeight="1" x14ac:dyDescent="0.25">
      <c r="A1086">
        <v>338784</v>
      </c>
      <c r="B1086" t="s">
        <v>2543</v>
      </c>
      <c r="C1086" t="s">
        <v>642</v>
      </c>
      <c r="D1086" t="s">
        <v>415</v>
      </c>
      <c r="E1086" t="s">
        <v>88</v>
      </c>
      <c r="F1086">
        <v>22739</v>
      </c>
      <c r="G1086" t="s">
        <v>818</v>
      </c>
      <c r="H1086" t="s">
        <v>28</v>
      </c>
      <c r="I1086" t="s">
        <v>150</v>
      </c>
      <c r="J1086" t="s">
        <v>1197</v>
      </c>
      <c r="L1086" t="s">
        <v>30</v>
      </c>
    </row>
    <row r="1087" spans="1:32" ht="17.25" customHeight="1" x14ac:dyDescent="0.25">
      <c r="A1087">
        <v>338009</v>
      </c>
      <c r="B1087" t="s">
        <v>4087</v>
      </c>
      <c r="C1087" t="s">
        <v>284</v>
      </c>
      <c r="D1087" t="s">
        <v>701</v>
      </c>
      <c r="E1087" t="s">
        <v>88</v>
      </c>
      <c r="F1087">
        <v>32293</v>
      </c>
      <c r="G1087" t="s">
        <v>1757</v>
      </c>
      <c r="H1087" t="s">
        <v>28</v>
      </c>
      <c r="I1087" t="s">
        <v>150</v>
      </c>
      <c r="J1087" t="s">
        <v>1197</v>
      </c>
      <c r="L1087" t="s">
        <v>30</v>
      </c>
    </row>
    <row r="1088" spans="1:32" ht="17.25" customHeight="1" x14ac:dyDescent="0.25">
      <c r="A1088">
        <v>328495</v>
      </c>
      <c r="B1088" t="s">
        <v>3396</v>
      </c>
      <c r="C1088" t="s">
        <v>963</v>
      </c>
      <c r="D1088" t="s">
        <v>549</v>
      </c>
      <c r="E1088" t="s">
        <v>88</v>
      </c>
      <c r="F1088">
        <v>33241</v>
      </c>
      <c r="G1088" t="s">
        <v>3397</v>
      </c>
      <c r="H1088" t="s">
        <v>28</v>
      </c>
      <c r="I1088" t="s">
        <v>150</v>
      </c>
      <c r="J1088" t="s">
        <v>1197</v>
      </c>
      <c r="L1088" t="s">
        <v>73</v>
      </c>
    </row>
    <row r="1089" spans="1:32" ht="17.25" customHeight="1" x14ac:dyDescent="0.25">
      <c r="A1089">
        <v>336406</v>
      </c>
      <c r="B1089" t="s">
        <v>2510</v>
      </c>
      <c r="C1089" t="s">
        <v>647</v>
      </c>
      <c r="D1089" t="s">
        <v>2511</v>
      </c>
      <c r="E1089" t="s">
        <v>88</v>
      </c>
      <c r="F1089">
        <v>32451</v>
      </c>
      <c r="G1089" t="s">
        <v>30</v>
      </c>
      <c r="H1089" t="s">
        <v>28</v>
      </c>
      <c r="I1089" t="s">
        <v>150</v>
      </c>
    </row>
    <row r="1090" spans="1:32" ht="17.25" customHeight="1" x14ac:dyDescent="0.25">
      <c r="A1090">
        <v>336402</v>
      </c>
      <c r="B1090" t="s">
        <v>2792</v>
      </c>
      <c r="C1090" t="s">
        <v>240</v>
      </c>
      <c r="D1090" t="s">
        <v>387</v>
      </c>
      <c r="E1090" t="s">
        <v>88</v>
      </c>
      <c r="F1090">
        <v>36538</v>
      </c>
      <c r="G1090" t="s">
        <v>717</v>
      </c>
      <c r="H1090" t="s">
        <v>28</v>
      </c>
      <c r="I1090" t="s">
        <v>150</v>
      </c>
      <c r="J1090" t="s">
        <v>1197</v>
      </c>
      <c r="L1090" t="s">
        <v>42</v>
      </c>
    </row>
    <row r="1091" spans="1:32" ht="17.25" customHeight="1" x14ac:dyDescent="0.25">
      <c r="A1091">
        <v>334599</v>
      </c>
      <c r="B1091" t="s">
        <v>3988</v>
      </c>
      <c r="C1091" t="s">
        <v>632</v>
      </c>
      <c r="D1091" t="s">
        <v>756</v>
      </c>
      <c r="E1091" t="s">
        <v>88</v>
      </c>
      <c r="F1091">
        <v>35954</v>
      </c>
      <c r="G1091" t="s">
        <v>258</v>
      </c>
      <c r="H1091" t="s">
        <v>28</v>
      </c>
      <c r="I1091" t="s">
        <v>150</v>
      </c>
      <c r="J1091" t="s">
        <v>27</v>
      </c>
      <c r="L1091" t="s">
        <v>42</v>
      </c>
    </row>
    <row r="1092" spans="1:32" ht="17.25" customHeight="1" x14ac:dyDescent="0.25">
      <c r="A1092">
        <v>338007</v>
      </c>
      <c r="B1092" t="s">
        <v>4085</v>
      </c>
      <c r="C1092" t="s">
        <v>240</v>
      </c>
      <c r="D1092" t="s">
        <v>543</v>
      </c>
      <c r="E1092" t="s">
        <v>89</v>
      </c>
      <c r="F1092">
        <v>33288</v>
      </c>
      <c r="G1092" t="s">
        <v>4086</v>
      </c>
      <c r="H1092" t="s">
        <v>28</v>
      </c>
      <c r="I1092" t="s">
        <v>150</v>
      </c>
      <c r="J1092" t="s">
        <v>1197</v>
      </c>
      <c r="L1092" t="s">
        <v>59</v>
      </c>
    </row>
    <row r="1093" spans="1:32" ht="17.25" customHeight="1" x14ac:dyDescent="0.25">
      <c r="A1093">
        <v>333363</v>
      </c>
      <c r="B1093" t="s">
        <v>1422</v>
      </c>
      <c r="C1093" t="s">
        <v>516</v>
      </c>
      <c r="D1093" t="s">
        <v>460</v>
      </c>
      <c r="E1093" t="s">
        <v>89</v>
      </c>
      <c r="F1093">
        <v>35798</v>
      </c>
      <c r="G1093" t="s">
        <v>381</v>
      </c>
      <c r="H1093" t="s">
        <v>28</v>
      </c>
      <c r="I1093" t="s">
        <v>150</v>
      </c>
      <c r="J1093" t="s">
        <v>1197</v>
      </c>
      <c r="L1093" t="s">
        <v>30</v>
      </c>
      <c r="V1093" t="s">
        <v>4431</v>
      </c>
      <c r="AF1093" t="s">
        <v>4399</v>
      </c>
    </row>
    <row r="1094" spans="1:32" ht="17.25" customHeight="1" x14ac:dyDescent="0.25">
      <c r="A1094">
        <v>330700</v>
      </c>
      <c r="B1094" t="s">
        <v>3169</v>
      </c>
      <c r="C1094" t="s">
        <v>521</v>
      </c>
      <c r="D1094" t="s">
        <v>246</v>
      </c>
      <c r="E1094" t="s">
        <v>88</v>
      </c>
      <c r="F1094">
        <v>35857</v>
      </c>
      <c r="G1094" t="s">
        <v>30</v>
      </c>
      <c r="H1094" t="s">
        <v>28</v>
      </c>
      <c r="I1094" t="s">
        <v>150</v>
      </c>
      <c r="J1094" t="s">
        <v>1197</v>
      </c>
      <c r="L1094" t="s">
        <v>30</v>
      </c>
    </row>
    <row r="1095" spans="1:32" ht="17.25" customHeight="1" x14ac:dyDescent="0.25">
      <c r="A1095">
        <v>317408</v>
      </c>
      <c r="B1095" t="s">
        <v>1363</v>
      </c>
      <c r="C1095" t="s">
        <v>622</v>
      </c>
      <c r="D1095" t="s">
        <v>236</v>
      </c>
      <c r="E1095" t="s">
        <v>88</v>
      </c>
      <c r="F1095">
        <v>33605</v>
      </c>
      <c r="G1095" t="s">
        <v>771</v>
      </c>
      <c r="H1095" t="s">
        <v>28</v>
      </c>
      <c r="I1095" t="s">
        <v>150</v>
      </c>
      <c r="V1095" t="s">
        <v>4420</v>
      </c>
      <c r="AC1095" t="s">
        <v>4399</v>
      </c>
      <c r="AD1095" t="s">
        <v>4399</v>
      </c>
      <c r="AE1095" t="s">
        <v>4399</v>
      </c>
      <c r="AF1095" t="s">
        <v>4399</v>
      </c>
    </row>
    <row r="1096" spans="1:32" ht="17.25" customHeight="1" x14ac:dyDescent="0.25">
      <c r="A1096">
        <v>337937</v>
      </c>
      <c r="B1096" t="s">
        <v>2517</v>
      </c>
      <c r="C1096" t="s">
        <v>421</v>
      </c>
      <c r="D1096" t="s">
        <v>1525</v>
      </c>
      <c r="E1096" t="s">
        <v>88</v>
      </c>
      <c r="F1096">
        <v>24874</v>
      </c>
      <c r="G1096" t="s">
        <v>2518</v>
      </c>
      <c r="H1096" t="s">
        <v>28</v>
      </c>
      <c r="I1096" t="s">
        <v>150</v>
      </c>
      <c r="J1096" t="s">
        <v>27</v>
      </c>
      <c r="L1096" t="s">
        <v>67</v>
      </c>
    </row>
    <row r="1097" spans="1:32" ht="17.25" customHeight="1" x14ac:dyDescent="0.25">
      <c r="A1097">
        <v>332946</v>
      </c>
      <c r="B1097" t="s">
        <v>1816</v>
      </c>
      <c r="C1097" t="s">
        <v>302</v>
      </c>
      <c r="D1097" t="s">
        <v>379</v>
      </c>
      <c r="E1097" t="s">
        <v>89</v>
      </c>
      <c r="F1097">
        <v>29971</v>
      </c>
      <c r="G1097" t="s">
        <v>30</v>
      </c>
      <c r="H1097" t="s">
        <v>28</v>
      </c>
      <c r="I1097" t="s">
        <v>150</v>
      </c>
      <c r="J1097" t="s">
        <v>27</v>
      </c>
      <c r="L1097" t="s">
        <v>30</v>
      </c>
      <c r="V1097" t="s">
        <v>4431</v>
      </c>
    </row>
    <row r="1098" spans="1:32" ht="17.25" customHeight="1" x14ac:dyDescent="0.25">
      <c r="A1098">
        <v>327907</v>
      </c>
      <c r="B1098" t="s">
        <v>2963</v>
      </c>
      <c r="C1098" t="s">
        <v>589</v>
      </c>
      <c r="D1098" t="s">
        <v>243</v>
      </c>
      <c r="E1098" t="s">
        <v>89</v>
      </c>
      <c r="F1098">
        <v>35299</v>
      </c>
      <c r="G1098" t="s">
        <v>30</v>
      </c>
      <c r="H1098" t="s">
        <v>28</v>
      </c>
      <c r="I1098" t="s">
        <v>150</v>
      </c>
      <c r="J1098" t="s">
        <v>1197</v>
      </c>
      <c r="L1098" t="s">
        <v>30</v>
      </c>
    </row>
    <row r="1099" spans="1:32" ht="17.25" customHeight="1" x14ac:dyDescent="0.25">
      <c r="A1099">
        <v>324015</v>
      </c>
      <c r="B1099" t="s">
        <v>2798</v>
      </c>
      <c r="C1099" t="s">
        <v>491</v>
      </c>
      <c r="D1099" t="s">
        <v>1090</v>
      </c>
      <c r="E1099" t="s">
        <v>88</v>
      </c>
      <c r="F1099">
        <v>29007</v>
      </c>
      <c r="G1099" t="s">
        <v>1890</v>
      </c>
      <c r="H1099" t="s">
        <v>28</v>
      </c>
      <c r="I1099" t="s">
        <v>150</v>
      </c>
      <c r="J1099" t="s">
        <v>1197</v>
      </c>
      <c r="L1099" t="s">
        <v>85</v>
      </c>
    </row>
    <row r="1100" spans="1:32" ht="17.25" customHeight="1" x14ac:dyDescent="0.25">
      <c r="A1100">
        <v>333010</v>
      </c>
      <c r="B1100" t="s">
        <v>4162</v>
      </c>
      <c r="C1100" t="s">
        <v>273</v>
      </c>
      <c r="D1100" t="s">
        <v>289</v>
      </c>
      <c r="E1100" t="s">
        <v>89</v>
      </c>
      <c r="F1100">
        <v>32500</v>
      </c>
      <c r="G1100" t="s">
        <v>224</v>
      </c>
      <c r="H1100" t="s">
        <v>28</v>
      </c>
      <c r="I1100" t="s">
        <v>150</v>
      </c>
      <c r="J1100" t="s">
        <v>27</v>
      </c>
      <c r="L1100" t="s">
        <v>42</v>
      </c>
    </row>
    <row r="1101" spans="1:32" ht="17.25" customHeight="1" x14ac:dyDescent="0.25">
      <c r="A1101">
        <v>336493</v>
      </c>
      <c r="B1101" t="s">
        <v>3294</v>
      </c>
      <c r="C1101" t="s">
        <v>225</v>
      </c>
      <c r="D1101" t="s">
        <v>425</v>
      </c>
      <c r="E1101" t="s">
        <v>88</v>
      </c>
      <c r="F1101">
        <v>35084</v>
      </c>
      <c r="G1101" t="s">
        <v>1556</v>
      </c>
      <c r="H1101" t="s">
        <v>28</v>
      </c>
      <c r="I1101" t="s">
        <v>150</v>
      </c>
      <c r="AD1101" t="s">
        <v>4399</v>
      </c>
      <c r="AE1101" t="s">
        <v>4399</v>
      </c>
      <c r="AF1101" t="s">
        <v>4399</v>
      </c>
    </row>
    <row r="1102" spans="1:32" ht="17.25" customHeight="1" x14ac:dyDescent="0.25">
      <c r="A1102">
        <v>321384</v>
      </c>
      <c r="B1102" t="s">
        <v>1359</v>
      </c>
      <c r="C1102" t="s">
        <v>374</v>
      </c>
      <c r="D1102" t="s">
        <v>1360</v>
      </c>
      <c r="E1102" t="s">
        <v>89</v>
      </c>
      <c r="F1102">
        <v>32893</v>
      </c>
      <c r="G1102" t="s">
        <v>1361</v>
      </c>
      <c r="H1102" t="s">
        <v>28</v>
      </c>
      <c r="I1102" t="s">
        <v>150</v>
      </c>
      <c r="J1102" t="s">
        <v>1197</v>
      </c>
      <c r="L1102" t="s">
        <v>79</v>
      </c>
      <c r="V1102" t="s">
        <v>4420</v>
      </c>
      <c r="AE1102" t="s">
        <v>4399</v>
      </c>
      <c r="AF1102" t="s">
        <v>4399</v>
      </c>
    </row>
    <row r="1103" spans="1:32" ht="17.25" customHeight="1" x14ac:dyDescent="0.25">
      <c r="A1103">
        <v>333019</v>
      </c>
      <c r="B1103" t="s">
        <v>2557</v>
      </c>
      <c r="C1103" t="s">
        <v>365</v>
      </c>
      <c r="D1103" t="s">
        <v>2223</v>
      </c>
      <c r="E1103" t="s">
        <v>88</v>
      </c>
      <c r="F1103">
        <v>35649</v>
      </c>
      <c r="G1103" t="s">
        <v>49</v>
      </c>
      <c r="H1103" t="s">
        <v>28</v>
      </c>
      <c r="I1103" t="s">
        <v>150</v>
      </c>
      <c r="AC1103" t="s">
        <v>4399</v>
      </c>
      <c r="AD1103" t="s">
        <v>4399</v>
      </c>
      <c r="AE1103" t="s">
        <v>4399</v>
      </c>
      <c r="AF1103" t="s">
        <v>4399</v>
      </c>
    </row>
    <row r="1104" spans="1:32" ht="17.25" customHeight="1" x14ac:dyDescent="0.25">
      <c r="A1104">
        <v>338083</v>
      </c>
      <c r="B1104" t="s">
        <v>2594</v>
      </c>
      <c r="C1104" t="s">
        <v>264</v>
      </c>
      <c r="D1104" t="s">
        <v>423</v>
      </c>
      <c r="E1104" t="s">
        <v>89</v>
      </c>
      <c r="F1104">
        <v>32899</v>
      </c>
      <c r="G1104" t="s">
        <v>2595</v>
      </c>
      <c r="H1104" t="s">
        <v>28</v>
      </c>
      <c r="I1104" t="s">
        <v>150</v>
      </c>
      <c r="J1104" t="s">
        <v>1197</v>
      </c>
      <c r="L1104" t="s">
        <v>42</v>
      </c>
      <c r="AF1104" t="s">
        <v>4399</v>
      </c>
    </row>
    <row r="1105" spans="1:32" ht="17.25" customHeight="1" x14ac:dyDescent="0.25">
      <c r="A1105">
        <v>336475</v>
      </c>
      <c r="B1105" t="s">
        <v>2772</v>
      </c>
      <c r="C1105" t="s">
        <v>938</v>
      </c>
      <c r="D1105" t="s">
        <v>2773</v>
      </c>
      <c r="E1105" t="s">
        <v>88</v>
      </c>
      <c r="F1105">
        <v>36410</v>
      </c>
      <c r="G1105" t="s">
        <v>258</v>
      </c>
      <c r="H1105" t="s">
        <v>28</v>
      </c>
      <c r="I1105" t="s">
        <v>150</v>
      </c>
      <c r="J1105" t="s">
        <v>27</v>
      </c>
      <c r="L1105" t="s">
        <v>42</v>
      </c>
    </row>
    <row r="1106" spans="1:32" ht="17.25" customHeight="1" x14ac:dyDescent="0.25">
      <c r="A1106">
        <v>338984</v>
      </c>
      <c r="B1106" t="s">
        <v>2980</v>
      </c>
      <c r="C1106" t="s">
        <v>1693</v>
      </c>
      <c r="D1106" t="s">
        <v>2739</v>
      </c>
      <c r="E1106" t="s">
        <v>88</v>
      </c>
      <c r="F1106">
        <v>34340</v>
      </c>
      <c r="G1106" t="s">
        <v>70</v>
      </c>
      <c r="H1106" t="s">
        <v>28</v>
      </c>
      <c r="I1106" t="s">
        <v>150</v>
      </c>
      <c r="J1106" t="s">
        <v>1197</v>
      </c>
      <c r="L1106" t="s">
        <v>70</v>
      </c>
    </row>
    <row r="1107" spans="1:32" ht="17.25" customHeight="1" x14ac:dyDescent="0.25">
      <c r="A1107">
        <v>328145</v>
      </c>
      <c r="B1107" t="s">
        <v>1828</v>
      </c>
      <c r="C1107" t="s">
        <v>264</v>
      </c>
      <c r="D1107" t="s">
        <v>846</v>
      </c>
      <c r="E1107" t="s">
        <v>89</v>
      </c>
      <c r="F1107">
        <v>35796</v>
      </c>
      <c r="G1107" t="s">
        <v>373</v>
      </c>
      <c r="H1107" t="s">
        <v>28</v>
      </c>
      <c r="I1107" t="s">
        <v>150</v>
      </c>
      <c r="J1107" t="s">
        <v>1197</v>
      </c>
      <c r="L1107" t="s">
        <v>42</v>
      </c>
      <c r="V1107" t="s">
        <v>4431</v>
      </c>
    </row>
    <row r="1108" spans="1:32" ht="17.25" customHeight="1" x14ac:dyDescent="0.25">
      <c r="A1108">
        <v>338954</v>
      </c>
      <c r="B1108" t="s">
        <v>3018</v>
      </c>
      <c r="C1108" t="s">
        <v>546</v>
      </c>
      <c r="D1108" t="s">
        <v>496</v>
      </c>
      <c r="E1108" t="s">
        <v>89</v>
      </c>
      <c r="F1108">
        <v>35624</v>
      </c>
      <c r="G1108" t="s">
        <v>30</v>
      </c>
      <c r="H1108" t="s">
        <v>28</v>
      </c>
      <c r="I1108" t="s">
        <v>150</v>
      </c>
      <c r="AD1108" t="s">
        <v>4399</v>
      </c>
      <c r="AE1108" t="s">
        <v>4399</v>
      </c>
      <c r="AF1108" t="s">
        <v>4399</v>
      </c>
    </row>
    <row r="1109" spans="1:32" ht="17.25" customHeight="1" x14ac:dyDescent="0.25">
      <c r="A1109">
        <v>338793</v>
      </c>
      <c r="B1109" t="s">
        <v>4316</v>
      </c>
      <c r="C1109" t="s">
        <v>266</v>
      </c>
      <c r="D1109" t="s">
        <v>249</v>
      </c>
      <c r="E1109" t="s">
        <v>89</v>
      </c>
      <c r="F1109">
        <v>32370</v>
      </c>
      <c r="G1109" t="s">
        <v>30</v>
      </c>
      <c r="H1109" t="s">
        <v>28</v>
      </c>
      <c r="I1109" t="s">
        <v>150</v>
      </c>
      <c r="J1109" t="s">
        <v>1197</v>
      </c>
      <c r="L1109" t="s">
        <v>42</v>
      </c>
    </row>
    <row r="1110" spans="1:32" ht="17.25" customHeight="1" x14ac:dyDescent="0.25">
      <c r="A1110">
        <v>336985</v>
      </c>
      <c r="B1110" t="s">
        <v>4002</v>
      </c>
      <c r="C1110" t="s">
        <v>891</v>
      </c>
      <c r="D1110" t="s">
        <v>1101</v>
      </c>
      <c r="E1110" t="s">
        <v>89</v>
      </c>
      <c r="F1110">
        <v>36713</v>
      </c>
      <c r="G1110" t="s">
        <v>30</v>
      </c>
      <c r="H1110" t="s">
        <v>31</v>
      </c>
      <c r="I1110" t="s">
        <v>150</v>
      </c>
      <c r="J1110" t="s">
        <v>1197</v>
      </c>
      <c r="L1110" t="s">
        <v>30</v>
      </c>
    </row>
    <row r="1111" spans="1:32" ht="17.25" customHeight="1" x14ac:dyDescent="0.25">
      <c r="A1111">
        <v>337207</v>
      </c>
      <c r="B1111" t="s">
        <v>2005</v>
      </c>
      <c r="C1111" t="s">
        <v>225</v>
      </c>
      <c r="D1111" t="s">
        <v>822</v>
      </c>
      <c r="E1111" t="s">
        <v>88</v>
      </c>
      <c r="F1111">
        <v>29237</v>
      </c>
      <c r="G1111" t="s">
        <v>477</v>
      </c>
      <c r="H1111" t="s">
        <v>28</v>
      </c>
      <c r="I1111" t="s">
        <v>150</v>
      </c>
      <c r="J1111" t="s">
        <v>1197</v>
      </c>
      <c r="L1111" t="s">
        <v>30</v>
      </c>
      <c r="V1111" t="s">
        <v>4433</v>
      </c>
    </row>
    <row r="1112" spans="1:32" ht="17.25" customHeight="1" x14ac:dyDescent="0.25">
      <c r="A1112">
        <v>338800</v>
      </c>
      <c r="B1112" t="s">
        <v>4318</v>
      </c>
      <c r="C1112" t="s">
        <v>578</v>
      </c>
      <c r="D1112" t="s">
        <v>860</v>
      </c>
      <c r="E1112" t="s">
        <v>89</v>
      </c>
      <c r="F1112">
        <v>32291</v>
      </c>
      <c r="G1112" t="s">
        <v>30</v>
      </c>
      <c r="H1112" t="s">
        <v>28</v>
      </c>
      <c r="I1112" t="s">
        <v>150</v>
      </c>
      <c r="J1112" t="s">
        <v>27</v>
      </c>
      <c r="L1112" t="s">
        <v>42</v>
      </c>
    </row>
    <row r="1113" spans="1:32" ht="17.25" customHeight="1" x14ac:dyDescent="0.25">
      <c r="A1113">
        <v>334656</v>
      </c>
      <c r="B1113" t="s">
        <v>4209</v>
      </c>
      <c r="C1113" t="s">
        <v>2408</v>
      </c>
      <c r="D1113" t="s">
        <v>4210</v>
      </c>
      <c r="E1113" t="s">
        <v>89</v>
      </c>
      <c r="F1113">
        <v>34554</v>
      </c>
      <c r="G1113" t="s">
        <v>73</v>
      </c>
      <c r="H1113" t="s">
        <v>28</v>
      </c>
      <c r="I1113" t="s">
        <v>150</v>
      </c>
      <c r="J1113" t="s">
        <v>27</v>
      </c>
      <c r="L1113" t="s">
        <v>73</v>
      </c>
    </row>
    <row r="1114" spans="1:32" ht="17.25" customHeight="1" x14ac:dyDescent="0.25">
      <c r="A1114">
        <v>333035</v>
      </c>
      <c r="B1114" t="s">
        <v>2824</v>
      </c>
      <c r="C1114" t="s">
        <v>473</v>
      </c>
      <c r="D1114" t="s">
        <v>223</v>
      </c>
      <c r="E1114" t="s">
        <v>89</v>
      </c>
      <c r="F1114">
        <v>34084</v>
      </c>
      <c r="G1114" t="s">
        <v>30</v>
      </c>
      <c r="H1114" t="s">
        <v>28</v>
      </c>
      <c r="I1114" t="s">
        <v>150</v>
      </c>
      <c r="J1114" t="s">
        <v>1197</v>
      </c>
      <c r="L1114" t="s">
        <v>42</v>
      </c>
      <c r="AF1114" t="s">
        <v>4399</v>
      </c>
    </row>
    <row r="1115" spans="1:32" ht="17.25" customHeight="1" x14ac:dyDescent="0.25">
      <c r="A1115">
        <v>338088</v>
      </c>
      <c r="B1115" t="s">
        <v>3314</v>
      </c>
      <c r="C1115" t="s">
        <v>370</v>
      </c>
      <c r="D1115" t="s">
        <v>418</v>
      </c>
      <c r="E1115" t="s">
        <v>89</v>
      </c>
      <c r="F1115">
        <v>31780</v>
      </c>
      <c r="G1115" t="s">
        <v>419</v>
      </c>
      <c r="H1115" t="s">
        <v>28</v>
      </c>
      <c r="I1115" t="s">
        <v>150</v>
      </c>
      <c r="J1115" t="s">
        <v>1197</v>
      </c>
      <c r="L1115" t="s">
        <v>85</v>
      </c>
    </row>
    <row r="1116" spans="1:32" ht="17.25" customHeight="1" x14ac:dyDescent="0.25">
      <c r="A1116">
        <v>338803</v>
      </c>
      <c r="B1116" t="s">
        <v>4319</v>
      </c>
      <c r="C1116" t="s">
        <v>3368</v>
      </c>
      <c r="D1116" t="s">
        <v>571</v>
      </c>
      <c r="E1116" t="s">
        <v>89</v>
      </c>
      <c r="F1116">
        <v>33240</v>
      </c>
      <c r="G1116" t="s">
        <v>70</v>
      </c>
      <c r="H1116" t="s">
        <v>28</v>
      </c>
      <c r="I1116" t="s">
        <v>150</v>
      </c>
      <c r="J1116" t="s">
        <v>27</v>
      </c>
      <c r="L1116" t="s">
        <v>70</v>
      </c>
    </row>
    <row r="1117" spans="1:32" ht="17.25" customHeight="1" x14ac:dyDescent="0.25">
      <c r="A1117">
        <v>335009</v>
      </c>
      <c r="B1117" t="s">
        <v>3224</v>
      </c>
      <c r="C1117" t="s">
        <v>377</v>
      </c>
      <c r="D1117" t="s">
        <v>627</v>
      </c>
      <c r="E1117" t="s">
        <v>88</v>
      </c>
      <c r="F1117">
        <v>32947</v>
      </c>
      <c r="G1117" t="s">
        <v>1002</v>
      </c>
      <c r="H1117" t="s">
        <v>28</v>
      </c>
      <c r="I1117" t="s">
        <v>150</v>
      </c>
      <c r="J1117" t="s">
        <v>1197</v>
      </c>
      <c r="L1117" t="s">
        <v>79</v>
      </c>
    </row>
    <row r="1118" spans="1:32" ht="17.25" customHeight="1" x14ac:dyDescent="0.25">
      <c r="A1118">
        <v>328421</v>
      </c>
      <c r="B1118" t="s">
        <v>2836</v>
      </c>
      <c r="C1118" t="s">
        <v>347</v>
      </c>
      <c r="D1118" t="s">
        <v>347</v>
      </c>
      <c r="E1118" t="s">
        <v>89</v>
      </c>
      <c r="F1118">
        <v>30193</v>
      </c>
      <c r="G1118" t="s">
        <v>30</v>
      </c>
      <c r="H1118" t="s">
        <v>28</v>
      </c>
      <c r="I1118" t="s">
        <v>150</v>
      </c>
      <c r="J1118" t="s">
        <v>1197</v>
      </c>
      <c r="L1118" t="s">
        <v>85</v>
      </c>
    </row>
    <row r="1119" spans="1:32" ht="17.25" customHeight="1" x14ac:dyDescent="0.25">
      <c r="A1119">
        <v>338795</v>
      </c>
      <c r="B1119" t="s">
        <v>4107</v>
      </c>
      <c r="C1119" t="s">
        <v>669</v>
      </c>
      <c r="D1119" t="s">
        <v>4108</v>
      </c>
      <c r="E1119" t="s">
        <v>89</v>
      </c>
      <c r="F1119">
        <v>26624</v>
      </c>
      <c r="G1119" t="s">
        <v>362</v>
      </c>
      <c r="H1119" t="s">
        <v>28</v>
      </c>
      <c r="I1119" t="s">
        <v>150</v>
      </c>
      <c r="J1119" t="s">
        <v>1197</v>
      </c>
      <c r="L1119" t="s">
        <v>82</v>
      </c>
    </row>
    <row r="1120" spans="1:32" ht="17.25" customHeight="1" x14ac:dyDescent="0.25">
      <c r="A1120">
        <v>336526</v>
      </c>
      <c r="B1120" t="s">
        <v>3703</v>
      </c>
      <c r="C1120" t="s">
        <v>581</v>
      </c>
      <c r="D1120" t="s">
        <v>817</v>
      </c>
      <c r="E1120" t="s">
        <v>89</v>
      </c>
      <c r="F1120">
        <v>31201</v>
      </c>
      <c r="G1120" t="s">
        <v>224</v>
      </c>
      <c r="H1120" t="s">
        <v>28</v>
      </c>
      <c r="I1120" t="s">
        <v>150</v>
      </c>
      <c r="J1120" t="s">
        <v>1197</v>
      </c>
      <c r="L1120" t="s">
        <v>30</v>
      </c>
    </row>
    <row r="1121" spans="1:32" ht="17.25" customHeight="1" x14ac:dyDescent="0.25">
      <c r="A1121">
        <v>321364</v>
      </c>
      <c r="B1121" t="s">
        <v>4383</v>
      </c>
      <c r="C1121" t="s">
        <v>735</v>
      </c>
      <c r="D1121" t="s">
        <v>249</v>
      </c>
      <c r="E1121" t="s">
        <v>89</v>
      </c>
      <c r="F1121">
        <v>33642</v>
      </c>
      <c r="G1121" t="s">
        <v>30</v>
      </c>
      <c r="H1121" t="s">
        <v>28</v>
      </c>
      <c r="I1121" t="s">
        <v>150</v>
      </c>
      <c r="V1121" t="s">
        <v>4423</v>
      </c>
    </row>
    <row r="1122" spans="1:32" ht="17.25" customHeight="1" x14ac:dyDescent="0.25">
      <c r="A1122">
        <v>338084</v>
      </c>
      <c r="B1122" t="s">
        <v>4090</v>
      </c>
      <c r="C1122" t="s">
        <v>338</v>
      </c>
      <c r="D1122" t="s">
        <v>4091</v>
      </c>
      <c r="E1122" t="s">
        <v>89</v>
      </c>
      <c r="F1122">
        <v>28305</v>
      </c>
      <c r="G1122" t="s">
        <v>258</v>
      </c>
      <c r="H1122" t="s">
        <v>28</v>
      </c>
      <c r="I1122" t="s">
        <v>150</v>
      </c>
    </row>
    <row r="1123" spans="1:32" ht="17.25" customHeight="1" x14ac:dyDescent="0.25">
      <c r="A1123">
        <v>336980</v>
      </c>
      <c r="B1123" t="s">
        <v>3887</v>
      </c>
      <c r="C1123" t="s">
        <v>531</v>
      </c>
      <c r="D1123" t="s">
        <v>465</v>
      </c>
      <c r="E1123" t="s">
        <v>89</v>
      </c>
      <c r="F1123">
        <v>36312</v>
      </c>
      <c r="G1123" t="s">
        <v>30</v>
      </c>
      <c r="H1123" t="s">
        <v>28</v>
      </c>
      <c r="I1123" t="s">
        <v>150</v>
      </c>
      <c r="J1123" t="s">
        <v>1197</v>
      </c>
      <c r="L1123" t="s">
        <v>30</v>
      </c>
    </row>
    <row r="1124" spans="1:32" ht="17.25" customHeight="1" x14ac:dyDescent="0.25">
      <c r="A1124">
        <v>332998</v>
      </c>
      <c r="B1124" t="s">
        <v>3413</v>
      </c>
      <c r="C1124" t="s">
        <v>273</v>
      </c>
      <c r="D1124" t="s">
        <v>566</v>
      </c>
      <c r="E1124" t="s">
        <v>89</v>
      </c>
      <c r="F1124">
        <v>34127</v>
      </c>
      <c r="G1124" t="s">
        <v>30</v>
      </c>
      <c r="H1124" t="s">
        <v>28</v>
      </c>
      <c r="I1124" t="s">
        <v>150</v>
      </c>
      <c r="J1124" t="s">
        <v>1197</v>
      </c>
      <c r="L1124" t="s">
        <v>30</v>
      </c>
    </row>
    <row r="1125" spans="1:32" ht="17.25" customHeight="1" x14ac:dyDescent="0.25">
      <c r="A1125">
        <v>338930</v>
      </c>
      <c r="B1125" t="s">
        <v>2793</v>
      </c>
      <c r="C1125" t="s">
        <v>365</v>
      </c>
      <c r="D1125" t="s">
        <v>1544</v>
      </c>
      <c r="E1125" t="s">
        <v>89</v>
      </c>
      <c r="F1125">
        <v>33359</v>
      </c>
      <c r="G1125" t="s">
        <v>2794</v>
      </c>
      <c r="H1125" t="s">
        <v>28</v>
      </c>
      <c r="I1125" t="s">
        <v>150</v>
      </c>
    </row>
    <row r="1126" spans="1:32" ht="17.25" customHeight="1" x14ac:dyDescent="0.25">
      <c r="A1126">
        <v>336984</v>
      </c>
      <c r="B1126" t="s">
        <v>2639</v>
      </c>
      <c r="C1126" t="s">
        <v>240</v>
      </c>
      <c r="D1126" t="s">
        <v>337</v>
      </c>
      <c r="E1126" t="s">
        <v>88</v>
      </c>
      <c r="F1126">
        <v>36558</v>
      </c>
      <c r="G1126" t="s">
        <v>30</v>
      </c>
      <c r="H1126" t="s">
        <v>28</v>
      </c>
      <c r="I1126" t="s">
        <v>150</v>
      </c>
      <c r="AD1126" t="s">
        <v>4399</v>
      </c>
      <c r="AE1126" t="s">
        <v>4399</v>
      </c>
      <c r="AF1126" t="s">
        <v>4399</v>
      </c>
    </row>
    <row r="1127" spans="1:32" ht="17.25" customHeight="1" x14ac:dyDescent="0.25">
      <c r="A1127">
        <v>338963</v>
      </c>
      <c r="B1127" t="s">
        <v>3214</v>
      </c>
      <c r="C1127" t="s">
        <v>240</v>
      </c>
      <c r="D1127" t="s">
        <v>1344</v>
      </c>
      <c r="E1127" t="s">
        <v>89</v>
      </c>
      <c r="F1127">
        <v>35501</v>
      </c>
      <c r="G1127" t="s">
        <v>859</v>
      </c>
      <c r="H1127" t="s">
        <v>28</v>
      </c>
      <c r="I1127" t="s">
        <v>150</v>
      </c>
      <c r="J1127" t="s">
        <v>27</v>
      </c>
      <c r="L1127" t="s">
        <v>30</v>
      </c>
    </row>
    <row r="1128" spans="1:32" ht="17.25" customHeight="1" x14ac:dyDescent="0.25">
      <c r="A1128">
        <v>336983</v>
      </c>
      <c r="B1128" t="s">
        <v>3379</v>
      </c>
      <c r="C1128" t="s">
        <v>259</v>
      </c>
      <c r="D1128" t="s">
        <v>465</v>
      </c>
      <c r="E1128" t="s">
        <v>88</v>
      </c>
      <c r="F1128">
        <v>36892</v>
      </c>
      <c r="G1128" t="s">
        <v>712</v>
      </c>
      <c r="H1128" t="s">
        <v>28</v>
      </c>
      <c r="I1128" t="s">
        <v>150</v>
      </c>
      <c r="J1128" t="s">
        <v>1197</v>
      </c>
      <c r="L1128" t="s">
        <v>30</v>
      </c>
    </row>
    <row r="1129" spans="1:32" ht="17.25" customHeight="1" x14ac:dyDescent="0.25">
      <c r="A1129">
        <v>330780</v>
      </c>
      <c r="B1129" t="s">
        <v>2184</v>
      </c>
      <c r="C1129" t="s">
        <v>232</v>
      </c>
      <c r="D1129" t="s">
        <v>823</v>
      </c>
      <c r="E1129" t="s">
        <v>89</v>
      </c>
      <c r="F1129">
        <v>28876</v>
      </c>
      <c r="G1129" t="s">
        <v>443</v>
      </c>
      <c r="H1129" t="s">
        <v>31</v>
      </c>
      <c r="I1129" t="s">
        <v>150</v>
      </c>
      <c r="J1129" t="s">
        <v>27</v>
      </c>
      <c r="L1129" t="s">
        <v>30</v>
      </c>
      <c r="V1129" t="s">
        <v>4420</v>
      </c>
    </row>
    <row r="1130" spans="1:32" ht="17.25" customHeight="1" x14ac:dyDescent="0.25">
      <c r="A1130">
        <v>336996</v>
      </c>
      <c r="B1130" t="s">
        <v>1684</v>
      </c>
      <c r="C1130" t="s">
        <v>240</v>
      </c>
      <c r="D1130" t="s">
        <v>625</v>
      </c>
      <c r="E1130" t="s">
        <v>89</v>
      </c>
      <c r="F1130">
        <v>31437</v>
      </c>
      <c r="G1130" t="s">
        <v>59</v>
      </c>
      <c r="H1130" t="s">
        <v>28</v>
      </c>
      <c r="I1130" t="s">
        <v>150</v>
      </c>
      <c r="J1130" t="s">
        <v>1197</v>
      </c>
      <c r="L1130" t="s">
        <v>59</v>
      </c>
      <c r="V1130" t="s">
        <v>4432</v>
      </c>
    </row>
    <row r="1131" spans="1:32" ht="17.25" customHeight="1" x14ac:dyDescent="0.25">
      <c r="A1131">
        <v>336510</v>
      </c>
      <c r="B1131" t="s">
        <v>4051</v>
      </c>
      <c r="C1131" t="s">
        <v>531</v>
      </c>
      <c r="D1131" t="s">
        <v>806</v>
      </c>
      <c r="E1131" t="s">
        <v>89</v>
      </c>
      <c r="F1131">
        <v>33834</v>
      </c>
      <c r="G1131" t="s">
        <v>348</v>
      </c>
      <c r="H1131" t="s">
        <v>28</v>
      </c>
      <c r="I1131" t="s">
        <v>150</v>
      </c>
      <c r="J1131" t="s">
        <v>27</v>
      </c>
      <c r="L1131" t="s">
        <v>42</v>
      </c>
    </row>
    <row r="1132" spans="1:32" ht="17.25" customHeight="1" x14ac:dyDescent="0.25">
      <c r="A1132">
        <v>322826</v>
      </c>
      <c r="B1132" t="s">
        <v>1843</v>
      </c>
      <c r="C1132" t="s">
        <v>1112</v>
      </c>
      <c r="D1132" t="s">
        <v>1844</v>
      </c>
      <c r="E1132" t="s">
        <v>89</v>
      </c>
      <c r="F1132">
        <v>30692</v>
      </c>
      <c r="G1132" t="s">
        <v>30</v>
      </c>
      <c r="H1132" t="s">
        <v>28</v>
      </c>
      <c r="I1132" t="s">
        <v>150</v>
      </c>
      <c r="J1132" t="s">
        <v>1197</v>
      </c>
      <c r="L1132" t="s">
        <v>30</v>
      </c>
      <c r="V1132" t="s">
        <v>4432</v>
      </c>
    </row>
    <row r="1133" spans="1:32" ht="17.25" customHeight="1" x14ac:dyDescent="0.25">
      <c r="A1133">
        <v>338106</v>
      </c>
      <c r="B1133" t="s">
        <v>2745</v>
      </c>
      <c r="C1133" t="s">
        <v>421</v>
      </c>
      <c r="D1133" t="s">
        <v>517</v>
      </c>
      <c r="E1133" t="s">
        <v>89</v>
      </c>
      <c r="F1133">
        <v>29632</v>
      </c>
      <c r="G1133" t="s">
        <v>49</v>
      </c>
      <c r="H1133" t="s">
        <v>28</v>
      </c>
      <c r="I1133" t="s">
        <v>150</v>
      </c>
      <c r="J1133" t="s">
        <v>1197</v>
      </c>
      <c r="L1133" t="s">
        <v>85</v>
      </c>
      <c r="AF1133" t="s">
        <v>4399</v>
      </c>
    </row>
    <row r="1134" spans="1:32" ht="17.25" customHeight="1" x14ac:dyDescent="0.25">
      <c r="A1134">
        <v>330749</v>
      </c>
      <c r="B1134" t="s">
        <v>3806</v>
      </c>
      <c r="C1134" t="s">
        <v>225</v>
      </c>
      <c r="D1134" t="s">
        <v>902</v>
      </c>
      <c r="E1134" t="s">
        <v>89</v>
      </c>
      <c r="F1134">
        <v>35095</v>
      </c>
      <c r="G1134" t="s">
        <v>30</v>
      </c>
      <c r="H1134" t="s">
        <v>28</v>
      </c>
      <c r="I1134" t="s">
        <v>150</v>
      </c>
    </row>
    <row r="1135" spans="1:32" ht="17.25" customHeight="1" x14ac:dyDescent="0.25">
      <c r="A1135">
        <v>330748</v>
      </c>
      <c r="B1135" t="s">
        <v>3219</v>
      </c>
      <c r="C1135" t="s">
        <v>688</v>
      </c>
      <c r="D1135" t="s">
        <v>420</v>
      </c>
      <c r="E1135" t="s">
        <v>89</v>
      </c>
      <c r="F1135">
        <v>34556</v>
      </c>
      <c r="G1135" t="s">
        <v>30</v>
      </c>
      <c r="H1135" t="s">
        <v>28</v>
      </c>
      <c r="I1135" t="s">
        <v>150</v>
      </c>
      <c r="J1135" t="s">
        <v>27</v>
      </c>
      <c r="L1135" t="s">
        <v>30</v>
      </c>
    </row>
    <row r="1136" spans="1:32" ht="17.25" customHeight="1" x14ac:dyDescent="0.25">
      <c r="A1136">
        <v>336508</v>
      </c>
      <c r="B1136" t="s">
        <v>3843</v>
      </c>
      <c r="C1136" t="s">
        <v>987</v>
      </c>
      <c r="D1136" t="s">
        <v>3844</v>
      </c>
      <c r="E1136" t="s">
        <v>89</v>
      </c>
      <c r="F1136">
        <v>31784</v>
      </c>
      <c r="G1136" t="s">
        <v>3845</v>
      </c>
      <c r="H1136" t="s">
        <v>28</v>
      </c>
      <c r="I1136" t="s">
        <v>150</v>
      </c>
      <c r="J1136" t="s">
        <v>27</v>
      </c>
      <c r="L1136" t="s">
        <v>30</v>
      </c>
      <c r="AF1136" t="s">
        <v>4399</v>
      </c>
    </row>
    <row r="1137" spans="1:32" ht="17.25" customHeight="1" x14ac:dyDescent="0.25">
      <c r="A1137">
        <v>312231</v>
      </c>
      <c r="B1137" t="s">
        <v>1978</v>
      </c>
      <c r="C1137" t="s">
        <v>347</v>
      </c>
      <c r="D1137" t="s">
        <v>241</v>
      </c>
      <c r="E1137" t="s">
        <v>89</v>
      </c>
      <c r="F1137">
        <v>28636</v>
      </c>
      <c r="G1137" t="s">
        <v>30</v>
      </c>
      <c r="H1137" t="s">
        <v>28</v>
      </c>
      <c r="I1137" t="s">
        <v>150</v>
      </c>
      <c r="V1137" t="s">
        <v>4432</v>
      </c>
      <c r="AD1137" t="s">
        <v>4399</v>
      </c>
      <c r="AE1137" t="s">
        <v>4399</v>
      </c>
      <c r="AF1137" t="s">
        <v>4399</v>
      </c>
    </row>
    <row r="1138" spans="1:32" ht="17.25" customHeight="1" x14ac:dyDescent="0.25">
      <c r="A1138">
        <v>338815</v>
      </c>
      <c r="B1138" t="s">
        <v>4321</v>
      </c>
      <c r="C1138" t="s">
        <v>934</v>
      </c>
      <c r="D1138" t="s">
        <v>423</v>
      </c>
      <c r="E1138" t="s">
        <v>89</v>
      </c>
      <c r="F1138">
        <v>31833</v>
      </c>
      <c r="G1138" t="s">
        <v>4322</v>
      </c>
      <c r="H1138" t="s">
        <v>50</v>
      </c>
      <c r="I1138" t="s">
        <v>150</v>
      </c>
      <c r="J1138" t="s">
        <v>1197</v>
      </c>
      <c r="L1138" t="s">
        <v>42</v>
      </c>
    </row>
    <row r="1139" spans="1:32" ht="17.25" customHeight="1" x14ac:dyDescent="0.25">
      <c r="A1139">
        <v>334659</v>
      </c>
      <c r="B1139" t="s">
        <v>3290</v>
      </c>
      <c r="C1139" t="s">
        <v>3291</v>
      </c>
      <c r="D1139" t="s">
        <v>697</v>
      </c>
      <c r="E1139" t="s">
        <v>89</v>
      </c>
      <c r="F1139">
        <v>34719</v>
      </c>
      <c r="G1139" t="s">
        <v>30</v>
      </c>
      <c r="H1139" t="s">
        <v>28</v>
      </c>
      <c r="I1139" t="s">
        <v>150</v>
      </c>
      <c r="J1139" t="s">
        <v>1197</v>
      </c>
      <c r="L1139" t="s">
        <v>42</v>
      </c>
    </row>
    <row r="1140" spans="1:32" ht="17.25" customHeight="1" x14ac:dyDescent="0.25">
      <c r="A1140">
        <v>336573</v>
      </c>
      <c r="B1140" t="s">
        <v>3709</v>
      </c>
      <c r="C1140" t="s">
        <v>751</v>
      </c>
      <c r="D1140" t="s">
        <v>343</v>
      </c>
      <c r="E1140" t="s">
        <v>89</v>
      </c>
      <c r="F1140">
        <v>33745</v>
      </c>
      <c r="G1140" t="s">
        <v>30</v>
      </c>
      <c r="H1140" t="s">
        <v>28</v>
      </c>
      <c r="I1140" t="s">
        <v>150</v>
      </c>
      <c r="J1140" t="s">
        <v>1197</v>
      </c>
      <c r="L1140" t="s">
        <v>42</v>
      </c>
    </row>
    <row r="1141" spans="1:32" ht="17.25" customHeight="1" x14ac:dyDescent="0.25">
      <c r="A1141">
        <v>336543</v>
      </c>
      <c r="B1141" t="s">
        <v>3923</v>
      </c>
      <c r="C1141" t="s">
        <v>286</v>
      </c>
      <c r="D1141" t="s">
        <v>420</v>
      </c>
      <c r="E1141" t="s">
        <v>89</v>
      </c>
      <c r="F1141">
        <v>33979</v>
      </c>
      <c r="G1141" t="s">
        <v>49</v>
      </c>
      <c r="H1141" t="s">
        <v>28</v>
      </c>
      <c r="I1141" t="s">
        <v>150</v>
      </c>
      <c r="J1141" t="s">
        <v>1197</v>
      </c>
      <c r="L1141" t="s">
        <v>30</v>
      </c>
    </row>
    <row r="1142" spans="1:32" ht="17.25" customHeight="1" x14ac:dyDescent="0.25">
      <c r="A1142">
        <v>326739</v>
      </c>
      <c r="B1142" t="s">
        <v>2776</v>
      </c>
      <c r="C1142" t="s">
        <v>557</v>
      </c>
      <c r="D1142" t="s">
        <v>772</v>
      </c>
      <c r="E1142" t="s">
        <v>89</v>
      </c>
      <c r="F1142">
        <v>31922</v>
      </c>
      <c r="G1142" t="s">
        <v>2777</v>
      </c>
      <c r="H1142" t="s">
        <v>28</v>
      </c>
      <c r="I1142" t="s">
        <v>150</v>
      </c>
      <c r="J1142" t="s">
        <v>1197</v>
      </c>
      <c r="L1142" t="s">
        <v>82</v>
      </c>
      <c r="AF1142" t="s">
        <v>4399</v>
      </c>
    </row>
    <row r="1143" spans="1:32" ht="17.25" customHeight="1" x14ac:dyDescent="0.25">
      <c r="A1143">
        <v>336558</v>
      </c>
      <c r="B1143" t="s">
        <v>2645</v>
      </c>
      <c r="C1143" t="s">
        <v>591</v>
      </c>
      <c r="D1143" t="s">
        <v>1553</v>
      </c>
      <c r="E1143" t="s">
        <v>89</v>
      </c>
      <c r="F1143">
        <v>32645</v>
      </c>
      <c r="G1143" t="s">
        <v>30</v>
      </c>
      <c r="H1143" t="s">
        <v>28</v>
      </c>
      <c r="I1143" t="s">
        <v>150</v>
      </c>
    </row>
    <row r="1144" spans="1:32" ht="17.25" customHeight="1" x14ac:dyDescent="0.25">
      <c r="A1144">
        <v>336559</v>
      </c>
      <c r="B1144" t="s">
        <v>740</v>
      </c>
      <c r="C1144" t="s">
        <v>259</v>
      </c>
      <c r="D1144" t="s">
        <v>1551</v>
      </c>
      <c r="E1144" t="s">
        <v>89</v>
      </c>
      <c r="F1144">
        <v>33746</v>
      </c>
      <c r="G1144" t="s">
        <v>30</v>
      </c>
      <c r="H1144" t="s">
        <v>28</v>
      </c>
      <c r="I1144" t="s">
        <v>150</v>
      </c>
      <c r="J1144" t="s">
        <v>1197</v>
      </c>
      <c r="L1144" t="s">
        <v>30</v>
      </c>
    </row>
    <row r="1145" spans="1:32" ht="17.25" customHeight="1" x14ac:dyDescent="0.25">
      <c r="A1145">
        <v>336988</v>
      </c>
      <c r="B1145" t="s">
        <v>3227</v>
      </c>
      <c r="C1145" t="s">
        <v>2235</v>
      </c>
      <c r="D1145" t="s">
        <v>278</v>
      </c>
      <c r="E1145" t="s">
        <v>88</v>
      </c>
      <c r="F1145">
        <v>32252</v>
      </c>
      <c r="G1145" t="s">
        <v>30</v>
      </c>
      <c r="H1145" t="s">
        <v>28</v>
      </c>
      <c r="I1145" t="s">
        <v>150</v>
      </c>
      <c r="J1145" t="s">
        <v>27</v>
      </c>
      <c r="L1145" t="s">
        <v>30</v>
      </c>
    </row>
    <row r="1146" spans="1:32" ht="17.25" customHeight="1" x14ac:dyDescent="0.25">
      <c r="A1146">
        <v>338112</v>
      </c>
      <c r="B1146" t="s">
        <v>3444</v>
      </c>
      <c r="C1146" t="s">
        <v>240</v>
      </c>
      <c r="D1146" t="s">
        <v>3445</v>
      </c>
      <c r="E1146" t="s">
        <v>89</v>
      </c>
      <c r="F1146">
        <v>29473</v>
      </c>
      <c r="G1146" t="s">
        <v>30</v>
      </c>
      <c r="H1146" t="s">
        <v>28</v>
      </c>
      <c r="I1146" t="s">
        <v>150</v>
      </c>
      <c r="J1146" t="s">
        <v>1197</v>
      </c>
      <c r="L1146" t="s">
        <v>85</v>
      </c>
      <c r="AF1146" t="s">
        <v>4399</v>
      </c>
    </row>
    <row r="1147" spans="1:32" ht="17.25" customHeight="1" x14ac:dyDescent="0.25">
      <c r="A1147">
        <v>338804</v>
      </c>
      <c r="B1147" t="s">
        <v>4320</v>
      </c>
      <c r="C1147" t="s">
        <v>397</v>
      </c>
      <c r="D1147" t="s">
        <v>1514</v>
      </c>
      <c r="E1147" t="s">
        <v>89</v>
      </c>
      <c r="F1147">
        <v>32629</v>
      </c>
      <c r="G1147" t="s">
        <v>30</v>
      </c>
      <c r="H1147" t="s">
        <v>28</v>
      </c>
      <c r="I1147" t="s">
        <v>150</v>
      </c>
      <c r="J1147" t="s">
        <v>27</v>
      </c>
      <c r="L1147" t="s">
        <v>30</v>
      </c>
    </row>
    <row r="1148" spans="1:32" ht="17.25" customHeight="1" x14ac:dyDescent="0.25">
      <c r="A1148">
        <v>328141</v>
      </c>
      <c r="B1148" t="s">
        <v>2523</v>
      </c>
      <c r="C1148" t="s">
        <v>1070</v>
      </c>
      <c r="D1148" t="s">
        <v>948</v>
      </c>
      <c r="E1148" t="s">
        <v>89</v>
      </c>
      <c r="F1148">
        <v>33262</v>
      </c>
      <c r="G1148" t="s">
        <v>274</v>
      </c>
      <c r="H1148" t="s">
        <v>28</v>
      </c>
      <c r="I1148" t="s">
        <v>150</v>
      </c>
      <c r="J1148" t="s">
        <v>1197</v>
      </c>
      <c r="L1148" t="s">
        <v>42</v>
      </c>
      <c r="AF1148" t="s">
        <v>4399</v>
      </c>
    </row>
    <row r="1149" spans="1:32" ht="17.25" customHeight="1" x14ac:dyDescent="0.25">
      <c r="A1149">
        <v>334672</v>
      </c>
      <c r="B1149" t="s">
        <v>1029</v>
      </c>
      <c r="C1149" t="s">
        <v>232</v>
      </c>
      <c r="D1149" t="s">
        <v>704</v>
      </c>
      <c r="E1149" t="s">
        <v>89</v>
      </c>
      <c r="F1149">
        <v>34369</v>
      </c>
      <c r="G1149" t="s">
        <v>407</v>
      </c>
      <c r="H1149" t="s">
        <v>28</v>
      </c>
      <c r="I1149" t="s">
        <v>150</v>
      </c>
      <c r="J1149" t="s">
        <v>27</v>
      </c>
      <c r="L1149" t="s">
        <v>52</v>
      </c>
    </row>
    <row r="1150" spans="1:32" ht="17.25" customHeight="1" x14ac:dyDescent="0.25">
      <c r="A1150">
        <v>337143</v>
      </c>
      <c r="B1150" t="s">
        <v>2092</v>
      </c>
      <c r="C1150" t="s">
        <v>350</v>
      </c>
      <c r="D1150" t="s">
        <v>2093</v>
      </c>
      <c r="E1150" t="s">
        <v>89</v>
      </c>
      <c r="F1150">
        <v>33604</v>
      </c>
      <c r="G1150" t="s">
        <v>70</v>
      </c>
      <c r="H1150" t="s">
        <v>28</v>
      </c>
      <c r="I1150" t="s">
        <v>150</v>
      </c>
      <c r="J1150" t="s">
        <v>1197</v>
      </c>
      <c r="L1150" t="s">
        <v>70</v>
      </c>
      <c r="V1150" t="s">
        <v>4433</v>
      </c>
    </row>
    <row r="1151" spans="1:32" ht="17.25" customHeight="1" x14ac:dyDescent="0.25">
      <c r="A1151">
        <v>333044</v>
      </c>
      <c r="B1151" t="s">
        <v>2898</v>
      </c>
      <c r="C1151" t="s">
        <v>735</v>
      </c>
      <c r="D1151" t="s">
        <v>316</v>
      </c>
      <c r="E1151" t="s">
        <v>89</v>
      </c>
      <c r="F1151">
        <v>35332</v>
      </c>
      <c r="G1151" t="s">
        <v>443</v>
      </c>
      <c r="H1151" t="s">
        <v>28</v>
      </c>
      <c r="I1151" t="s">
        <v>150</v>
      </c>
    </row>
    <row r="1152" spans="1:32" ht="17.25" customHeight="1" x14ac:dyDescent="0.25">
      <c r="A1152">
        <v>336536</v>
      </c>
      <c r="B1152" t="s">
        <v>3704</v>
      </c>
      <c r="C1152" t="s">
        <v>2380</v>
      </c>
      <c r="D1152" t="s">
        <v>1515</v>
      </c>
      <c r="E1152" t="s">
        <v>88</v>
      </c>
      <c r="F1152">
        <v>34709</v>
      </c>
      <c r="G1152" t="s">
        <v>705</v>
      </c>
      <c r="H1152" t="s">
        <v>28</v>
      </c>
      <c r="I1152" t="s">
        <v>150</v>
      </c>
      <c r="J1152" t="s">
        <v>27</v>
      </c>
      <c r="L1152" t="s">
        <v>79</v>
      </c>
    </row>
    <row r="1153" spans="1:32" ht="17.25" customHeight="1" x14ac:dyDescent="0.25">
      <c r="A1153">
        <v>333050</v>
      </c>
      <c r="B1153" t="s">
        <v>3261</v>
      </c>
      <c r="C1153" t="s">
        <v>240</v>
      </c>
      <c r="D1153" t="s">
        <v>1085</v>
      </c>
      <c r="E1153" t="s">
        <v>88</v>
      </c>
      <c r="F1153">
        <v>36305</v>
      </c>
      <c r="G1153" t="s">
        <v>49</v>
      </c>
      <c r="H1153" t="s">
        <v>28</v>
      </c>
      <c r="I1153" t="s">
        <v>150</v>
      </c>
      <c r="J1153" t="s">
        <v>27</v>
      </c>
      <c r="L1153" t="s">
        <v>30</v>
      </c>
    </row>
    <row r="1154" spans="1:32" ht="17.25" customHeight="1" x14ac:dyDescent="0.25">
      <c r="A1154">
        <v>338808</v>
      </c>
      <c r="B1154" t="s">
        <v>2501</v>
      </c>
      <c r="C1154" t="s">
        <v>792</v>
      </c>
      <c r="D1154" t="s">
        <v>792</v>
      </c>
      <c r="E1154" t="s">
        <v>89</v>
      </c>
      <c r="F1154">
        <v>29518</v>
      </c>
      <c r="G1154" t="s">
        <v>444</v>
      </c>
      <c r="H1154" t="s">
        <v>28</v>
      </c>
      <c r="I1154" t="s">
        <v>150</v>
      </c>
      <c r="J1154" t="s">
        <v>1197</v>
      </c>
      <c r="L1154" t="s">
        <v>42</v>
      </c>
    </row>
    <row r="1155" spans="1:32" ht="17.25" customHeight="1" x14ac:dyDescent="0.25">
      <c r="A1155">
        <v>333380</v>
      </c>
      <c r="B1155" t="s">
        <v>1349</v>
      </c>
      <c r="C1155" t="s">
        <v>564</v>
      </c>
      <c r="D1155" t="s">
        <v>312</v>
      </c>
      <c r="E1155" t="s">
        <v>89</v>
      </c>
      <c r="F1155">
        <v>33618</v>
      </c>
      <c r="G1155" t="s">
        <v>30</v>
      </c>
      <c r="H1155" t="s">
        <v>28</v>
      </c>
      <c r="I1155" t="s">
        <v>150</v>
      </c>
      <c r="J1155" t="s">
        <v>1197</v>
      </c>
      <c r="L1155" t="s">
        <v>30</v>
      </c>
      <c r="V1155" t="s">
        <v>4433</v>
      </c>
    </row>
    <row r="1156" spans="1:32" ht="17.25" customHeight="1" x14ac:dyDescent="0.25">
      <c r="A1156">
        <v>331246</v>
      </c>
      <c r="B1156" t="s">
        <v>3628</v>
      </c>
      <c r="C1156" t="s">
        <v>665</v>
      </c>
      <c r="D1156" t="s">
        <v>487</v>
      </c>
      <c r="E1156" t="s">
        <v>89</v>
      </c>
      <c r="F1156">
        <v>33488</v>
      </c>
      <c r="G1156" t="s">
        <v>2413</v>
      </c>
      <c r="H1156" t="s">
        <v>28</v>
      </c>
      <c r="I1156" t="s">
        <v>150</v>
      </c>
      <c r="J1156" t="s">
        <v>1197</v>
      </c>
      <c r="L1156" t="s">
        <v>42</v>
      </c>
      <c r="AF1156" t="s">
        <v>4399</v>
      </c>
    </row>
    <row r="1157" spans="1:32" ht="17.25" customHeight="1" x14ac:dyDescent="0.25">
      <c r="A1157">
        <v>312398</v>
      </c>
      <c r="B1157" t="s">
        <v>3383</v>
      </c>
      <c r="C1157" t="s">
        <v>412</v>
      </c>
      <c r="D1157" t="s">
        <v>505</v>
      </c>
      <c r="E1157" t="s">
        <v>88</v>
      </c>
      <c r="F1157">
        <v>29805</v>
      </c>
      <c r="G1157" t="s">
        <v>30</v>
      </c>
      <c r="H1157" t="s">
        <v>28</v>
      </c>
      <c r="I1157" t="s">
        <v>150</v>
      </c>
      <c r="J1157" t="s">
        <v>1197</v>
      </c>
      <c r="L1157" t="s">
        <v>30</v>
      </c>
      <c r="AF1157" t="s">
        <v>4399</v>
      </c>
    </row>
    <row r="1158" spans="1:32" ht="17.25" customHeight="1" x14ac:dyDescent="0.25">
      <c r="A1158">
        <v>338132</v>
      </c>
      <c r="B1158" t="s">
        <v>3258</v>
      </c>
      <c r="C1158" t="s">
        <v>342</v>
      </c>
      <c r="D1158" t="s">
        <v>243</v>
      </c>
      <c r="E1158" t="s">
        <v>89</v>
      </c>
      <c r="F1158">
        <v>32680</v>
      </c>
      <c r="G1158" t="s">
        <v>228</v>
      </c>
      <c r="H1158" t="s">
        <v>31</v>
      </c>
      <c r="I1158" t="s">
        <v>150</v>
      </c>
      <c r="J1158" t="s">
        <v>1197</v>
      </c>
      <c r="L1158" t="s">
        <v>30</v>
      </c>
    </row>
    <row r="1159" spans="1:32" ht="17.25" customHeight="1" x14ac:dyDescent="0.25">
      <c r="A1159">
        <v>330805</v>
      </c>
      <c r="B1159" t="s">
        <v>1898</v>
      </c>
      <c r="C1159" t="s">
        <v>222</v>
      </c>
      <c r="D1159" t="s">
        <v>299</v>
      </c>
      <c r="E1159" t="s">
        <v>89</v>
      </c>
      <c r="F1159">
        <v>35930</v>
      </c>
      <c r="G1159" t="s">
        <v>443</v>
      </c>
      <c r="H1159" t="s">
        <v>28</v>
      </c>
      <c r="I1159" t="s">
        <v>150</v>
      </c>
      <c r="J1159" t="s">
        <v>1197</v>
      </c>
      <c r="L1159" t="s">
        <v>30</v>
      </c>
      <c r="V1159" t="s">
        <v>4433</v>
      </c>
    </row>
    <row r="1160" spans="1:32" ht="17.25" customHeight="1" x14ac:dyDescent="0.25">
      <c r="A1160">
        <v>336557</v>
      </c>
      <c r="B1160" t="s">
        <v>3429</v>
      </c>
      <c r="C1160" t="s">
        <v>3428</v>
      </c>
      <c r="D1160" t="s">
        <v>832</v>
      </c>
      <c r="E1160" t="s">
        <v>89</v>
      </c>
      <c r="F1160">
        <v>29606</v>
      </c>
      <c r="G1160" t="s">
        <v>30</v>
      </c>
      <c r="H1160" t="s">
        <v>28</v>
      </c>
      <c r="I1160" t="s">
        <v>150</v>
      </c>
      <c r="J1160" t="s">
        <v>1197</v>
      </c>
      <c r="L1160" t="s">
        <v>30</v>
      </c>
    </row>
    <row r="1161" spans="1:32" ht="17.25" customHeight="1" x14ac:dyDescent="0.25">
      <c r="A1161">
        <v>336994</v>
      </c>
      <c r="B1161" t="s">
        <v>3554</v>
      </c>
      <c r="C1161" t="s">
        <v>338</v>
      </c>
      <c r="D1161" t="s">
        <v>462</v>
      </c>
      <c r="E1161" t="s">
        <v>89</v>
      </c>
      <c r="F1161">
        <v>35951</v>
      </c>
      <c r="G1161" t="s">
        <v>30</v>
      </c>
      <c r="H1161" t="s">
        <v>28</v>
      </c>
      <c r="I1161" t="s">
        <v>150</v>
      </c>
      <c r="J1161" t="s">
        <v>1197</v>
      </c>
      <c r="L1161" t="s">
        <v>85</v>
      </c>
    </row>
    <row r="1162" spans="1:32" ht="17.25" customHeight="1" x14ac:dyDescent="0.25">
      <c r="A1162">
        <v>338929</v>
      </c>
      <c r="B1162" t="s">
        <v>4120</v>
      </c>
      <c r="C1162" t="s">
        <v>488</v>
      </c>
      <c r="D1162" t="s">
        <v>308</v>
      </c>
      <c r="E1162" t="s">
        <v>89</v>
      </c>
      <c r="F1162">
        <v>35661</v>
      </c>
      <c r="G1162" t="s">
        <v>228</v>
      </c>
      <c r="H1162" t="s">
        <v>31</v>
      </c>
      <c r="I1162" t="s">
        <v>150</v>
      </c>
      <c r="J1162" t="s">
        <v>1197</v>
      </c>
      <c r="L1162" t="s">
        <v>30</v>
      </c>
    </row>
    <row r="1163" spans="1:32" ht="17.25" customHeight="1" x14ac:dyDescent="0.25">
      <c r="A1163">
        <v>325770</v>
      </c>
      <c r="B1163" t="s">
        <v>3766</v>
      </c>
      <c r="C1163" t="s">
        <v>618</v>
      </c>
      <c r="D1163" t="s">
        <v>241</v>
      </c>
      <c r="E1163" t="s">
        <v>89</v>
      </c>
      <c r="F1163">
        <v>34346</v>
      </c>
      <c r="G1163" t="s">
        <v>30</v>
      </c>
      <c r="H1163" t="s">
        <v>28</v>
      </c>
      <c r="I1163" t="s">
        <v>150</v>
      </c>
      <c r="J1163" t="s">
        <v>27</v>
      </c>
      <c r="L1163" t="s">
        <v>42</v>
      </c>
    </row>
    <row r="1164" spans="1:32" ht="17.25" customHeight="1" x14ac:dyDescent="0.25">
      <c r="A1164">
        <v>338136</v>
      </c>
      <c r="B1164" t="s">
        <v>3033</v>
      </c>
      <c r="C1164" t="s">
        <v>529</v>
      </c>
      <c r="D1164" t="s">
        <v>1540</v>
      </c>
      <c r="E1164" t="s">
        <v>89</v>
      </c>
      <c r="F1164">
        <v>35157</v>
      </c>
      <c r="G1164" t="s">
        <v>3034</v>
      </c>
      <c r="H1164" t="s">
        <v>28</v>
      </c>
      <c r="I1164" t="s">
        <v>150</v>
      </c>
      <c r="J1164" t="s">
        <v>1197</v>
      </c>
      <c r="L1164" t="s">
        <v>42</v>
      </c>
    </row>
    <row r="1165" spans="1:32" ht="17.25" customHeight="1" x14ac:dyDescent="0.25">
      <c r="A1165">
        <v>336563</v>
      </c>
      <c r="B1165" t="s">
        <v>3705</v>
      </c>
      <c r="C1165" t="s">
        <v>3706</v>
      </c>
      <c r="D1165" t="s">
        <v>296</v>
      </c>
      <c r="E1165" t="s">
        <v>89</v>
      </c>
      <c r="F1165">
        <v>31784</v>
      </c>
      <c r="G1165" t="s">
        <v>30</v>
      </c>
      <c r="H1165" t="s">
        <v>28</v>
      </c>
      <c r="I1165" t="s">
        <v>150</v>
      </c>
      <c r="J1165" t="s">
        <v>1197</v>
      </c>
      <c r="L1165" t="s">
        <v>30</v>
      </c>
    </row>
    <row r="1166" spans="1:32" ht="17.25" customHeight="1" x14ac:dyDescent="0.25">
      <c r="A1166">
        <v>338133</v>
      </c>
      <c r="B1166" t="s">
        <v>3738</v>
      </c>
      <c r="C1166" t="s">
        <v>3739</v>
      </c>
      <c r="D1166" t="s">
        <v>296</v>
      </c>
      <c r="E1166" t="s">
        <v>88</v>
      </c>
      <c r="F1166">
        <v>35247</v>
      </c>
      <c r="G1166" t="s">
        <v>79</v>
      </c>
      <c r="H1166" t="s">
        <v>28</v>
      </c>
      <c r="I1166" t="s">
        <v>150</v>
      </c>
      <c r="J1166" t="s">
        <v>1197</v>
      </c>
      <c r="L1166" t="s">
        <v>79</v>
      </c>
    </row>
    <row r="1167" spans="1:32" ht="17.25" customHeight="1" x14ac:dyDescent="0.25">
      <c r="A1167">
        <v>336569</v>
      </c>
      <c r="B1167" t="s">
        <v>3707</v>
      </c>
      <c r="C1167" t="s">
        <v>431</v>
      </c>
      <c r="D1167" t="s">
        <v>827</v>
      </c>
      <c r="E1167" t="s">
        <v>89</v>
      </c>
      <c r="F1167">
        <v>33375</v>
      </c>
      <c r="G1167" t="s">
        <v>3708</v>
      </c>
      <c r="H1167" t="s">
        <v>28</v>
      </c>
      <c r="I1167" t="s">
        <v>150</v>
      </c>
    </row>
    <row r="1168" spans="1:32" ht="17.25" customHeight="1" x14ac:dyDescent="0.25">
      <c r="A1168">
        <v>325775</v>
      </c>
      <c r="B1168" t="s">
        <v>2206</v>
      </c>
      <c r="C1168" t="s">
        <v>264</v>
      </c>
      <c r="D1168" t="s">
        <v>2207</v>
      </c>
      <c r="E1168" t="s">
        <v>89</v>
      </c>
      <c r="F1168">
        <v>35285</v>
      </c>
      <c r="G1168" t="s">
        <v>224</v>
      </c>
      <c r="H1168" t="s">
        <v>28</v>
      </c>
      <c r="I1168" t="s">
        <v>150</v>
      </c>
      <c r="J1168" t="s">
        <v>27</v>
      </c>
      <c r="L1168" t="s">
        <v>30</v>
      </c>
      <c r="V1168" t="s">
        <v>4553</v>
      </c>
    </row>
    <row r="1169" spans="1:32" ht="17.25" customHeight="1" x14ac:dyDescent="0.25">
      <c r="A1169">
        <v>333384</v>
      </c>
      <c r="B1169" t="s">
        <v>4165</v>
      </c>
      <c r="C1169" t="s">
        <v>265</v>
      </c>
      <c r="D1169" t="s">
        <v>353</v>
      </c>
      <c r="E1169" t="s">
        <v>89</v>
      </c>
      <c r="F1169">
        <v>33867</v>
      </c>
      <c r="G1169" t="s">
        <v>30</v>
      </c>
      <c r="H1169" t="s">
        <v>28</v>
      </c>
      <c r="I1169" t="s">
        <v>150</v>
      </c>
    </row>
    <row r="1170" spans="1:32" ht="17.25" customHeight="1" x14ac:dyDescent="0.25">
      <c r="A1170">
        <v>333596</v>
      </c>
      <c r="B1170" t="s">
        <v>2159</v>
      </c>
      <c r="C1170" t="s">
        <v>470</v>
      </c>
      <c r="D1170" t="s">
        <v>246</v>
      </c>
      <c r="E1170" t="s">
        <v>89</v>
      </c>
      <c r="F1170">
        <v>33383</v>
      </c>
      <c r="G1170" t="s">
        <v>224</v>
      </c>
      <c r="H1170" t="s">
        <v>28</v>
      </c>
      <c r="I1170" t="s">
        <v>150</v>
      </c>
      <c r="J1170" t="s">
        <v>1197</v>
      </c>
      <c r="L1170" t="s">
        <v>30</v>
      </c>
      <c r="V1170" t="s">
        <v>4432</v>
      </c>
    </row>
    <row r="1171" spans="1:32" ht="17.25" customHeight="1" x14ac:dyDescent="0.25">
      <c r="A1171">
        <v>338799</v>
      </c>
      <c r="B1171" t="s">
        <v>4317</v>
      </c>
      <c r="C1171" t="s">
        <v>259</v>
      </c>
      <c r="D1171" t="s">
        <v>2565</v>
      </c>
      <c r="E1171" t="s">
        <v>89</v>
      </c>
      <c r="F1171">
        <v>28467</v>
      </c>
      <c r="G1171" t="s">
        <v>52</v>
      </c>
      <c r="H1171" t="s">
        <v>28</v>
      </c>
      <c r="I1171" t="s">
        <v>150</v>
      </c>
      <c r="J1171" t="s">
        <v>1197</v>
      </c>
      <c r="L1171" t="s">
        <v>30</v>
      </c>
    </row>
    <row r="1172" spans="1:32" ht="17.25" customHeight="1" x14ac:dyDescent="0.25">
      <c r="A1172">
        <v>333027</v>
      </c>
      <c r="B1172" t="s">
        <v>2751</v>
      </c>
      <c r="C1172" t="s">
        <v>2752</v>
      </c>
      <c r="D1172" t="s">
        <v>800</v>
      </c>
      <c r="E1172" t="s">
        <v>89</v>
      </c>
      <c r="F1172">
        <v>33760</v>
      </c>
      <c r="G1172" t="s">
        <v>30</v>
      </c>
      <c r="H1172" t="s">
        <v>28</v>
      </c>
      <c r="I1172" t="s">
        <v>150</v>
      </c>
      <c r="J1172" t="s">
        <v>1197</v>
      </c>
      <c r="L1172" t="s">
        <v>30</v>
      </c>
    </row>
    <row r="1173" spans="1:32" ht="17.25" customHeight="1" x14ac:dyDescent="0.25">
      <c r="A1173">
        <v>338115</v>
      </c>
      <c r="B1173" t="s">
        <v>3140</v>
      </c>
      <c r="C1173" t="s">
        <v>974</v>
      </c>
      <c r="D1173" t="s">
        <v>236</v>
      </c>
      <c r="E1173" t="s">
        <v>89</v>
      </c>
      <c r="F1173">
        <v>29034</v>
      </c>
      <c r="G1173" t="s">
        <v>348</v>
      </c>
      <c r="H1173" t="s">
        <v>28</v>
      </c>
      <c r="I1173" t="s">
        <v>150</v>
      </c>
      <c r="J1173" t="s">
        <v>1197</v>
      </c>
      <c r="L1173" t="s">
        <v>30</v>
      </c>
    </row>
    <row r="1174" spans="1:32" ht="17.25" customHeight="1" x14ac:dyDescent="0.25">
      <c r="A1174">
        <v>334845</v>
      </c>
      <c r="B1174" t="s">
        <v>3680</v>
      </c>
      <c r="C1174" t="s">
        <v>597</v>
      </c>
      <c r="D1174" t="s">
        <v>492</v>
      </c>
      <c r="E1174" t="s">
        <v>88</v>
      </c>
      <c r="F1174">
        <v>27595</v>
      </c>
      <c r="G1174" t="s">
        <v>30</v>
      </c>
      <c r="H1174" t="s">
        <v>28</v>
      </c>
      <c r="I1174" t="s">
        <v>150</v>
      </c>
    </row>
    <row r="1175" spans="1:32" ht="17.25" customHeight="1" x14ac:dyDescent="0.25">
      <c r="A1175">
        <v>307217</v>
      </c>
      <c r="B1175" t="s">
        <v>2137</v>
      </c>
      <c r="C1175" t="s">
        <v>240</v>
      </c>
      <c r="D1175" t="s">
        <v>640</v>
      </c>
      <c r="E1175" t="s">
        <v>88</v>
      </c>
      <c r="F1175">
        <v>31778</v>
      </c>
      <c r="G1175" t="s">
        <v>70</v>
      </c>
      <c r="H1175" t="s">
        <v>28</v>
      </c>
      <c r="I1175" t="s">
        <v>150</v>
      </c>
      <c r="J1175" t="s">
        <v>1197</v>
      </c>
      <c r="L1175" t="s">
        <v>30</v>
      </c>
      <c r="V1175" t="s">
        <v>4431</v>
      </c>
    </row>
    <row r="1176" spans="1:32" ht="17.25" customHeight="1" x14ac:dyDescent="0.25">
      <c r="A1176">
        <v>338908</v>
      </c>
      <c r="B1176" t="s">
        <v>3049</v>
      </c>
      <c r="C1176" t="s">
        <v>240</v>
      </c>
      <c r="D1176" t="s">
        <v>3050</v>
      </c>
      <c r="E1176" t="s">
        <v>88</v>
      </c>
      <c r="F1176">
        <v>31413</v>
      </c>
      <c r="G1176" t="s">
        <v>2790</v>
      </c>
      <c r="H1176" t="s">
        <v>28</v>
      </c>
      <c r="I1176" t="s">
        <v>150</v>
      </c>
      <c r="J1176" t="s">
        <v>1197</v>
      </c>
      <c r="L1176" t="s">
        <v>52</v>
      </c>
    </row>
    <row r="1177" spans="1:32" ht="17.25" customHeight="1" x14ac:dyDescent="0.25">
      <c r="A1177">
        <v>325164</v>
      </c>
      <c r="B1177" t="s">
        <v>4140</v>
      </c>
      <c r="C1177" t="s">
        <v>770</v>
      </c>
      <c r="D1177" t="s">
        <v>4141</v>
      </c>
      <c r="E1177" t="s">
        <v>89</v>
      </c>
      <c r="F1177">
        <v>31646</v>
      </c>
      <c r="G1177" t="s">
        <v>30</v>
      </c>
      <c r="H1177" t="s">
        <v>28</v>
      </c>
      <c r="I1177" t="s">
        <v>150</v>
      </c>
      <c r="J1177" t="s">
        <v>1197</v>
      </c>
      <c r="L1177" t="s">
        <v>30</v>
      </c>
      <c r="V1177" t="s">
        <v>4554</v>
      </c>
    </row>
    <row r="1178" spans="1:32" ht="17.25" customHeight="1" x14ac:dyDescent="0.25">
      <c r="A1178">
        <v>328850</v>
      </c>
      <c r="B1178" t="s">
        <v>3619</v>
      </c>
      <c r="C1178" t="s">
        <v>1034</v>
      </c>
      <c r="D1178" t="s">
        <v>256</v>
      </c>
      <c r="E1178" t="s">
        <v>89</v>
      </c>
      <c r="F1178">
        <v>34083</v>
      </c>
      <c r="G1178" t="s">
        <v>30</v>
      </c>
      <c r="H1178" t="s">
        <v>28</v>
      </c>
      <c r="I1178" t="s">
        <v>150</v>
      </c>
    </row>
    <row r="1179" spans="1:32" ht="17.25" customHeight="1" x14ac:dyDescent="0.25">
      <c r="A1179">
        <v>334290</v>
      </c>
      <c r="B1179" t="s">
        <v>3674</v>
      </c>
      <c r="C1179" t="s">
        <v>3368</v>
      </c>
      <c r="D1179" t="s">
        <v>1919</v>
      </c>
      <c r="E1179" t="s">
        <v>89</v>
      </c>
      <c r="F1179">
        <v>34700</v>
      </c>
      <c r="G1179" t="s">
        <v>464</v>
      </c>
      <c r="H1179" t="s">
        <v>28</v>
      </c>
      <c r="I1179" t="s">
        <v>150</v>
      </c>
      <c r="AC1179" t="s">
        <v>4399</v>
      </c>
      <c r="AD1179" t="s">
        <v>4399</v>
      </c>
      <c r="AE1179" t="s">
        <v>4399</v>
      </c>
      <c r="AF1179" t="s">
        <v>4399</v>
      </c>
    </row>
    <row r="1180" spans="1:32" ht="17.25" customHeight="1" x14ac:dyDescent="0.25">
      <c r="A1180">
        <v>327308</v>
      </c>
      <c r="B1180" t="s">
        <v>3245</v>
      </c>
      <c r="C1180" t="s">
        <v>3246</v>
      </c>
      <c r="D1180" t="s">
        <v>351</v>
      </c>
      <c r="E1180" t="s">
        <v>89</v>
      </c>
      <c r="F1180">
        <v>34114</v>
      </c>
      <c r="G1180" t="s">
        <v>30</v>
      </c>
      <c r="H1180" t="s">
        <v>28</v>
      </c>
      <c r="I1180" t="s">
        <v>150</v>
      </c>
      <c r="J1180" t="s">
        <v>1197</v>
      </c>
      <c r="L1180" t="s">
        <v>30</v>
      </c>
    </row>
    <row r="1181" spans="1:32" ht="17.25" customHeight="1" x14ac:dyDescent="0.25">
      <c r="A1181">
        <v>336865</v>
      </c>
      <c r="B1181" t="s">
        <v>1598</v>
      </c>
      <c r="C1181" t="s">
        <v>259</v>
      </c>
      <c r="D1181" t="s">
        <v>269</v>
      </c>
      <c r="E1181" t="s">
        <v>89</v>
      </c>
      <c r="F1181">
        <v>31968</v>
      </c>
      <c r="G1181" t="s">
        <v>2045</v>
      </c>
      <c r="H1181" t="s">
        <v>28</v>
      </c>
      <c r="I1181" t="s">
        <v>150</v>
      </c>
      <c r="J1181" t="s">
        <v>1197</v>
      </c>
      <c r="L1181" t="s">
        <v>30</v>
      </c>
    </row>
    <row r="1182" spans="1:32" ht="17.25" customHeight="1" x14ac:dyDescent="0.25">
      <c r="A1182">
        <v>338538</v>
      </c>
      <c r="B1182" t="s">
        <v>4257</v>
      </c>
      <c r="C1182" t="s">
        <v>352</v>
      </c>
      <c r="D1182" t="s">
        <v>296</v>
      </c>
      <c r="E1182" t="s">
        <v>89</v>
      </c>
      <c r="F1182">
        <v>34456</v>
      </c>
      <c r="G1182" t="s">
        <v>30</v>
      </c>
      <c r="H1182" t="s">
        <v>28</v>
      </c>
      <c r="I1182" t="s">
        <v>150</v>
      </c>
      <c r="J1182" t="s">
        <v>1197</v>
      </c>
      <c r="L1182" t="s">
        <v>85</v>
      </c>
    </row>
    <row r="1183" spans="1:32" ht="17.25" customHeight="1" x14ac:dyDescent="0.25">
      <c r="A1183">
        <v>330098</v>
      </c>
      <c r="B1183" t="s">
        <v>3003</v>
      </c>
      <c r="C1183" t="s">
        <v>703</v>
      </c>
      <c r="D1183" t="s">
        <v>2447</v>
      </c>
      <c r="E1183" t="s">
        <v>88</v>
      </c>
      <c r="F1183">
        <v>33095</v>
      </c>
      <c r="G1183" t="s">
        <v>3004</v>
      </c>
      <c r="H1183" t="s">
        <v>28</v>
      </c>
      <c r="I1183" t="s">
        <v>150</v>
      </c>
      <c r="AC1183" t="s">
        <v>4399</v>
      </c>
      <c r="AD1183" t="s">
        <v>4399</v>
      </c>
      <c r="AE1183" t="s">
        <v>4399</v>
      </c>
      <c r="AF1183" t="s">
        <v>4399</v>
      </c>
    </row>
    <row r="1184" spans="1:32" ht="17.25" customHeight="1" x14ac:dyDescent="0.25">
      <c r="A1184">
        <v>332405</v>
      </c>
      <c r="B1184" t="s">
        <v>3014</v>
      </c>
      <c r="C1184" t="s">
        <v>225</v>
      </c>
      <c r="D1184" t="s">
        <v>453</v>
      </c>
      <c r="E1184" t="s">
        <v>88</v>
      </c>
      <c r="F1184">
        <v>36417</v>
      </c>
      <c r="G1184" t="s">
        <v>30</v>
      </c>
      <c r="H1184" t="s">
        <v>28</v>
      </c>
      <c r="I1184" t="s">
        <v>150</v>
      </c>
      <c r="V1184" t="s">
        <v>4554</v>
      </c>
      <c r="AC1184" t="s">
        <v>4399</v>
      </c>
      <c r="AD1184" t="s">
        <v>4399</v>
      </c>
      <c r="AE1184" t="s">
        <v>4399</v>
      </c>
      <c r="AF1184" t="s">
        <v>4399</v>
      </c>
    </row>
    <row r="1185" spans="1:32" ht="17.25" customHeight="1" x14ac:dyDescent="0.25">
      <c r="A1185">
        <v>328600</v>
      </c>
      <c r="B1185" t="s">
        <v>3476</v>
      </c>
      <c r="C1185" t="s">
        <v>336</v>
      </c>
      <c r="D1185" t="s">
        <v>3477</v>
      </c>
      <c r="E1185" t="s">
        <v>88</v>
      </c>
      <c r="F1185">
        <v>35371</v>
      </c>
      <c r="G1185" t="s">
        <v>30</v>
      </c>
      <c r="H1185" t="s">
        <v>28</v>
      </c>
      <c r="I1185" t="s">
        <v>150</v>
      </c>
      <c r="J1185" t="s">
        <v>1197</v>
      </c>
      <c r="L1185" t="s">
        <v>42</v>
      </c>
    </row>
    <row r="1186" spans="1:32" ht="17.25" customHeight="1" x14ac:dyDescent="0.25">
      <c r="A1186">
        <v>336004</v>
      </c>
      <c r="B1186" t="s">
        <v>3696</v>
      </c>
      <c r="C1186" t="s">
        <v>499</v>
      </c>
      <c r="D1186" t="s">
        <v>281</v>
      </c>
      <c r="E1186" t="s">
        <v>88</v>
      </c>
      <c r="F1186">
        <v>36361</v>
      </c>
      <c r="G1186" t="s">
        <v>696</v>
      </c>
      <c r="H1186" t="s">
        <v>28</v>
      </c>
      <c r="I1186" t="s">
        <v>150</v>
      </c>
      <c r="J1186" t="s">
        <v>1211</v>
      </c>
      <c r="L1186" t="s">
        <v>30</v>
      </c>
    </row>
    <row r="1187" spans="1:32" ht="17.25" customHeight="1" x14ac:dyDescent="0.25">
      <c r="A1187">
        <v>308237</v>
      </c>
      <c r="B1187" t="s">
        <v>4376</v>
      </c>
      <c r="C1187" t="s">
        <v>551</v>
      </c>
      <c r="D1187" t="s">
        <v>467</v>
      </c>
      <c r="E1187" t="s">
        <v>88</v>
      </c>
      <c r="F1187">
        <v>31546</v>
      </c>
      <c r="G1187" t="s">
        <v>30</v>
      </c>
      <c r="H1187" t="s">
        <v>28</v>
      </c>
      <c r="I1187" t="s">
        <v>150</v>
      </c>
      <c r="V1187" t="s">
        <v>4423</v>
      </c>
      <c r="AD1187" t="s">
        <v>4399</v>
      </c>
      <c r="AE1187" t="s">
        <v>4399</v>
      </c>
      <c r="AF1187" t="s">
        <v>4399</v>
      </c>
    </row>
    <row r="1188" spans="1:32" ht="17.25" customHeight="1" x14ac:dyDescent="0.25">
      <c r="A1188">
        <v>331541</v>
      </c>
      <c r="B1188" t="s">
        <v>2604</v>
      </c>
      <c r="C1188" t="s">
        <v>2605</v>
      </c>
      <c r="D1188" t="s">
        <v>540</v>
      </c>
      <c r="E1188" t="s">
        <v>89</v>
      </c>
      <c r="F1188">
        <v>34702</v>
      </c>
      <c r="G1188" t="s">
        <v>30</v>
      </c>
      <c r="H1188" t="s">
        <v>28</v>
      </c>
      <c r="I1188" t="s">
        <v>150</v>
      </c>
      <c r="J1188" t="s">
        <v>1197</v>
      </c>
      <c r="L1188" t="s">
        <v>30</v>
      </c>
    </row>
    <row r="1189" spans="1:32" ht="17.25" customHeight="1" x14ac:dyDescent="0.25">
      <c r="A1189">
        <v>337822</v>
      </c>
      <c r="B1189" t="s">
        <v>4242</v>
      </c>
      <c r="C1189" t="s">
        <v>240</v>
      </c>
      <c r="D1189" t="s">
        <v>460</v>
      </c>
      <c r="E1189" t="s">
        <v>89</v>
      </c>
      <c r="F1189">
        <v>30701</v>
      </c>
      <c r="G1189" t="s">
        <v>237</v>
      </c>
      <c r="H1189" t="s">
        <v>28</v>
      </c>
      <c r="I1189" t="s">
        <v>150</v>
      </c>
      <c r="J1189" t="s">
        <v>1197</v>
      </c>
      <c r="L1189" t="s">
        <v>42</v>
      </c>
    </row>
    <row r="1190" spans="1:32" ht="17.25" customHeight="1" x14ac:dyDescent="0.25">
      <c r="A1190">
        <v>320436</v>
      </c>
      <c r="B1190" t="s">
        <v>1845</v>
      </c>
      <c r="C1190" t="s">
        <v>1846</v>
      </c>
      <c r="D1190" t="s">
        <v>872</v>
      </c>
      <c r="E1190" t="s">
        <v>88</v>
      </c>
      <c r="F1190">
        <v>32874</v>
      </c>
      <c r="G1190" t="s">
        <v>1847</v>
      </c>
      <c r="H1190" t="s">
        <v>28</v>
      </c>
      <c r="I1190" t="s">
        <v>150</v>
      </c>
      <c r="J1190" t="s">
        <v>1197</v>
      </c>
      <c r="L1190" t="s">
        <v>42</v>
      </c>
      <c r="V1190" t="s">
        <v>4432</v>
      </c>
    </row>
    <row r="1191" spans="1:32" ht="17.25" customHeight="1" x14ac:dyDescent="0.25">
      <c r="A1191">
        <v>320242</v>
      </c>
      <c r="B1191" t="s">
        <v>1512</v>
      </c>
      <c r="C1191" t="s">
        <v>347</v>
      </c>
      <c r="D1191" t="s">
        <v>1513</v>
      </c>
      <c r="E1191" t="s">
        <v>88</v>
      </c>
      <c r="F1191">
        <v>28109</v>
      </c>
      <c r="G1191" t="s">
        <v>30</v>
      </c>
      <c r="H1191" t="s">
        <v>28</v>
      </c>
      <c r="I1191" t="s">
        <v>150</v>
      </c>
      <c r="V1191" t="s">
        <v>4432</v>
      </c>
      <c r="AD1191" t="s">
        <v>4399</v>
      </c>
      <c r="AE1191" t="s">
        <v>4399</v>
      </c>
      <c r="AF1191" t="s">
        <v>4399</v>
      </c>
    </row>
    <row r="1192" spans="1:32" ht="17.25" customHeight="1" x14ac:dyDescent="0.25">
      <c r="A1192">
        <v>333231</v>
      </c>
      <c r="B1192" t="s">
        <v>4163</v>
      </c>
      <c r="C1192" t="s">
        <v>338</v>
      </c>
      <c r="D1192" t="s">
        <v>234</v>
      </c>
      <c r="E1192" t="s">
        <v>88</v>
      </c>
      <c r="F1192">
        <v>35435</v>
      </c>
      <c r="G1192" t="s">
        <v>590</v>
      </c>
      <c r="H1192" t="s">
        <v>28</v>
      </c>
      <c r="I1192" t="s">
        <v>150</v>
      </c>
      <c r="AD1192" t="s">
        <v>4399</v>
      </c>
      <c r="AE1192" t="s">
        <v>4399</v>
      </c>
      <c r="AF1192" t="s">
        <v>4399</v>
      </c>
    </row>
    <row r="1193" spans="1:32" ht="17.25" customHeight="1" x14ac:dyDescent="0.25">
      <c r="A1193">
        <v>331460</v>
      </c>
      <c r="B1193" t="s">
        <v>2716</v>
      </c>
      <c r="C1193" t="s">
        <v>365</v>
      </c>
      <c r="D1193" t="s">
        <v>334</v>
      </c>
      <c r="E1193" t="s">
        <v>88</v>
      </c>
      <c r="F1193">
        <v>34923</v>
      </c>
      <c r="G1193" t="s">
        <v>1089</v>
      </c>
      <c r="H1193" t="s">
        <v>28</v>
      </c>
      <c r="I1193" t="s">
        <v>150</v>
      </c>
      <c r="J1193" t="s">
        <v>1197</v>
      </c>
      <c r="L1193" t="s">
        <v>30</v>
      </c>
    </row>
    <row r="1194" spans="1:32" ht="17.25" customHeight="1" x14ac:dyDescent="0.25">
      <c r="A1194">
        <v>331052</v>
      </c>
      <c r="B1194" t="s">
        <v>3078</v>
      </c>
      <c r="C1194" t="s">
        <v>1204</v>
      </c>
      <c r="D1194" t="s">
        <v>296</v>
      </c>
      <c r="E1194" t="s">
        <v>88</v>
      </c>
      <c r="F1194">
        <v>34943</v>
      </c>
      <c r="G1194" t="s">
        <v>3079</v>
      </c>
      <c r="H1194" t="s">
        <v>28</v>
      </c>
      <c r="I1194" t="s">
        <v>150</v>
      </c>
      <c r="J1194" t="s">
        <v>27</v>
      </c>
      <c r="L1194" t="s">
        <v>30</v>
      </c>
    </row>
    <row r="1195" spans="1:32" ht="17.25" customHeight="1" x14ac:dyDescent="0.25">
      <c r="A1195">
        <v>338680</v>
      </c>
      <c r="B1195" t="s">
        <v>4294</v>
      </c>
      <c r="C1195" t="s">
        <v>369</v>
      </c>
      <c r="D1195" t="s">
        <v>628</v>
      </c>
      <c r="E1195" t="s">
        <v>89</v>
      </c>
      <c r="F1195">
        <v>32961</v>
      </c>
      <c r="G1195" t="s">
        <v>1955</v>
      </c>
      <c r="H1195" t="s">
        <v>28</v>
      </c>
      <c r="I1195" t="s">
        <v>150</v>
      </c>
      <c r="J1195" t="s">
        <v>1197</v>
      </c>
      <c r="L1195" t="s">
        <v>52</v>
      </c>
    </row>
    <row r="1196" spans="1:32" ht="17.25" customHeight="1" x14ac:dyDescent="0.25">
      <c r="A1196">
        <v>335914</v>
      </c>
      <c r="B1196" t="s">
        <v>3028</v>
      </c>
      <c r="C1196" t="s">
        <v>264</v>
      </c>
      <c r="D1196" t="s">
        <v>865</v>
      </c>
      <c r="E1196" t="s">
        <v>89</v>
      </c>
      <c r="F1196">
        <v>33089</v>
      </c>
      <c r="G1196" t="s">
        <v>722</v>
      </c>
      <c r="H1196" t="s">
        <v>28</v>
      </c>
      <c r="I1196" t="s">
        <v>150</v>
      </c>
      <c r="J1196" t="s">
        <v>1197</v>
      </c>
      <c r="L1196" t="s">
        <v>49</v>
      </c>
    </row>
    <row r="1197" spans="1:32" ht="17.25" customHeight="1" x14ac:dyDescent="0.25">
      <c r="A1197">
        <v>329338</v>
      </c>
      <c r="B1197" t="s">
        <v>3770</v>
      </c>
      <c r="C1197" t="s">
        <v>3771</v>
      </c>
      <c r="D1197" t="s">
        <v>1921</v>
      </c>
      <c r="E1197" t="s">
        <v>88</v>
      </c>
      <c r="F1197">
        <v>35647</v>
      </c>
      <c r="G1197" t="s">
        <v>49</v>
      </c>
      <c r="H1197" t="s">
        <v>28</v>
      </c>
      <c r="I1197" t="s">
        <v>150</v>
      </c>
      <c r="J1197" t="s">
        <v>1197</v>
      </c>
      <c r="L1197" t="s">
        <v>30</v>
      </c>
    </row>
    <row r="1198" spans="1:32" ht="17.25" customHeight="1" x14ac:dyDescent="0.25">
      <c r="A1198">
        <v>330230</v>
      </c>
      <c r="B1198" t="s">
        <v>4152</v>
      </c>
      <c r="C1198" t="s">
        <v>250</v>
      </c>
      <c r="D1198" t="s">
        <v>700</v>
      </c>
      <c r="E1198" t="s">
        <v>88</v>
      </c>
      <c r="F1198">
        <v>35930</v>
      </c>
      <c r="G1198" t="s">
        <v>414</v>
      </c>
      <c r="H1198" t="s">
        <v>28</v>
      </c>
      <c r="I1198" t="s">
        <v>150</v>
      </c>
      <c r="J1198" t="s">
        <v>1197</v>
      </c>
      <c r="L1198" t="s">
        <v>30</v>
      </c>
    </row>
    <row r="1199" spans="1:32" ht="17.25" customHeight="1" x14ac:dyDescent="0.25">
      <c r="A1199">
        <v>334420</v>
      </c>
      <c r="B1199" t="s">
        <v>3675</v>
      </c>
      <c r="C1199" t="s">
        <v>3676</v>
      </c>
      <c r="D1199" t="s">
        <v>278</v>
      </c>
      <c r="E1199" t="s">
        <v>89</v>
      </c>
      <c r="F1199">
        <v>35078</v>
      </c>
      <c r="G1199" t="s">
        <v>1635</v>
      </c>
      <c r="H1199" t="s">
        <v>28</v>
      </c>
      <c r="I1199" t="s">
        <v>150</v>
      </c>
      <c r="J1199" t="s">
        <v>27</v>
      </c>
      <c r="L1199" t="s">
        <v>70</v>
      </c>
    </row>
    <row r="1200" spans="1:32" ht="17.25" customHeight="1" x14ac:dyDescent="0.25">
      <c r="A1200">
        <v>338238</v>
      </c>
      <c r="B1200" t="s">
        <v>3232</v>
      </c>
      <c r="C1200" t="s">
        <v>240</v>
      </c>
      <c r="D1200" t="s">
        <v>3233</v>
      </c>
      <c r="E1200" t="s">
        <v>89</v>
      </c>
      <c r="F1200">
        <v>34507</v>
      </c>
      <c r="G1200" t="s">
        <v>30</v>
      </c>
      <c r="H1200" t="s">
        <v>28</v>
      </c>
      <c r="I1200" t="s">
        <v>150</v>
      </c>
      <c r="J1200" t="s">
        <v>1197</v>
      </c>
      <c r="L1200" t="s">
        <v>30</v>
      </c>
      <c r="AE1200" t="s">
        <v>4399</v>
      </c>
      <c r="AF1200" t="s">
        <v>4399</v>
      </c>
    </row>
    <row r="1201" spans="1:32" ht="17.25" customHeight="1" x14ac:dyDescent="0.25">
      <c r="A1201">
        <v>326680</v>
      </c>
      <c r="B1201" t="s">
        <v>4014</v>
      </c>
      <c r="C1201" t="s">
        <v>266</v>
      </c>
      <c r="D1201" t="s">
        <v>4015</v>
      </c>
      <c r="E1201" t="s">
        <v>89</v>
      </c>
      <c r="F1201">
        <v>35796</v>
      </c>
      <c r="G1201" t="s">
        <v>575</v>
      </c>
      <c r="H1201" t="s">
        <v>28</v>
      </c>
      <c r="I1201" t="s">
        <v>150</v>
      </c>
      <c r="J1201" t="s">
        <v>1197</v>
      </c>
      <c r="L1201" t="s">
        <v>42</v>
      </c>
    </row>
    <row r="1202" spans="1:32" ht="17.25" customHeight="1" x14ac:dyDescent="0.25">
      <c r="A1202">
        <v>337883</v>
      </c>
      <c r="B1202" t="s">
        <v>3735</v>
      </c>
      <c r="C1202" t="s">
        <v>240</v>
      </c>
      <c r="D1202" t="s">
        <v>2401</v>
      </c>
      <c r="E1202" t="s">
        <v>88</v>
      </c>
      <c r="F1202">
        <v>35220</v>
      </c>
      <c r="G1202" t="s">
        <v>30</v>
      </c>
      <c r="H1202" t="s">
        <v>28</v>
      </c>
      <c r="I1202" t="s">
        <v>150</v>
      </c>
      <c r="J1202" t="s">
        <v>1197</v>
      </c>
      <c r="L1202" t="s">
        <v>79</v>
      </c>
    </row>
    <row r="1203" spans="1:32" ht="17.25" customHeight="1" x14ac:dyDescent="0.25">
      <c r="A1203">
        <v>327683</v>
      </c>
      <c r="B1203" t="s">
        <v>3474</v>
      </c>
      <c r="C1203" t="s">
        <v>3475</v>
      </c>
      <c r="D1203" t="s">
        <v>709</v>
      </c>
      <c r="E1203" t="s">
        <v>88</v>
      </c>
      <c r="F1203">
        <v>35450</v>
      </c>
      <c r="G1203" t="s">
        <v>82</v>
      </c>
      <c r="H1203" t="s">
        <v>28</v>
      </c>
      <c r="I1203" t="s">
        <v>150</v>
      </c>
      <c r="AC1203" t="s">
        <v>4399</v>
      </c>
      <c r="AD1203" t="s">
        <v>4399</v>
      </c>
      <c r="AE1203" t="s">
        <v>4399</v>
      </c>
      <c r="AF1203" t="s">
        <v>4399</v>
      </c>
    </row>
    <row r="1204" spans="1:32" ht="17.25" customHeight="1" x14ac:dyDescent="0.25">
      <c r="A1204">
        <v>331865</v>
      </c>
      <c r="B1204" t="s">
        <v>3880</v>
      </c>
      <c r="C1204" t="s">
        <v>287</v>
      </c>
      <c r="D1204" t="s">
        <v>860</v>
      </c>
      <c r="E1204" t="s">
        <v>89</v>
      </c>
      <c r="F1204">
        <v>36278</v>
      </c>
      <c r="G1204" t="s">
        <v>2678</v>
      </c>
      <c r="H1204" t="s">
        <v>28</v>
      </c>
      <c r="I1204" t="s">
        <v>150</v>
      </c>
      <c r="J1204" t="s">
        <v>1197</v>
      </c>
      <c r="L1204" t="s">
        <v>82</v>
      </c>
    </row>
    <row r="1205" spans="1:32" ht="17.25" customHeight="1" x14ac:dyDescent="0.25">
      <c r="A1205">
        <v>337580</v>
      </c>
      <c r="B1205" t="s">
        <v>2567</v>
      </c>
      <c r="C1205" t="s">
        <v>225</v>
      </c>
      <c r="D1205" t="s">
        <v>2568</v>
      </c>
      <c r="E1205" t="s">
        <v>88</v>
      </c>
      <c r="F1205">
        <v>33363</v>
      </c>
      <c r="G1205" t="s">
        <v>67</v>
      </c>
      <c r="H1205" t="s">
        <v>28</v>
      </c>
      <c r="I1205" t="s">
        <v>150</v>
      </c>
      <c r="J1205" t="s">
        <v>1197</v>
      </c>
      <c r="L1205" t="s">
        <v>67</v>
      </c>
    </row>
    <row r="1206" spans="1:32" ht="17.25" customHeight="1" x14ac:dyDescent="0.25">
      <c r="A1206">
        <v>335510</v>
      </c>
      <c r="B1206" t="s">
        <v>4040</v>
      </c>
      <c r="C1206" t="s">
        <v>479</v>
      </c>
      <c r="D1206" t="s">
        <v>533</v>
      </c>
      <c r="E1206" t="s">
        <v>88</v>
      </c>
      <c r="F1206">
        <v>31260</v>
      </c>
      <c r="G1206" t="s">
        <v>42</v>
      </c>
      <c r="H1206" t="s">
        <v>28</v>
      </c>
      <c r="I1206" t="s">
        <v>150</v>
      </c>
      <c r="AF1206" t="s">
        <v>4399</v>
      </c>
    </row>
    <row r="1207" spans="1:32" ht="17.25" customHeight="1" x14ac:dyDescent="0.25">
      <c r="A1207">
        <v>322100</v>
      </c>
      <c r="B1207" t="s">
        <v>2714</v>
      </c>
      <c r="C1207" t="s">
        <v>319</v>
      </c>
      <c r="D1207" t="s">
        <v>840</v>
      </c>
      <c r="E1207" t="s">
        <v>89</v>
      </c>
      <c r="F1207">
        <v>34588</v>
      </c>
      <c r="G1207" t="s">
        <v>30</v>
      </c>
      <c r="H1207" t="s">
        <v>28</v>
      </c>
      <c r="I1207" t="s">
        <v>150</v>
      </c>
      <c r="J1207" t="s">
        <v>1197</v>
      </c>
      <c r="L1207" t="s">
        <v>85</v>
      </c>
    </row>
    <row r="1208" spans="1:32" ht="17.25" customHeight="1" x14ac:dyDescent="0.25">
      <c r="A1208">
        <v>337555</v>
      </c>
      <c r="B1208" t="s">
        <v>2657</v>
      </c>
      <c r="C1208" t="s">
        <v>240</v>
      </c>
      <c r="D1208" t="s">
        <v>334</v>
      </c>
      <c r="E1208" t="s">
        <v>88</v>
      </c>
      <c r="F1208">
        <v>29651</v>
      </c>
      <c r="G1208" t="s">
        <v>2658</v>
      </c>
      <c r="H1208" t="s">
        <v>28</v>
      </c>
      <c r="I1208" t="s">
        <v>150</v>
      </c>
      <c r="J1208" t="s">
        <v>1197</v>
      </c>
      <c r="L1208" t="s">
        <v>62</v>
      </c>
    </row>
    <row r="1209" spans="1:32" ht="17.25" customHeight="1" x14ac:dyDescent="0.25">
      <c r="A1209">
        <v>338893</v>
      </c>
      <c r="B1209" t="s">
        <v>3864</v>
      </c>
      <c r="C1209" t="s">
        <v>1194</v>
      </c>
      <c r="D1209" t="s">
        <v>904</v>
      </c>
      <c r="E1209" t="s">
        <v>89</v>
      </c>
      <c r="F1209">
        <v>36650</v>
      </c>
      <c r="G1209" t="s">
        <v>3865</v>
      </c>
      <c r="H1209" t="s">
        <v>28</v>
      </c>
      <c r="I1209" t="s">
        <v>150</v>
      </c>
      <c r="J1209" t="s">
        <v>1197</v>
      </c>
      <c r="L1209" t="s">
        <v>30</v>
      </c>
    </row>
    <row r="1210" spans="1:32" ht="17.25" customHeight="1" x14ac:dyDescent="0.25">
      <c r="A1210">
        <v>331936</v>
      </c>
      <c r="B1210" t="s">
        <v>3968</v>
      </c>
      <c r="C1210" t="s">
        <v>408</v>
      </c>
      <c r="D1210" t="s">
        <v>334</v>
      </c>
      <c r="E1210" t="s">
        <v>89</v>
      </c>
      <c r="F1210">
        <v>36555</v>
      </c>
      <c r="G1210" t="s">
        <v>30</v>
      </c>
      <c r="H1210" t="s">
        <v>28</v>
      </c>
      <c r="I1210" t="s">
        <v>150</v>
      </c>
      <c r="J1210" t="s">
        <v>1197</v>
      </c>
      <c r="L1210" t="s">
        <v>42</v>
      </c>
    </row>
    <row r="1211" spans="1:32" ht="17.25" customHeight="1" x14ac:dyDescent="0.25">
      <c r="A1211">
        <v>338894</v>
      </c>
      <c r="B1211" t="s">
        <v>4113</v>
      </c>
      <c r="C1211" t="s">
        <v>287</v>
      </c>
      <c r="D1211" t="s">
        <v>316</v>
      </c>
      <c r="E1211" t="s">
        <v>89</v>
      </c>
      <c r="F1211">
        <v>35448</v>
      </c>
      <c r="G1211" t="s">
        <v>30</v>
      </c>
      <c r="H1211" t="s">
        <v>28</v>
      </c>
      <c r="I1211" t="s">
        <v>150</v>
      </c>
      <c r="J1211" t="s">
        <v>1197</v>
      </c>
      <c r="L1211" t="s">
        <v>30</v>
      </c>
    </row>
    <row r="1212" spans="1:32" ht="17.25" customHeight="1" x14ac:dyDescent="0.25">
      <c r="A1212">
        <v>333466</v>
      </c>
      <c r="B1212" t="s">
        <v>4166</v>
      </c>
      <c r="C1212" t="s">
        <v>665</v>
      </c>
      <c r="D1212" t="s">
        <v>289</v>
      </c>
      <c r="E1212" t="s">
        <v>89</v>
      </c>
      <c r="F1212">
        <v>35078</v>
      </c>
      <c r="G1212" t="s">
        <v>30</v>
      </c>
      <c r="H1212" t="s">
        <v>28</v>
      </c>
      <c r="I1212" t="s">
        <v>150</v>
      </c>
      <c r="J1212" t="s">
        <v>1197</v>
      </c>
      <c r="L1212" t="s">
        <v>30</v>
      </c>
    </row>
    <row r="1213" spans="1:32" ht="17.25" customHeight="1" x14ac:dyDescent="0.25">
      <c r="A1213">
        <v>331944</v>
      </c>
      <c r="B1213" t="s">
        <v>3367</v>
      </c>
      <c r="C1213" t="s">
        <v>303</v>
      </c>
      <c r="D1213" t="s">
        <v>390</v>
      </c>
      <c r="E1213" t="s">
        <v>89</v>
      </c>
      <c r="F1213">
        <v>35065</v>
      </c>
      <c r="G1213" t="s">
        <v>419</v>
      </c>
      <c r="H1213" t="s">
        <v>28</v>
      </c>
      <c r="I1213" t="s">
        <v>150</v>
      </c>
      <c r="J1213" t="s">
        <v>1197</v>
      </c>
      <c r="L1213" t="s">
        <v>30</v>
      </c>
      <c r="AF1213" t="s">
        <v>4399</v>
      </c>
    </row>
    <row r="1214" spans="1:32" ht="17.25" customHeight="1" x14ac:dyDescent="0.25">
      <c r="A1214">
        <v>338598</v>
      </c>
      <c r="B1214" t="s">
        <v>2987</v>
      </c>
      <c r="C1214" t="s">
        <v>240</v>
      </c>
      <c r="D1214" t="s">
        <v>566</v>
      </c>
      <c r="E1214" t="s">
        <v>89</v>
      </c>
      <c r="F1214">
        <v>32874</v>
      </c>
      <c r="G1214" t="s">
        <v>348</v>
      </c>
      <c r="H1214" t="s">
        <v>28</v>
      </c>
      <c r="I1214" t="s">
        <v>150</v>
      </c>
      <c r="J1214" t="s">
        <v>1197</v>
      </c>
      <c r="L1214" t="s">
        <v>42</v>
      </c>
    </row>
    <row r="1215" spans="1:32" ht="17.25" customHeight="1" x14ac:dyDescent="0.25">
      <c r="A1215">
        <v>335599</v>
      </c>
      <c r="B1215" t="s">
        <v>2584</v>
      </c>
      <c r="C1215" t="s">
        <v>1579</v>
      </c>
      <c r="D1215" t="s">
        <v>462</v>
      </c>
      <c r="E1215" t="s">
        <v>89</v>
      </c>
      <c r="F1215">
        <v>35554</v>
      </c>
      <c r="G1215" t="s">
        <v>30</v>
      </c>
      <c r="H1215" t="s">
        <v>28</v>
      </c>
      <c r="I1215" t="s">
        <v>150</v>
      </c>
      <c r="J1215" t="s">
        <v>27</v>
      </c>
      <c r="L1215" t="s">
        <v>30</v>
      </c>
    </row>
    <row r="1216" spans="1:32" ht="17.25" customHeight="1" x14ac:dyDescent="0.25">
      <c r="A1216">
        <v>334107</v>
      </c>
      <c r="B1216" t="s">
        <v>3664</v>
      </c>
      <c r="C1216" t="s">
        <v>3665</v>
      </c>
      <c r="D1216" t="s">
        <v>2341</v>
      </c>
      <c r="E1216" t="s">
        <v>89</v>
      </c>
      <c r="F1216">
        <v>31896</v>
      </c>
      <c r="G1216" t="s">
        <v>224</v>
      </c>
      <c r="H1216" t="s">
        <v>28</v>
      </c>
      <c r="I1216" t="s">
        <v>150</v>
      </c>
      <c r="AF1216" t="s">
        <v>4399</v>
      </c>
    </row>
    <row r="1217" spans="1:32" ht="17.25" customHeight="1" x14ac:dyDescent="0.25">
      <c r="A1217">
        <v>331986</v>
      </c>
      <c r="B1217" t="s">
        <v>2202</v>
      </c>
      <c r="C1217" t="s">
        <v>499</v>
      </c>
      <c r="D1217" t="s">
        <v>640</v>
      </c>
      <c r="E1217" t="s">
        <v>89</v>
      </c>
      <c r="F1217">
        <v>34608</v>
      </c>
      <c r="G1217" t="s">
        <v>79</v>
      </c>
      <c r="H1217" t="s">
        <v>31</v>
      </c>
      <c r="I1217" t="s">
        <v>150</v>
      </c>
      <c r="V1217" t="s">
        <v>4553</v>
      </c>
      <c r="AC1217" t="s">
        <v>4399</v>
      </c>
      <c r="AD1217" t="s">
        <v>4399</v>
      </c>
      <c r="AE1217" t="s">
        <v>4399</v>
      </c>
      <c r="AF1217" t="s">
        <v>4399</v>
      </c>
    </row>
    <row r="1218" spans="1:32" ht="17.25" customHeight="1" x14ac:dyDescent="0.25">
      <c r="A1218">
        <v>335598</v>
      </c>
      <c r="B1218" t="s">
        <v>3244</v>
      </c>
      <c r="C1218" t="s">
        <v>727</v>
      </c>
      <c r="D1218" t="s">
        <v>833</v>
      </c>
      <c r="E1218" t="s">
        <v>89</v>
      </c>
      <c r="F1218">
        <v>31995</v>
      </c>
      <c r="G1218" t="s">
        <v>30</v>
      </c>
      <c r="H1218" t="s">
        <v>28</v>
      </c>
      <c r="I1218" t="s">
        <v>150</v>
      </c>
      <c r="J1218" t="s">
        <v>1197</v>
      </c>
      <c r="L1218" t="s">
        <v>30</v>
      </c>
      <c r="AF1218" t="s">
        <v>4399</v>
      </c>
    </row>
    <row r="1219" spans="1:32" ht="17.25" customHeight="1" x14ac:dyDescent="0.25">
      <c r="A1219">
        <v>338879</v>
      </c>
      <c r="B1219" t="s">
        <v>4336</v>
      </c>
      <c r="C1219" t="s">
        <v>805</v>
      </c>
      <c r="D1219" t="s">
        <v>249</v>
      </c>
      <c r="E1219" t="s">
        <v>89</v>
      </c>
      <c r="F1219">
        <v>36996</v>
      </c>
      <c r="G1219" t="s">
        <v>4337</v>
      </c>
      <c r="H1219" t="s">
        <v>28</v>
      </c>
      <c r="I1219" t="s">
        <v>150</v>
      </c>
      <c r="J1219" t="s">
        <v>1211</v>
      </c>
      <c r="L1219" t="s">
        <v>30</v>
      </c>
    </row>
    <row r="1220" spans="1:32" ht="17.25" customHeight="1" x14ac:dyDescent="0.25">
      <c r="A1220">
        <v>338895</v>
      </c>
      <c r="B1220" t="s">
        <v>2736</v>
      </c>
      <c r="C1220" t="s">
        <v>240</v>
      </c>
      <c r="D1220" t="s">
        <v>223</v>
      </c>
      <c r="E1220" t="s">
        <v>89</v>
      </c>
      <c r="F1220">
        <v>36663</v>
      </c>
      <c r="G1220" t="s">
        <v>502</v>
      </c>
      <c r="H1220" t="s">
        <v>28</v>
      </c>
      <c r="I1220" t="s">
        <v>150</v>
      </c>
      <c r="J1220" t="s">
        <v>27</v>
      </c>
      <c r="L1220" t="s">
        <v>30</v>
      </c>
    </row>
    <row r="1221" spans="1:32" ht="17.25" customHeight="1" x14ac:dyDescent="0.25">
      <c r="A1221">
        <v>334113</v>
      </c>
      <c r="B1221" t="s">
        <v>3333</v>
      </c>
      <c r="C1221" t="s">
        <v>347</v>
      </c>
      <c r="D1221" t="s">
        <v>256</v>
      </c>
      <c r="E1221" t="s">
        <v>89</v>
      </c>
      <c r="F1221">
        <v>34441</v>
      </c>
      <c r="G1221" t="s">
        <v>30</v>
      </c>
      <c r="H1221" t="s">
        <v>28</v>
      </c>
      <c r="I1221" t="s">
        <v>150</v>
      </c>
      <c r="J1221" t="s">
        <v>1197</v>
      </c>
      <c r="L1221" t="s">
        <v>73</v>
      </c>
    </row>
    <row r="1222" spans="1:32" ht="17.25" customHeight="1" x14ac:dyDescent="0.25">
      <c r="A1222">
        <v>326952</v>
      </c>
      <c r="B1222" t="s">
        <v>2323</v>
      </c>
      <c r="C1222" t="s">
        <v>375</v>
      </c>
      <c r="D1222" t="s">
        <v>543</v>
      </c>
      <c r="E1222" t="s">
        <v>89</v>
      </c>
      <c r="F1222">
        <v>35547</v>
      </c>
      <c r="G1222" t="s">
        <v>30</v>
      </c>
      <c r="H1222" t="s">
        <v>31</v>
      </c>
      <c r="I1222" t="s">
        <v>150</v>
      </c>
      <c r="J1222" t="s">
        <v>1197</v>
      </c>
      <c r="L1222" t="s">
        <v>30</v>
      </c>
      <c r="V1222" t="s">
        <v>4553</v>
      </c>
    </row>
    <row r="1223" spans="1:32" ht="17.25" customHeight="1" x14ac:dyDescent="0.25">
      <c r="A1223">
        <v>331989</v>
      </c>
      <c r="B1223" t="s">
        <v>3060</v>
      </c>
      <c r="C1223" t="s">
        <v>1204</v>
      </c>
      <c r="D1223" t="s">
        <v>2369</v>
      </c>
      <c r="E1223" t="s">
        <v>89</v>
      </c>
      <c r="F1223">
        <v>35522</v>
      </c>
      <c r="G1223" t="s">
        <v>590</v>
      </c>
      <c r="H1223" t="s">
        <v>28</v>
      </c>
      <c r="I1223" t="s">
        <v>150</v>
      </c>
      <c r="J1223" t="s">
        <v>1197</v>
      </c>
      <c r="L1223" t="s">
        <v>42</v>
      </c>
    </row>
    <row r="1224" spans="1:32" ht="17.25" customHeight="1" x14ac:dyDescent="0.25">
      <c r="A1224">
        <v>334873</v>
      </c>
      <c r="B1224" t="s">
        <v>3515</v>
      </c>
      <c r="C1224" t="s">
        <v>389</v>
      </c>
      <c r="D1224" t="s">
        <v>294</v>
      </c>
      <c r="E1224" t="s">
        <v>89</v>
      </c>
      <c r="F1224">
        <v>35582</v>
      </c>
      <c r="G1224" t="s">
        <v>30</v>
      </c>
      <c r="H1224" t="s">
        <v>28</v>
      </c>
      <c r="I1224" t="s">
        <v>150</v>
      </c>
      <c r="AC1224" t="s">
        <v>4399</v>
      </c>
      <c r="AD1224" t="s">
        <v>4399</v>
      </c>
      <c r="AE1224" t="s">
        <v>4399</v>
      </c>
      <c r="AF1224" t="s">
        <v>4399</v>
      </c>
    </row>
    <row r="1225" spans="1:32" ht="17.25" customHeight="1" x14ac:dyDescent="0.25">
      <c r="A1225">
        <v>334116</v>
      </c>
      <c r="B1225" t="s">
        <v>3371</v>
      </c>
      <c r="C1225" t="s">
        <v>526</v>
      </c>
      <c r="D1225" t="s">
        <v>3372</v>
      </c>
      <c r="E1225" t="s">
        <v>89</v>
      </c>
      <c r="F1225">
        <v>35724</v>
      </c>
      <c r="G1225" t="s">
        <v>30</v>
      </c>
      <c r="H1225" t="s">
        <v>28</v>
      </c>
      <c r="I1225" t="s">
        <v>150</v>
      </c>
      <c r="J1225" t="s">
        <v>27</v>
      </c>
      <c r="L1225" t="s">
        <v>49</v>
      </c>
    </row>
    <row r="1226" spans="1:32" ht="17.25" customHeight="1" x14ac:dyDescent="0.25">
      <c r="A1226">
        <v>331985</v>
      </c>
      <c r="B1226" t="s">
        <v>1698</v>
      </c>
      <c r="C1226" t="s">
        <v>2972</v>
      </c>
      <c r="D1226" t="s">
        <v>573</v>
      </c>
      <c r="E1226" t="s">
        <v>89</v>
      </c>
      <c r="F1226">
        <v>35095</v>
      </c>
      <c r="G1226" t="s">
        <v>297</v>
      </c>
      <c r="H1226" t="s">
        <v>28</v>
      </c>
      <c r="I1226" t="s">
        <v>150</v>
      </c>
      <c r="J1226" t="s">
        <v>1197</v>
      </c>
      <c r="L1226" t="s">
        <v>42</v>
      </c>
    </row>
    <row r="1227" spans="1:32" ht="17.25" customHeight="1" x14ac:dyDescent="0.25">
      <c r="A1227">
        <v>331984</v>
      </c>
      <c r="B1227" t="s">
        <v>3490</v>
      </c>
      <c r="C1227" t="s">
        <v>242</v>
      </c>
      <c r="D1227" t="s">
        <v>420</v>
      </c>
      <c r="E1227" t="s">
        <v>89</v>
      </c>
      <c r="F1227">
        <v>34429</v>
      </c>
      <c r="G1227" t="s">
        <v>2777</v>
      </c>
      <c r="H1227" t="s">
        <v>28</v>
      </c>
      <c r="I1227" t="s">
        <v>150</v>
      </c>
      <c r="AD1227" t="s">
        <v>4399</v>
      </c>
      <c r="AE1227" t="s">
        <v>4399</v>
      </c>
      <c r="AF1227" t="s">
        <v>4399</v>
      </c>
    </row>
    <row r="1228" spans="1:32" ht="17.25" customHeight="1" x14ac:dyDescent="0.25">
      <c r="A1228">
        <v>335528</v>
      </c>
      <c r="B1228" t="s">
        <v>3376</v>
      </c>
      <c r="C1228" t="s">
        <v>974</v>
      </c>
      <c r="D1228" t="s">
        <v>243</v>
      </c>
      <c r="E1228" t="s">
        <v>89</v>
      </c>
      <c r="F1228">
        <v>34391</v>
      </c>
      <c r="G1228" t="s">
        <v>30</v>
      </c>
      <c r="H1228" t="s">
        <v>28</v>
      </c>
      <c r="I1228" t="s">
        <v>150</v>
      </c>
      <c r="J1228" t="s">
        <v>27</v>
      </c>
      <c r="L1228" t="s">
        <v>42</v>
      </c>
    </row>
    <row r="1229" spans="1:32" ht="17.25" customHeight="1" x14ac:dyDescent="0.25">
      <c r="A1229">
        <v>335529</v>
      </c>
      <c r="B1229" t="s">
        <v>3992</v>
      </c>
      <c r="C1229" t="s">
        <v>1860</v>
      </c>
      <c r="D1229" t="s">
        <v>2973</v>
      </c>
      <c r="E1229" t="s">
        <v>89</v>
      </c>
      <c r="F1229">
        <v>34700</v>
      </c>
      <c r="G1229" t="s">
        <v>3993</v>
      </c>
      <c r="H1229" t="s">
        <v>28</v>
      </c>
      <c r="I1229" t="s">
        <v>150</v>
      </c>
      <c r="J1229" t="s">
        <v>1197</v>
      </c>
      <c r="L1229" t="s">
        <v>39</v>
      </c>
    </row>
    <row r="1230" spans="1:32" ht="17.25" customHeight="1" x14ac:dyDescent="0.25">
      <c r="A1230">
        <v>338898</v>
      </c>
      <c r="B1230" t="s">
        <v>3211</v>
      </c>
      <c r="C1230" t="s">
        <v>3212</v>
      </c>
      <c r="D1230" t="s">
        <v>3213</v>
      </c>
      <c r="E1230" t="s">
        <v>89</v>
      </c>
      <c r="F1230">
        <v>27289</v>
      </c>
      <c r="G1230" t="s">
        <v>224</v>
      </c>
      <c r="H1230" t="s">
        <v>28</v>
      </c>
      <c r="I1230" t="s">
        <v>150</v>
      </c>
      <c r="J1230" t="s">
        <v>1197</v>
      </c>
      <c r="L1230" t="s">
        <v>30</v>
      </c>
    </row>
    <row r="1231" spans="1:32" ht="17.25" customHeight="1" x14ac:dyDescent="0.25">
      <c r="A1231">
        <v>324334</v>
      </c>
      <c r="B1231" t="s">
        <v>3112</v>
      </c>
      <c r="C1231" t="s">
        <v>225</v>
      </c>
      <c r="D1231" t="s">
        <v>966</v>
      </c>
      <c r="E1231" t="s">
        <v>88</v>
      </c>
      <c r="F1231">
        <v>31208</v>
      </c>
      <c r="G1231" t="s">
        <v>49</v>
      </c>
      <c r="H1231" t="s">
        <v>28</v>
      </c>
      <c r="I1231" t="s">
        <v>150</v>
      </c>
      <c r="J1231" t="s">
        <v>1197</v>
      </c>
      <c r="L1231" t="s">
        <v>79</v>
      </c>
    </row>
    <row r="1232" spans="1:32" ht="17.25" customHeight="1" x14ac:dyDescent="0.25">
      <c r="A1232">
        <v>336808</v>
      </c>
      <c r="B1232" t="s">
        <v>3201</v>
      </c>
      <c r="C1232" t="s">
        <v>342</v>
      </c>
      <c r="D1232" t="s">
        <v>487</v>
      </c>
      <c r="E1232" t="s">
        <v>89</v>
      </c>
      <c r="F1232">
        <v>36526</v>
      </c>
      <c r="G1232" t="s">
        <v>224</v>
      </c>
      <c r="H1232" t="s">
        <v>28</v>
      </c>
      <c r="I1232" t="s">
        <v>150</v>
      </c>
      <c r="J1232" t="s">
        <v>1197</v>
      </c>
      <c r="L1232" t="s">
        <v>30</v>
      </c>
    </row>
    <row r="1233" spans="1:32" ht="17.25" customHeight="1" x14ac:dyDescent="0.25">
      <c r="A1233">
        <v>331881</v>
      </c>
      <c r="B1233" t="s">
        <v>3775</v>
      </c>
      <c r="C1233" t="s">
        <v>225</v>
      </c>
      <c r="D1233" t="s">
        <v>233</v>
      </c>
      <c r="E1233" t="s">
        <v>89</v>
      </c>
      <c r="F1233">
        <v>36373</v>
      </c>
      <c r="G1233" t="s">
        <v>2416</v>
      </c>
      <c r="H1233" t="s">
        <v>28</v>
      </c>
      <c r="I1233" t="s">
        <v>150</v>
      </c>
      <c r="J1233" t="s">
        <v>27</v>
      </c>
      <c r="L1233" t="s">
        <v>42</v>
      </c>
    </row>
    <row r="1234" spans="1:32" ht="17.25" customHeight="1" x14ac:dyDescent="0.25">
      <c r="A1234">
        <v>336806</v>
      </c>
      <c r="B1234" t="s">
        <v>4054</v>
      </c>
      <c r="C1234" t="s">
        <v>287</v>
      </c>
      <c r="D1234" t="s">
        <v>337</v>
      </c>
      <c r="E1234" t="s">
        <v>89</v>
      </c>
      <c r="F1234">
        <v>34840</v>
      </c>
      <c r="G1234" t="s">
        <v>30</v>
      </c>
      <c r="H1234" t="s">
        <v>28</v>
      </c>
      <c r="I1234" t="s">
        <v>150</v>
      </c>
      <c r="J1234" t="s">
        <v>1197</v>
      </c>
      <c r="L1234" t="s">
        <v>30</v>
      </c>
      <c r="AF1234" t="s">
        <v>4399</v>
      </c>
    </row>
    <row r="1235" spans="1:32" ht="17.25" customHeight="1" x14ac:dyDescent="0.25">
      <c r="A1235">
        <v>336807</v>
      </c>
      <c r="B1235" t="s">
        <v>2727</v>
      </c>
      <c r="C1235" t="s">
        <v>225</v>
      </c>
      <c r="D1235" t="s">
        <v>1001</v>
      </c>
      <c r="E1235" t="s">
        <v>89</v>
      </c>
      <c r="F1235">
        <v>36526</v>
      </c>
      <c r="G1235" t="s">
        <v>30</v>
      </c>
      <c r="H1235" t="s">
        <v>28</v>
      </c>
      <c r="I1235" t="s">
        <v>150</v>
      </c>
      <c r="J1235" t="s">
        <v>1197</v>
      </c>
      <c r="L1235" t="s">
        <v>30</v>
      </c>
    </row>
    <row r="1236" spans="1:32" ht="17.25" customHeight="1" x14ac:dyDescent="0.25">
      <c r="A1236">
        <v>327033</v>
      </c>
      <c r="B1236" t="s">
        <v>2191</v>
      </c>
      <c r="C1236" t="s">
        <v>974</v>
      </c>
      <c r="D1236" t="s">
        <v>316</v>
      </c>
      <c r="E1236" t="s">
        <v>89</v>
      </c>
      <c r="F1236">
        <v>35434</v>
      </c>
      <c r="G1236" t="s">
        <v>279</v>
      </c>
      <c r="H1236" t="s">
        <v>28</v>
      </c>
      <c r="I1236" t="s">
        <v>150</v>
      </c>
      <c r="J1236" t="s">
        <v>1197</v>
      </c>
      <c r="L1236" t="s">
        <v>42</v>
      </c>
      <c r="V1236" t="s">
        <v>4420</v>
      </c>
      <c r="AE1236" t="s">
        <v>4399</v>
      </c>
      <c r="AF1236" t="s">
        <v>4399</v>
      </c>
    </row>
    <row r="1237" spans="1:32" ht="17.25" customHeight="1" x14ac:dyDescent="0.25">
      <c r="A1237">
        <v>333278</v>
      </c>
      <c r="B1237" t="s">
        <v>3913</v>
      </c>
      <c r="C1237" t="s">
        <v>468</v>
      </c>
      <c r="D1237" t="s">
        <v>393</v>
      </c>
      <c r="E1237" t="s">
        <v>89</v>
      </c>
      <c r="F1237">
        <v>33239</v>
      </c>
      <c r="G1237" t="s">
        <v>30</v>
      </c>
      <c r="H1237" t="s">
        <v>28</v>
      </c>
      <c r="I1237" t="s">
        <v>150</v>
      </c>
      <c r="V1237" t="s">
        <v>4554</v>
      </c>
      <c r="AD1237" t="s">
        <v>4399</v>
      </c>
      <c r="AE1237" t="s">
        <v>4399</v>
      </c>
      <c r="AF1237" t="s">
        <v>4399</v>
      </c>
    </row>
    <row r="1238" spans="1:32" ht="17.25" customHeight="1" x14ac:dyDescent="0.25">
      <c r="A1238">
        <v>324864</v>
      </c>
      <c r="B1238" t="s">
        <v>3148</v>
      </c>
      <c r="C1238" t="s">
        <v>537</v>
      </c>
      <c r="D1238" t="s">
        <v>1094</v>
      </c>
      <c r="E1238" t="s">
        <v>89</v>
      </c>
      <c r="F1238">
        <v>32449</v>
      </c>
      <c r="G1238" t="s">
        <v>30</v>
      </c>
      <c r="H1238" t="s">
        <v>28</v>
      </c>
      <c r="I1238" t="s">
        <v>150</v>
      </c>
      <c r="J1238" t="s">
        <v>1197</v>
      </c>
      <c r="L1238" t="s">
        <v>42</v>
      </c>
    </row>
    <row r="1239" spans="1:32" ht="17.25" customHeight="1" x14ac:dyDescent="0.25">
      <c r="A1239">
        <v>331878</v>
      </c>
      <c r="B1239" t="s">
        <v>1670</v>
      </c>
      <c r="C1239" t="s">
        <v>683</v>
      </c>
      <c r="D1239" t="s">
        <v>860</v>
      </c>
      <c r="E1239" t="s">
        <v>89</v>
      </c>
      <c r="F1239">
        <v>36202</v>
      </c>
      <c r="G1239" t="s">
        <v>30</v>
      </c>
      <c r="H1239" t="s">
        <v>28</v>
      </c>
      <c r="I1239" t="s">
        <v>150</v>
      </c>
      <c r="J1239" t="s">
        <v>1197</v>
      </c>
      <c r="L1239" t="s">
        <v>30</v>
      </c>
      <c r="V1239" t="s">
        <v>4431</v>
      </c>
    </row>
    <row r="1240" spans="1:32" ht="17.25" customHeight="1" x14ac:dyDescent="0.25">
      <c r="A1240">
        <v>319702</v>
      </c>
      <c r="B1240" t="s">
        <v>3058</v>
      </c>
      <c r="C1240" t="s">
        <v>461</v>
      </c>
      <c r="D1240" t="s">
        <v>875</v>
      </c>
      <c r="E1240" t="s">
        <v>89</v>
      </c>
      <c r="F1240">
        <v>32278</v>
      </c>
      <c r="G1240" t="s">
        <v>3059</v>
      </c>
      <c r="H1240" t="s">
        <v>28</v>
      </c>
      <c r="I1240" t="s">
        <v>150</v>
      </c>
      <c r="J1240" t="s">
        <v>1197</v>
      </c>
      <c r="L1240" t="s">
        <v>30</v>
      </c>
    </row>
    <row r="1241" spans="1:32" ht="17.25" customHeight="1" x14ac:dyDescent="0.25">
      <c r="A1241">
        <v>337058</v>
      </c>
      <c r="B1241" t="s">
        <v>2636</v>
      </c>
      <c r="C1241" t="s">
        <v>354</v>
      </c>
      <c r="D1241" t="s">
        <v>566</v>
      </c>
      <c r="E1241" t="s">
        <v>89</v>
      </c>
      <c r="F1241">
        <v>35567</v>
      </c>
      <c r="G1241" t="s">
        <v>518</v>
      </c>
      <c r="H1241" t="s">
        <v>28</v>
      </c>
      <c r="I1241" t="s">
        <v>150</v>
      </c>
      <c r="J1241" t="s">
        <v>1197</v>
      </c>
      <c r="L1241" t="s">
        <v>30</v>
      </c>
    </row>
    <row r="1242" spans="1:32" ht="17.25" customHeight="1" x14ac:dyDescent="0.25">
      <c r="A1242">
        <v>337059</v>
      </c>
      <c r="B1242" t="s">
        <v>2146</v>
      </c>
      <c r="C1242" t="s">
        <v>2147</v>
      </c>
      <c r="D1242" t="s">
        <v>1916</v>
      </c>
      <c r="E1242" t="s">
        <v>88</v>
      </c>
      <c r="F1242">
        <v>34935</v>
      </c>
      <c r="G1242" t="s">
        <v>339</v>
      </c>
      <c r="H1242" t="s">
        <v>28</v>
      </c>
      <c r="I1242" t="s">
        <v>150</v>
      </c>
      <c r="V1242" t="s">
        <v>4432</v>
      </c>
      <c r="AD1242" t="s">
        <v>4399</v>
      </c>
      <c r="AE1242" t="s">
        <v>4399</v>
      </c>
      <c r="AF1242" t="s">
        <v>4399</v>
      </c>
    </row>
    <row r="1243" spans="1:32" ht="17.25" customHeight="1" x14ac:dyDescent="0.25">
      <c r="A1243">
        <v>336811</v>
      </c>
      <c r="B1243" t="s">
        <v>4226</v>
      </c>
      <c r="C1243" t="s">
        <v>303</v>
      </c>
      <c r="D1243" t="s">
        <v>465</v>
      </c>
      <c r="E1243" t="s">
        <v>88</v>
      </c>
      <c r="F1243">
        <v>35379</v>
      </c>
      <c r="G1243" t="s">
        <v>279</v>
      </c>
      <c r="H1243" t="s">
        <v>28</v>
      </c>
      <c r="I1243" t="s">
        <v>150</v>
      </c>
      <c r="J1243" t="s">
        <v>27</v>
      </c>
      <c r="L1243" t="s">
        <v>42</v>
      </c>
    </row>
    <row r="1244" spans="1:32" ht="17.25" customHeight="1" x14ac:dyDescent="0.25">
      <c r="A1244">
        <v>327810</v>
      </c>
      <c r="B1244" t="s">
        <v>2983</v>
      </c>
      <c r="C1244" t="s">
        <v>2984</v>
      </c>
      <c r="D1244" t="s">
        <v>594</v>
      </c>
      <c r="E1244" t="s">
        <v>88</v>
      </c>
      <c r="F1244">
        <v>33502</v>
      </c>
      <c r="G1244" t="s">
        <v>2985</v>
      </c>
      <c r="H1244" t="s">
        <v>28</v>
      </c>
      <c r="I1244" t="s">
        <v>150</v>
      </c>
    </row>
    <row r="1245" spans="1:32" ht="17.25" customHeight="1" x14ac:dyDescent="0.25">
      <c r="A1245">
        <v>319724</v>
      </c>
      <c r="B1245" t="s">
        <v>1280</v>
      </c>
      <c r="C1245" t="s">
        <v>225</v>
      </c>
      <c r="D1245" t="s">
        <v>465</v>
      </c>
      <c r="E1245" t="s">
        <v>88</v>
      </c>
      <c r="F1245">
        <v>33382</v>
      </c>
      <c r="G1245" t="s">
        <v>30</v>
      </c>
      <c r="H1245" t="s">
        <v>28</v>
      </c>
      <c r="I1245" t="s">
        <v>150</v>
      </c>
      <c r="J1245" t="s">
        <v>1197</v>
      </c>
      <c r="L1245" t="s">
        <v>85</v>
      </c>
      <c r="V1245" t="s">
        <v>4420</v>
      </c>
      <c r="AF1245" t="s">
        <v>4399</v>
      </c>
    </row>
    <row r="1246" spans="1:32" ht="17.25" customHeight="1" x14ac:dyDescent="0.25">
      <c r="A1246">
        <v>331954</v>
      </c>
      <c r="B1246" t="s">
        <v>2845</v>
      </c>
      <c r="C1246" t="s">
        <v>370</v>
      </c>
      <c r="D1246" t="s">
        <v>834</v>
      </c>
      <c r="E1246" t="s">
        <v>89</v>
      </c>
      <c r="F1246">
        <v>30550</v>
      </c>
      <c r="G1246" t="s">
        <v>224</v>
      </c>
      <c r="H1246" t="s">
        <v>28</v>
      </c>
      <c r="I1246" t="s">
        <v>150</v>
      </c>
      <c r="J1246" t="s">
        <v>1197</v>
      </c>
      <c r="L1246" t="s">
        <v>30</v>
      </c>
    </row>
    <row r="1247" spans="1:32" ht="17.25" customHeight="1" x14ac:dyDescent="0.25">
      <c r="A1247">
        <v>323395</v>
      </c>
      <c r="B1247" t="s">
        <v>1672</v>
      </c>
      <c r="C1247" t="s">
        <v>1092</v>
      </c>
      <c r="D1247" t="s">
        <v>429</v>
      </c>
      <c r="E1247" t="s">
        <v>89</v>
      </c>
      <c r="F1247">
        <v>30738</v>
      </c>
      <c r="G1247" t="s">
        <v>49</v>
      </c>
      <c r="H1247" t="s">
        <v>28</v>
      </c>
      <c r="I1247" t="s">
        <v>150</v>
      </c>
      <c r="J1247" t="s">
        <v>27</v>
      </c>
      <c r="L1247" t="s">
        <v>49</v>
      </c>
      <c r="V1247" t="s">
        <v>4431</v>
      </c>
    </row>
    <row r="1248" spans="1:32" ht="17.25" customHeight="1" x14ac:dyDescent="0.25">
      <c r="A1248">
        <v>333284</v>
      </c>
      <c r="B1248" t="s">
        <v>3097</v>
      </c>
      <c r="C1248" t="s">
        <v>754</v>
      </c>
      <c r="D1248" t="s">
        <v>620</v>
      </c>
      <c r="E1248" t="s">
        <v>89</v>
      </c>
      <c r="F1248">
        <v>33335</v>
      </c>
      <c r="G1248" t="s">
        <v>30</v>
      </c>
      <c r="H1248" t="s">
        <v>28</v>
      </c>
      <c r="I1248" t="s">
        <v>150</v>
      </c>
      <c r="J1248" t="s">
        <v>1197</v>
      </c>
      <c r="L1248" t="s">
        <v>30</v>
      </c>
      <c r="AF1248" t="s">
        <v>4399</v>
      </c>
    </row>
    <row r="1249" spans="1:32" ht="17.25" customHeight="1" x14ac:dyDescent="0.25">
      <c r="A1249">
        <v>328448</v>
      </c>
      <c r="B1249" t="s">
        <v>3131</v>
      </c>
      <c r="C1249" t="s">
        <v>364</v>
      </c>
      <c r="D1249" t="s">
        <v>243</v>
      </c>
      <c r="E1249" t="s">
        <v>89</v>
      </c>
      <c r="F1249">
        <v>30606</v>
      </c>
      <c r="G1249" t="s">
        <v>3132</v>
      </c>
      <c r="H1249" t="s">
        <v>28</v>
      </c>
      <c r="I1249" t="s">
        <v>150</v>
      </c>
      <c r="J1249" t="s">
        <v>1197</v>
      </c>
      <c r="L1249" t="s">
        <v>42</v>
      </c>
      <c r="V1249" t="s">
        <v>4554</v>
      </c>
    </row>
    <row r="1250" spans="1:32" ht="17.25" customHeight="1" x14ac:dyDescent="0.25">
      <c r="A1250">
        <v>313973</v>
      </c>
      <c r="B1250" t="s">
        <v>3385</v>
      </c>
      <c r="C1250" t="s">
        <v>3386</v>
      </c>
      <c r="D1250" t="s">
        <v>243</v>
      </c>
      <c r="E1250" t="s">
        <v>89</v>
      </c>
      <c r="F1250">
        <v>32162</v>
      </c>
      <c r="G1250" t="s">
        <v>30</v>
      </c>
      <c r="H1250" t="s">
        <v>28</v>
      </c>
      <c r="I1250" t="s">
        <v>150</v>
      </c>
      <c r="J1250" t="s">
        <v>27</v>
      </c>
      <c r="L1250" t="s">
        <v>42</v>
      </c>
      <c r="V1250" t="s">
        <v>4554</v>
      </c>
      <c r="AF1250" t="s">
        <v>4399</v>
      </c>
    </row>
    <row r="1251" spans="1:32" ht="17.25" customHeight="1" x14ac:dyDescent="0.25">
      <c r="A1251">
        <v>333287</v>
      </c>
      <c r="B1251" t="s">
        <v>1481</v>
      </c>
      <c r="C1251" t="s">
        <v>240</v>
      </c>
      <c r="D1251" t="s">
        <v>311</v>
      </c>
      <c r="E1251" t="s">
        <v>89</v>
      </c>
      <c r="F1251">
        <v>36161</v>
      </c>
      <c r="G1251" t="s">
        <v>30</v>
      </c>
      <c r="H1251" t="s">
        <v>28</v>
      </c>
      <c r="I1251" t="s">
        <v>150</v>
      </c>
      <c r="V1251" t="s">
        <v>4420</v>
      </c>
      <c r="AD1251" t="s">
        <v>4399</v>
      </c>
      <c r="AE1251" t="s">
        <v>4399</v>
      </c>
      <c r="AF1251" t="s">
        <v>4399</v>
      </c>
    </row>
    <row r="1252" spans="1:32" ht="17.25" customHeight="1" x14ac:dyDescent="0.25">
      <c r="A1252">
        <v>337592</v>
      </c>
      <c r="B1252" t="s">
        <v>3090</v>
      </c>
      <c r="C1252" t="s">
        <v>1859</v>
      </c>
      <c r="D1252" t="s">
        <v>840</v>
      </c>
      <c r="E1252" t="s">
        <v>89</v>
      </c>
      <c r="F1252">
        <v>22737</v>
      </c>
      <c r="G1252" t="s">
        <v>439</v>
      </c>
      <c r="H1252" t="s">
        <v>28</v>
      </c>
      <c r="I1252" t="s">
        <v>150</v>
      </c>
      <c r="J1252" t="s">
        <v>27</v>
      </c>
      <c r="L1252" t="s">
        <v>30</v>
      </c>
    </row>
    <row r="1253" spans="1:32" ht="17.25" customHeight="1" x14ac:dyDescent="0.25">
      <c r="A1253">
        <v>333286</v>
      </c>
      <c r="B1253" t="s">
        <v>2480</v>
      </c>
      <c r="C1253" t="s">
        <v>2155</v>
      </c>
      <c r="D1253" t="s">
        <v>233</v>
      </c>
      <c r="E1253" t="s">
        <v>89</v>
      </c>
      <c r="F1253">
        <v>31996</v>
      </c>
      <c r="G1253" t="s">
        <v>224</v>
      </c>
      <c r="H1253" t="s">
        <v>28</v>
      </c>
      <c r="I1253" t="s">
        <v>150</v>
      </c>
      <c r="AD1253" t="s">
        <v>4399</v>
      </c>
      <c r="AE1253" t="s">
        <v>4399</v>
      </c>
      <c r="AF1253" t="s">
        <v>4399</v>
      </c>
    </row>
    <row r="1254" spans="1:32" ht="17.25" customHeight="1" x14ac:dyDescent="0.25">
      <c r="A1254">
        <v>327560</v>
      </c>
      <c r="B1254" t="s">
        <v>1986</v>
      </c>
      <c r="C1254" t="s">
        <v>276</v>
      </c>
      <c r="D1254" t="s">
        <v>480</v>
      </c>
      <c r="E1254" t="s">
        <v>89</v>
      </c>
      <c r="F1254">
        <v>31048</v>
      </c>
      <c r="G1254" t="s">
        <v>30</v>
      </c>
      <c r="H1254" t="s">
        <v>28</v>
      </c>
      <c r="I1254" t="s">
        <v>150</v>
      </c>
      <c r="J1254" t="s">
        <v>1197</v>
      </c>
      <c r="L1254" t="s">
        <v>30</v>
      </c>
      <c r="V1254" t="s">
        <v>4432</v>
      </c>
      <c r="AE1254" t="s">
        <v>4399</v>
      </c>
      <c r="AF1254" t="s">
        <v>4399</v>
      </c>
    </row>
    <row r="1255" spans="1:32" ht="17.25" customHeight="1" x14ac:dyDescent="0.25">
      <c r="A1255">
        <v>326681</v>
      </c>
      <c r="B1255" t="s">
        <v>2105</v>
      </c>
      <c r="C1255" t="s">
        <v>240</v>
      </c>
      <c r="D1255" t="s">
        <v>986</v>
      </c>
      <c r="E1255" t="s">
        <v>89</v>
      </c>
      <c r="F1255">
        <v>32971</v>
      </c>
      <c r="G1255" t="s">
        <v>30</v>
      </c>
      <c r="H1255" t="s">
        <v>28</v>
      </c>
      <c r="I1255" t="s">
        <v>150</v>
      </c>
      <c r="J1255" t="s">
        <v>1197</v>
      </c>
      <c r="L1255" t="s">
        <v>30</v>
      </c>
      <c r="V1255" t="s">
        <v>4420</v>
      </c>
    </row>
    <row r="1256" spans="1:32" ht="17.25" customHeight="1" x14ac:dyDescent="0.25">
      <c r="A1256">
        <v>331971</v>
      </c>
      <c r="B1256" t="s">
        <v>1959</v>
      </c>
      <c r="C1256" t="s">
        <v>347</v>
      </c>
      <c r="D1256" t="s">
        <v>449</v>
      </c>
      <c r="E1256" t="s">
        <v>89</v>
      </c>
      <c r="F1256">
        <v>36164</v>
      </c>
      <c r="G1256" t="s">
        <v>228</v>
      </c>
      <c r="H1256" t="s">
        <v>28</v>
      </c>
      <c r="I1256" t="s">
        <v>150</v>
      </c>
      <c r="J1256" t="s">
        <v>1197</v>
      </c>
      <c r="L1256" t="s">
        <v>42</v>
      </c>
      <c r="V1256" t="s">
        <v>4431</v>
      </c>
      <c r="AF1256" t="s">
        <v>4399</v>
      </c>
    </row>
    <row r="1257" spans="1:32" ht="17.25" customHeight="1" x14ac:dyDescent="0.25">
      <c r="A1257">
        <v>335501</v>
      </c>
      <c r="B1257" t="s">
        <v>3375</v>
      </c>
      <c r="C1257" t="s">
        <v>896</v>
      </c>
      <c r="D1257" t="s">
        <v>494</v>
      </c>
      <c r="E1257" t="s">
        <v>88</v>
      </c>
      <c r="F1257">
        <v>35902</v>
      </c>
      <c r="G1257" t="s">
        <v>864</v>
      </c>
      <c r="H1257" t="s">
        <v>28</v>
      </c>
      <c r="I1257" t="s">
        <v>150</v>
      </c>
      <c r="J1257" t="s">
        <v>1197</v>
      </c>
      <c r="L1257" t="s">
        <v>85</v>
      </c>
    </row>
    <row r="1258" spans="1:32" ht="17.25" customHeight="1" x14ac:dyDescent="0.25">
      <c r="A1258">
        <v>331966</v>
      </c>
      <c r="B1258" t="s">
        <v>2940</v>
      </c>
      <c r="C1258" t="s">
        <v>375</v>
      </c>
      <c r="D1258" t="s">
        <v>441</v>
      </c>
      <c r="E1258" t="s">
        <v>89</v>
      </c>
      <c r="F1258">
        <v>35461</v>
      </c>
      <c r="G1258" t="s">
        <v>2395</v>
      </c>
      <c r="H1258" t="s">
        <v>28</v>
      </c>
      <c r="I1258" t="s">
        <v>150</v>
      </c>
      <c r="J1258" t="s">
        <v>27</v>
      </c>
      <c r="L1258" t="s">
        <v>30</v>
      </c>
    </row>
    <row r="1259" spans="1:32" ht="17.25" customHeight="1" x14ac:dyDescent="0.25">
      <c r="A1259">
        <v>332018</v>
      </c>
      <c r="B1259" t="s">
        <v>2949</v>
      </c>
      <c r="C1259" t="s">
        <v>240</v>
      </c>
      <c r="D1259" t="s">
        <v>2950</v>
      </c>
      <c r="E1259" t="s">
        <v>88</v>
      </c>
      <c r="F1259">
        <v>33970</v>
      </c>
      <c r="G1259" t="s">
        <v>2951</v>
      </c>
      <c r="H1259" t="s">
        <v>28</v>
      </c>
      <c r="I1259" t="s">
        <v>150</v>
      </c>
      <c r="J1259" t="s">
        <v>27</v>
      </c>
      <c r="L1259" t="s">
        <v>52</v>
      </c>
    </row>
    <row r="1260" spans="1:32" ht="17.25" customHeight="1" x14ac:dyDescent="0.25">
      <c r="A1260">
        <v>331931</v>
      </c>
      <c r="B1260" t="s">
        <v>2471</v>
      </c>
      <c r="C1260" t="s">
        <v>692</v>
      </c>
      <c r="D1260" t="s">
        <v>756</v>
      </c>
      <c r="E1260" t="s">
        <v>89</v>
      </c>
      <c r="F1260">
        <v>36162</v>
      </c>
      <c r="G1260" t="s">
        <v>2472</v>
      </c>
      <c r="H1260" t="s">
        <v>28</v>
      </c>
      <c r="I1260" t="s">
        <v>150</v>
      </c>
      <c r="J1260" t="s">
        <v>27</v>
      </c>
      <c r="L1260" t="s">
        <v>52</v>
      </c>
    </row>
    <row r="1261" spans="1:32" ht="17.25" customHeight="1" x14ac:dyDescent="0.25">
      <c r="A1261">
        <v>331928</v>
      </c>
      <c r="B1261" t="s">
        <v>3248</v>
      </c>
      <c r="C1261" t="s">
        <v>266</v>
      </c>
      <c r="D1261" t="s">
        <v>1024</v>
      </c>
      <c r="E1261" t="s">
        <v>89</v>
      </c>
      <c r="F1261">
        <v>34702</v>
      </c>
      <c r="G1261" t="s">
        <v>30</v>
      </c>
      <c r="H1261" t="s">
        <v>28</v>
      </c>
      <c r="I1261" t="s">
        <v>150</v>
      </c>
      <c r="J1261" t="s">
        <v>1197</v>
      </c>
      <c r="L1261" t="s">
        <v>79</v>
      </c>
    </row>
    <row r="1262" spans="1:32" ht="17.25" customHeight="1" x14ac:dyDescent="0.25">
      <c r="A1262">
        <v>335539</v>
      </c>
      <c r="B1262" t="s">
        <v>4041</v>
      </c>
      <c r="C1262" t="s">
        <v>461</v>
      </c>
      <c r="D1262" t="s">
        <v>2358</v>
      </c>
      <c r="E1262" t="s">
        <v>89</v>
      </c>
      <c r="F1262">
        <v>34700</v>
      </c>
      <c r="G1262" t="s">
        <v>2439</v>
      </c>
      <c r="H1262" t="s">
        <v>28</v>
      </c>
      <c r="I1262" t="s">
        <v>150</v>
      </c>
      <c r="J1262" t="s">
        <v>1197</v>
      </c>
      <c r="L1262" t="s">
        <v>52</v>
      </c>
    </row>
    <row r="1263" spans="1:32" ht="17.25" customHeight="1" x14ac:dyDescent="0.25">
      <c r="A1263">
        <v>335542</v>
      </c>
      <c r="B1263" t="s">
        <v>3173</v>
      </c>
      <c r="C1263" t="s">
        <v>854</v>
      </c>
      <c r="D1263" t="s">
        <v>780</v>
      </c>
      <c r="E1263" t="s">
        <v>89</v>
      </c>
      <c r="F1263">
        <v>35431</v>
      </c>
      <c r="G1263" t="s">
        <v>2375</v>
      </c>
      <c r="H1263" t="s">
        <v>28</v>
      </c>
      <c r="I1263" t="s">
        <v>150</v>
      </c>
      <c r="J1263" t="s">
        <v>1197</v>
      </c>
      <c r="L1263" t="s">
        <v>42</v>
      </c>
    </row>
    <row r="1264" spans="1:32" ht="17.25" customHeight="1" x14ac:dyDescent="0.25">
      <c r="A1264">
        <v>338321</v>
      </c>
      <c r="B1264" t="s">
        <v>4253</v>
      </c>
      <c r="C1264" t="s">
        <v>4254</v>
      </c>
      <c r="D1264" t="s">
        <v>4255</v>
      </c>
      <c r="E1264" t="s">
        <v>89</v>
      </c>
      <c r="F1264">
        <v>32143</v>
      </c>
      <c r="G1264" t="s">
        <v>30</v>
      </c>
      <c r="H1264" t="s">
        <v>28</v>
      </c>
      <c r="I1264" t="s">
        <v>150</v>
      </c>
      <c r="J1264" t="s">
        <v>1197</v>
      </c>
      <c r="L1264" t="s">
        <v>30</v>
      </c>
    </row>
    <row r="1265" spans="1:32" ht="17.25" customHeight="1" x14ac:dyDescent="0.25">
      <c r="A1265">
        <v>337577</v>
      </c>
      <c r="B1265" t="s">
        <v>3209</v>
      </c>
      <c r="C1265" t="s">
        <v>1016</v>
      </c>
      <c r="D1265" t="s">
        <v>1522</v>
      </c>
      <c r="E1265" t="s">
        <v>89</v>
      </c>
      <c r="F1265">
        <v>32143</v>
      </c>
      <c r="G1265" t="s">
        <v>3210</v>
      </c>
      <c r="H1265" t="s">
        <v>28</v>
      </c>
      <c r="I1265" t="s">
        <v>150</v>
      </c>
      <c r="J1265" t="s">
        <v>1197</v>
      </c>
      <c r="L1265" t="s">
        <v>897</v>
      </c>
    </row>
    <row r="1266" spans="1:32" ht="17.25" customHeight="1" x14ac:dyDescent="0.25">
      <c r="A1266">
        <v>337575</v>
      </c>
      <c r="B1266" t="s">
        <v>3566</v>
      </c>
      <c r="C1266" t="s">
        <v>347</v>
      </c>
      <c r="D1266" t="s">
        <v>1419</v>
      </c>
      <c r="E1266" t="s">
        <v>89</v>
      </c>
      <c r="F1266">
        <v>30526</v>
      </c>
      <c r="G1266" t="s">
        <v>30</v>
      </c>
      <c r="H1266" t="s">
        <v>31</v>
      </c>
      <c r="I1266" t="s">
        <v>150</v>
      </c>
      <c r="J1266" t="s">
        <v>27</v>
      </c>
      <c r="L1266" t="s">
        <v>42</v>
      </c>
    </row>
    <row r="1267" spans="1:32" ht="17.25" customHeight="1" x14ac:dyDescent="0.25">
      <c r="A1267">
        <v>334089</v>
      </c>
      <c r="B1267" t="s">
        <v>3663</v>
      </c>
      <c r="C1267" t="s">
        <v>225</v>
      </c>
      <c r="D1267" t="s">
        <v>1052</v>
      </c>
      <c r="E1267" t="s">
        <v>89</v>
      </c>
      <c r="F1267">
        <v>31993</v>
      </c>
      <c r="G1267" t="s">
        <v>558</v>
      </c>
      <c r="H1267" t="s">
        <v>31</v>
      </c>
      <c r="I1267" t="s">
        <v>150</v>
      </c>
    </row>
    <row r="1268" spans="1:32" ht="17.25" customHeight="1" x14ac:dyDescent="0.25">
      <c r="A1268">
        <v>328289</v>
      </c>
      <c r="B1268" t="s">
        <v>3438</v>
      </c>
      <c r="C1268" t="s">
        <v>291</v>
      </c>
      <c r="D1268" t="s">
        <v>743</v>
      </c>
      <c r="E1268" t="s">
        <v>89</v>
      </c>
      <c r="F1268">
        <v>31212</v>
      </c>
      <c r="G1268" t="s">
        <v>30</v>
      </c>
      <c r="H1268" t="s">
        <v>28</v>
      </c>
      <c r="I1268" t="s">
        <v>150</v>
      </c>
      <c r="J1268" t="s">
        <v>27</v>
      </c>
      <c r="L1268" t="s">
        <v>30</v>
      </c>
    </row>
    <row r="1269" spans="1:32" ht="17.25" customHeight="1" x14ac:dyDescent="0.25">
      <c r="A1269">
        <v>338892</v>
      </c>
      <c r="B1269" t="s">
        <v>4340</v>
      </c>
      <c r="C1269" t="s">
        <v>240</v>
      </c>
      <c r="D1269" t="s">
        <v>533</v>
      </c>
      <c r="E1269" t="s">
        <v>89</v>
      </c>
      <c r="F1269">
        <v>36161</v>
      </c>
      <c r="G1269" t="s">
        <v>30</v>
      </c>
      <c r="H1269" t="s">
        <v>28</v>
      </c>
      <c r="I1269" t="s">
        <v>150</v>
      </c>
      <c r="J1269" t="s">
        <v>27</v>
      </c>
      <c r="L1269" t="s">
        <v>30</v>
      </c>
    </row>
    <row r="1270" spans="1:32" ht="17.25" customHeight="1" x14ac:dyDescent="0.25">
      <c r="A1270">
        <v>338595</v>
      </c>
      <c r="B1270" t="s">
        <v>4277</v>
      </c>
      <c r="C1270" t="s">
        <v>342</v>
      </c>
      <c r="D1270" t="s">
        <v>234</v>
      </c>
      <c r="E1270" t="s">
        <v>89</v>
      </c>
      <c r="F1270">
        <v>32286</v>
      </c>
      <c r="G1270" t="s">
        <v>39</v>
      </c>
      <c r="H1270" t="s">
        <v>28</v>
      </c>
      <c r="I1270" t="s">
        <v>150</v>
      </c>
      <c r="J1270" t="s">
        <v>27</v>
      </c>
      <c r="L1270" t="s">
        <v>30</v>
      </c>
    </row>
    <row r="1271" spans="1:32" ht="17.25" customHeight="1" x14ac:dyDescent="0.25">
      <c r="A1271">
        <v>323376</v>
      </c>
      <c r="B1271" t="s">
        <v>1801</v>
      </c>
      <c r="C1271" t="s">
        <v>291</v>
      </c>
      <c r="D1271" t="s">
        <v>1513</v>
      </c>
      <c r="E1271" t="s">
        <v>89</v>
      </c>
      <c r="F1271">
        <v>35079</v>
      </c>
      <c r="G1271" t="s">
        <v>30</v>
      </c>
      <c r="H1271" t="s">
        <v>31</v>
      </c>
      <c r="I1271" t="s">
        <v>150</v>
      </c>
      <c r="J1271" t="s">
        <v>1197</v>
      </c>
      <c r="L1271" t="s">
        <v>30</v>
      </c>
      <c r="V1271" t="s">
        <v>4553</v>
      </c>
      <c r="AE1271" t="s">
        <v>4399</v>
      </c>
      <c r="AF1271" t="s">
        <v>4399</v>
      </c>
    </row>
    <row r="1272" spans="1:32" ht="17.25" customHeight="1" x14ac:dyDescent="0.25">
      <c r="A1272">
        <v>335545</v>
      </c>
      <c r="B1272" t="s">
        <v>3931</v>
      </c>
      <c r="C1272" t="s">
        <v>3932</v>
      </c>
      <c r="D1272" t="s">
        <v>802</v>
      </c>
      <c r="E1272" t="s">
        <v>89</v>
      </c>
      <c r="F1272">
        <v>32657</v>
      </c>
      <c r="G1272" t="s">
        <v>30</v>
      </c>
      <c r="H1272" t="s">
        <v>28</v>
      </c>
      <c r="I1272" t="s">
        <v>150</v>
      </c>
      <c r="J1272" t="s">
        <v>1197</v>
      </c>
      <c r="L1272" t="s">
        <v>30</v>
      </c>
    </row>
    <row r="1273" spans="1:32" ht="17.25" customHeight="1" x14ac:dyDescent="0.25">
      <c r="A1273">
        <v>334121</v>
      </c>
      <c r="B1273" t="s">
        <v>3666</v>
      </c>
      <c r="C1273" t="s">
        <v>338</v>
      </c>
      <c r="D1273" t="s">
        <v>931</v>
      </c>
      <c r="E1273" t="s">
        <v>89</v>
      </c>
      <c r="F1273">
        <v>31973</v>
      </c>
      <c r="G1273" t="s">
        <v>3667</v>
      </c>
      <c r="H1273" t="s">
        <v>28</v>
      </c>
      <c r="I1273" t="s">
        <v>150</v>
      </c>
      <c r="AC1273" t="s">
        <v>4399</v>
      </c>
      <c r="AD1273" t="s">
        <v>4399</v>
      </c>
      <c r="AE1273" t="s">
        <v>4399</v>
      </c>
      <c r="AF1273" t="s">
        <v>4399</v>
      </c>
    </row>
    <row r="1274" spans="1:32" ht="17.25" customHeight="1" x14ac:dyDescent="0.25">
      <c r="A1274">
        <v>338608</v>
      </c>
      <c r="B1274" t="s">
        <v>4278</v>
      </c>
      <c r="C1274" t="s">
        <v>861</v>
      </c>
      <c r="D1274" t="s">
        <v>241</v>
      </c>
      <c r="E1274" t="s">
        <v>89</v>
      </c>
      <c r="F1274">
        <v>34547</v>
      </c>
      <c r="G1274" t="s">
        <v>4279</v>
      </c>
      <c r="H1274" t="s">
        <v>28</v>
      </c>
      <c r="I1274" t="s">
        <v>150</v>
      </c>
      <c r="J1274" t="s">
        <v>1197</v>
      </c>
      <c r="K1274">
        <v>2013</v>
      </c>
      <c r="L1274" t="s">
        <v>49</v>
      </c>
    </row>
    <row r="1275" spans="1:32" ht="17.25" customHeight="1" x14ac:dyDescent="0.25">
      <c r="A1275">
        <v>337607</v>
      </c>
      <c r="B1275" t="s">
        <v>3568</v>
      </c>
      <c r="C1275" t="s">
        <v>669</v>
      </c>
      <c r="D1275" t="s">
        <v>498</v>
      </c>
      <c r="E1275" t="s">
        <v>88</v>
      </c>
      <c r="F1275">
        <v>29746</v>
      </c>
      <c r="G1275" t="s">
        <v>30</v>
      </c>
      <c r="H1275" t="s">
        <v>28</v>
      </c>
      <c r="I1275" t="s">
        <v>150</v>
      </c>
      <c r="J1275" t="s">
        <v>27</v>
      </c>
      <c r="L1275" t="s">
        <v>59</v>
      </c>
    </row>
    <row r="1276" spans="1:32" ht="17.25" customHeight="1" x14ac:dyDescent="0.25">
      <c r="A1276">
        <v>331996</v>
      </c>
      <c r="B1276" t="s">
        <v>2424</v>
      </c>
      <c r="C1276" t="s">
        <v>812</v>
      </c>
      <c r="D1276" t="s">
        <v>1501</v>
      </c>
      <c r="E1276" t="s">
        <v>89</v>
      </c>
      <c r="F1276">
        <v>35877</v>
      </c>
      <c r="G1276" t="s">
        <v>237</v>
      </c>
      <c r="H1276" t="s">
        <v>28</v>
      </c>
      <c r="I1276" t="s">
        <v>150</v>
      </c>
      <c r="J1276" t="s">
        <v>27</v>
      </c>
      <c r="L1276" t="s">
        <v>42</v>
      </c>
    </row>
    <row r="1277" spans="1:32" ht="17.25" customHeight="1" x14ac:dyDescent="0.25">
      <c r="A1277">
        <v>329635</v>
      </c>
      <c r="B1277" t="s">
        <v>2846</v>
      </c>
      <c r="C1277" t="s">
        <v>2847</v>
      </c>
      <c r="D1277" t="s">
        <v>567</v>
      </c>
      <c r="E1277" t="s">
        <v>89</v>
      </c>
      <c r="F1277">
        <v>34472</v>
      </c>
      <c r="G1277" t="s">
        <v>2848</v>
      </c>
      <c r="H1277" t="s">
        <v>28</v>
      </c>
      <c r="I1277" t="s">
        <v>150</v>
      </c>
      <c r="J1277" t="s">
        <v>1197</v>
      </c>
      <c r="L1277" t="s">
        <v>30</v>
      </c>
    </row>
    <row r="1278" spans="1:32" ht="17.25" customHeight="1" x14ac:dyDescent="0.25">
      <c r="A1278">
        <v>331994</v>
      </c>
      <c r="B1278" t="s">
        <v>3341</v>
      </c>
      <c r="C1278" t="s">
        <v>225</v>
      </c>
      <c r="D1278" t="s">
        <v>3342</v>
      </c>
      <c r="E1278" t="s">
        <v>89</v>
      </c>
      <c r="F1278">
        <v>34806</v>
      </c>
      <c r="G1278" t="s">
        <v>30</v>
      </c>
      <c r="H1278" t="s">
        <v>28</v>
      </c>
      <c r="I1278" t="s">
        <v>150</v>
      </c>
      <c r="J1278" t="s">
        <v>27</v>
      </c>
      <c r="L1278" t="s">
        <v>30</v>
      </c>
    </row>
    <row r="1279" spans="1:32" ht="17.25" customHeight="1" x14ac:dyDescent="0.25">
      <c r="A1279">
        <v>338875</v>
      </c>
      <c r="B1279" t="s">
        <v>4335</v>
      </c>
      <c r="C1279" t="s">
        <v>608</v>
      </c>
      <c r="D1279" t="s">
        <v>243</v>
      </c>
      <c r="E1279" t="s">
        <v>89</v>
      </c>
      <c r="F1279">
        <v>33420</v>
      </c>
      <c r="G1279" t="s">
        <v>1252</v>
      </c>
      <c r="H1279" t="s">
        <v>28</v>
      </c>
      <c r="I1279" t="s">
        <v>150</v>
      </c>
      <c r="J1279" t="s">
        <v>1211</v>
      </c>
      <c r="L1279" t="s">
        <v>30</v>
      </c>
    </row>
    <row r="1280" spans="1:32" ht="17.25" customHeight="1" x14ac:dyDescent="0.25">
      <c r="A1280">
        <v>328680</v>
      </c>
      <c r="B1280" t="s">
        <v>2708</v>
      </c>
      <c r="C1280" t="s">
        <v>2709</v>
      </c>
      <c r="D1280" t="s">
        <v>860</v>
      </c>
      <c r="E1280" t="s">
        <v>89</v>
      </c>
      <c r="F1280">
        <v>33786</v>
      </c>
      <c r="G1280" t="s">
        <v>30</v>
      </c>
      <c r="H1280" t="s">
        <v>28</v>
      </c>
      <c r="I1280" t="s">
        <v>150</v>
      </c>
    </row>
    <row r="1281" spans="1:32" ht="17.25" customHeight="1" x14ac:dyDescent="0.25">
      <c r="A1281">
        <v>326133</v>
      </c>
      <c r="B1281" t="s">
        <v>3468</v>
      </c>
      <c r="C1281" t="s">
        <v>692</v>
      </c>
      <c r="D1281" t="s">
        <v>379</v>
      </c>
      <c r="E1281" t="s">
        <v>89</v>
      </c>
      <c r="F1281">
        <v>35522</v>
      </c>
      <c r="G1281" t="s">
        <v>30</v>
      </c>
      <c r="H1281" t="s">
        <v>28</v>
      </c>
      <c r="I1281" t="s">
        <v>150</v>
      </c>
      <c r="J1281" t="s">
        <v>1197</v>
      </c>
      <c r="L1281" t="s">
        <v>30</v>
      </c>
    </row>
    <row r="1282" spans="1:32" ht="17.25" customHeight="1" x14ac:dyDescent="0.25">
      <c r="A1282">
        <v>327266</v>
      </c>
      <c r="B1282" t="s">
        <v>3616</v>
      </c>
      <c r="C1282" t="s">
        <v>972</v>
      </c>
      <c r="D1282" t="s">
        <v>243</v>
      </c>
      <c r="E1282" t="s">
        <v>89</v>
      </c>
      <c r="F1282">
        <v>34534</v>
      </c>
      <c r="G1282" t="s">
        <v>575</v>
      </c>
      <c r="H1282" t="s">
        <v>28</v>
      </c>
      <c r="I1282" t="s">
        <v>150</v>
      </c>
      <c r="V1282" t="s">
        <v>4554</v>
      </c>
    </row>
    <row r="1283" spans="1:32" ht="17.25" customHeight="1" x14ac:dyDescent="0.25">
      <c r="A1283">
        <v>337568</v>
      </c>
      <c r="B1283" t="s">
        <v>3228</v>
      </c>
      <c r="C1283" t="s">
        <v>461</v>
      </c>
      <c r="D1283" t="s">
        <v>3229</v>
      </c>
      <c r="E1283" t="s">
        <v>88</v>
      </c>
      <c r="F1283">
        <v>32509</v>
      </c>
      <c r="G1283" t="s">
        <v>994</v>
      </c>
      <c r="H1283" t="s">
        <v>28</v>
      </c>
      <c r="I1283" t="s">
        <v>150</v>
      </c>
    </row>
    <row r="1284" spans="1:32" ht="17.25" customHeight="1" x14ac:dyDescent="0.25">
      <c r="A1284">
        <v>337579</v>
      </c>
      <c r="B1284" t="s">
        <v>2671</v>
      </c>
      <c r="C1284" t="s">
        <v>344</v>
      </c>
      <c r="D1284" t="s">
        <v>2672</v>
      </c>
      <c r="E1284" t="s">
        <v>88</v>
      </c>
      <c r="F1284">
        <v>34700</v>
      </c>
      <c r="G1284" t="s">
        <v>2673</v>
      </c>
      <c r="H1284" t="s">
        <v>28</v>
      </c>
      <c r="I1284" t="s">
        <v>150</v>
      </c>
      <c r="J1284" t="s">
        <v>1197</v>
      </c>
      <c r="L1284" t="s">
        <v>52</v>
      </c>
    </row>
    <row r="1285" spans="1:32" ht="17.25" customHeight="1" x14ac:dyDescent="0.25">
      <c r="A1285">
        <v>326331</v>
      </c>
      <c r="B1285" t="s">
        <v>2109</v>
      </c>
      <c r="C1285" t="s">
        <v>2110</v>
      </c>
      <c r="D1285" t="s">
        <v>429</v>
      </c>
      <c r="E1285" t="s">
        <v>89</v>
      </c>
      <c r="F1285">
        <v>33979</v>
      </c>
      <c r="G1285" t="s">
        <v>30</v>
      </c>
      <c r="H1285" t="s">
        <v>28</v>
      </c>
      <c r="I1285" t="s">
        <v>150</v>
      </c>
      <c r="J1285" t="s">
        <v>1197</v>
      </c>
      <c r="L1285" t="s">
        <v>30</v>
      </c>
      <c r="V1285" t="s">
        <v>4420</v>
      </c>
    </row>
    <row r="1286" spans="1:32" ht="17.25" customHeight="1" x14ac:dyDescent="0.25">
      <c r="A1286">
        <v>324339</v>
      </c>
      <c r="B1286" t="s">
        <v>2335</v>
      </c>
      <c r="C1286" t="s">
        <v>436</v>
      </c>
      <c r="D1286" t="s">
        <v>326</v>
      </c>
      <c r="E1286" t="s">
        <v>89</v>
      </c>
      <c r="F1286">
        <v>34197</v>
      </c>
      <c r="G1286" t="s">
        <v>656</v>
      </c>
      <c r="H1286" t="s">
        <v>28</v>
      </c>
      <c r="I1286" t="s">
        <v>150</v>
      </c>
      <c r="V1286" t="s">
        <v>4432</v>
      </c>
      <c r="AD1286" t="s">
        <v>4399</v>
      </c>
      <c r="AE1286" t="s">
        <v>4399</v>
      </c>
      <c r="AF1286" t="s">
        <v>4399</v>
      </c>
    </row>
    <row r="1287" spans="1:32" ht="17.25" customHeight="1" x14ac:dyDescent="0.25">
      <c r="A1287">
        <v>328637</v>
      </c>
      <c r="B1287" t="s">
        <v>3873</v>
      </c>
      <c r="C1287" t="s">
        <v>240</v>
      </c>
      <c r="D1287" t="s">
        <v>631</v>
      </c>
      <c r="E1287" t="s">
        <v>89</v>
      </c>
      <c r="F1287">
        <v>34484</v>
      </c>
      <c r="G1287" t="s">
        <v>224</v>
      </c>
      <c r="H1287" t="s">
        <v>28</v>
      </c>
      <c r="I1287" t="s">
        <v>150</v>
      </c>
      <c r="J1287" t="s">
        <v>1197</v>
      </c>
      <c r="L1287" t="s">
        <v>85</v>
      </c>
    </row>
    <row r="1288" spans="1:32" ht="17.25" customHeight="1" x14ac:dyDescent="0.25">
      <c r="A1288">
        <v>333296</v>
      </c>
      <c r="B1288" t="s">
        <v>1952</v>
      </c>
      <c r="C1288" t="s">
        <v>306</v>
      </c>
      <c r="D1288" t="s">
        <v>337</v>
      </c>
      <c r="E1288" t="s">
        <v>89</v>
      </c>
      <c r="F1288">
        <v>35906</v>
      </c>
      <c r="G1288" t="s">
        <v>30</v>
      </c>
      <c r="H1288" t="s">
        <v>28</v>
      </c>
      <c r="I1288" t="s">
        <v>150</v>
      </c>
      <c r="J1288" t="s">
        <v>1197</v>
      </c>
      <c r="L1288" t="s">
        <v>30</v>
      </c>
      <c r="V1288" t="s">
        <v>4553</v>
      </c>
    </row>
    <row r="1289" spans="1:32" ht="17.25" customHeight="1" x14ac:dyDescent="0.25">
      <c r="A1289">
        <v>329677</v>
      </c>
      <c r="B1289" t="s">
        <v>2102</v>
      </c>
      <c r="C1289" t="s">
        <v>354</v>
      </c>
      <c r="D1289" t="s">
        <v>766</v>
      </c>
      <c r="E1289" t="s">
        <v>88</v>
      </c>
      <c r="F1289">
        <v>36896</v>
      </c>
      <c r="G1289" t="s">
        <v>49</v>
      </c>
      <c r="H1289" t="s">
        <v>28</v>
      </c>
      <c r="I1289" t="s">
        <v>150</v>
      </c>
      <c r="J1289" t="s">
        <v>1197</v>
      </c>
      <c r="L1289" t="s">
        <v>70</v>
      </c>
      <c r="V1289" t="s">
        <v>4420</v>
      </c>
    </row>
    <row r="1290" spans="1:32" ht="17.25" customHeight="1" x14ac:dyDescent="0.25">
      <c r="A1290">
        <v>323437</v>
      </c>
      <c r="B1290" t="s">
        <v>2254</v>
      </c>
      <c r="C1290" t="s">
        <v>541</v>
      </c>
      <c r="D1290" t="s">
        <v>2255</v>
      </c>
      <c r="E1290" t="s">
        <v>89</v>
      </c>
      <c r="F1290">
        <v>31048</v>
      </c>
      <c r="G1290" t="s">
        <v>30</v>
      </c>
      <c r="H1290" t="s">
        <v>28</v>
      </c>
      <c r="I1290" t="s">
        <v>150</v>
      </c>
      <c r="J1290" t="s">
        <v>1197</v>
      </c>
      <c r="L1290" t="s">
        <v>85</v>
      </c>
      <c r="V1290" t="s">
        <v>4433</v>
      </c>
    </row>
    <row r="1291" spans="1:32" ht="17.25" customHeight="1" x14ac:dyDescent="0.25">
      <c r="A1291">
        <v>337636</v>
      </c>
      <c r="B1291" t="s">
        <v>4067</v>
      </c>
      <c r="C1291" t="s">
        <v>354</v>
      </c>
      <c r="D1291" t="s">
        <v>817</v>
      </c>
      <c r="E1291" t="s">
        <v>89</v>
      </c>
      <c r="F1291">
        <v>30512</v>
      </c>
      <c r="G1291" t="s">
        <v>59</v>
      </c>
      <c r="H1291" t="s">
        <v>28</v>
      </c>
      <c r="I1291" t="s">
        <v>150</v>
      </c>
      <c r="J1291" t="s">
        <v>1197</v>
      </c>
      <c r="L1291" t="s">
        <v>59</v>
      </c>
    </row>
    <row r="1292" spans="1:32" ht="17.25" customHeight="1" x14ac:dyDescent="0.25">
      <c r="A1292">
        <v>327962</v>
      </c>
      <c r="B1292" t="s">
        <v>3356</v>
      </c>
      <c r="C1292" t="s">
        <v>391</v>
      </c>
      <c r="D1292" t="s">
        <v>226</v>
      </c>
      <c r="E1292" t="s">
        <v>89</v>
      </c>
      <c r="F1292">
        <v>32325</v>
      </c>
      <c r="G1292" t="s">
        <v>30</v>
      </c>
      <c r="H1292" t="s">
        <v>28</v>
      </c>
      <c r="I1292" t="s">
        <v>150</v>
      </c>
      <c r="J1292" t="s">
        <v>27</v>
      </c>
      <c r="L1292" t="s">
        <v>42</v>
      </c>
    </row>
    <row r="1293" spans="1:32" ht="17.25" customHeight="1" x14ac:dyDescent="0.25">
      <c r="A1293">
        <v>328296</v>
      </c>
      <c r="B1293" t="s">
        <v>2861</v>
      </c>
      <c r="C1293" t="s">
        <v>259</v>
      </c>
      <c r="D1293" t="s">
        <v>1012</v>
      </c>
      <c r="E1293" t="s">
        <v>89</v>
      </c>
      <c r="F1293">
        <v>31425</v>
      </c>
      <c r="G1293" t="s">
        <v>381</v>
      </c>
      <c r="H1293" t="s">
        <v>28</v>
      </c>
      <c r="I1293" t="s">
        <v>150</v>
      </c>
      <c r="J1293" t="s">
        <v>1197</v>
      </c>
      <c r="L1293" t="s">
        <v>30</v>
      </c>
    </row>
    <row r="1294" spans="1:32" ht="17.25" customHeight="1" x14ac:dyDescent="0.25">
      <c r="A1294">
        <v>318174</v>
      </c>
      <c r="B1294" t="s">
        <v>4012</v>
      </c>
      <c r="C1294" t="s">
        <v>421</v>
      </c>
      <c r="D1294" t="s">
        <v>1041</v>
      </c>
      <c r="E1294" t="s">
        <v>89</v>
      </c>
      <c r="F1294">
        <v>29465</v>
      </c>
      <c r="G1294" t="s">
        <v>30</v>
      </c>
      <c r="H1294" t="s">
        <v>28</v>
      </c>
      <c r="I1294" t="s">
        <v>150</v>
      </c>
      <c r="J1294" t="s">
        <v>1197</v>
      </c>
      <c r="L1294" t="s">
        <v>30</v>
      </c>
    </row>
    <row r="1295" spans="1:32" ht="17.25" customHeight="1" x14ac:dyDescent="0.25">
      <c r="A1295">
        <v>335640</v>
      </c>
      <c r="B1295" t="s">
        <v>2494</v>
      </c>
      <c r="C1295" t="s">
        <v>338</v>
      </c>
      <c r="D1295" t="s">
        <v>1069</v>
      </c>
      <c r="E1295" t="s">
        <v>89</v>
      </c>
      <c r="F1295">
        <v>36373</v>
      </c>
      <c r="G1295" t="s">
        <v>59</v>
      </c>
      <c r="H1295" t="s">
        <v>28</v>
      </c>
      <c r="I1295" t="s">
        <v>150</v>
      </c>
      <c r="J1295" t="s">
        <v>1197</v>
      </c>
      <c r="L1295" t="s">
        <v>42</v>
      </c>
    </row>
    <row r="1296" spans="1:32" ht="17.25" customHeight="1" x14ac:dyDescent="0.25">
      <c r="A1296">
        <v>337640</v>
      </c>
      <c r="B1296" t="s">
        <v>3269</v>
      </c>
      <c r="C1296" t="s">
        <v>909</v>
      </c>
      <c r="D1296" t="s">
        <v>460</v>
      </c>
      <c r="E1296" t="s">
        <v>89</v>
      </c>
      <c r="F1296">
        <v>32660</v>
      </c>
      <c r="G1296" t="s">
        <v>1015</v>
      </c>
      <c r="H1296" t="s">
        <v>28</v>
      </c>
      <c r="I1296" t="s">
        <v>150</v>
      </c>
      <c r="J1296" t="s">
        <v>1197</v>
      </c>
      <c r="L1296" t="s">
        <v>30</v>
      </c>
    </row>
    <row r="1297" spans="1:32" ht="17.25" customHeight="1" x14ac:dyDescent="0.25">
      <c r="A1297">
        <v>322146</v>
      </c>
      <c r="B1297" t="s">
        <v>3387</v>
      </c>
      <c r="C1297" t="s">
        <v>960</v>
      </c>
      <c r="D1297" t="s">
        <v>243</v>
      </c>
      <c r="E1297" t="s">
        <v>88</v>
      </c>
      <c r="F1297">
        <v>27000</v>
      </c>
      <c r="G1297" t="s">
        <v>3388</v>
      </c>
      <c r="H1297" t="s">
        <v>28</v>
      </c>
      <c r="I1297" t="s">
        <v>150</v>
      </c>
      <c r="J1297" t="s">
        <v>1197</v>
      </c>
      <c r="L1297" t="s">
        <v>73</v>
      </c>
    </row>
    <row r="1298" spans="1:32" ht="17.25" customHeight="1" x14ac:dyDescent="0.25">
      <c r="A1298">
        <v>331914</v>
      </c>
      <c r="B1298" t="s">
        <v>2593</v>
      </c>
      <c r="C1298" t="s">
        <v>271</v>
      </c>
      <c r="D1298" t="s">
        <v>356</v>
      </c>
      <c r="E1298" t="s">
        <v>89</v>
      </c>
      <c r="F1298">
        <v>35812</v>
      </c>
      <c r="G1298" t="s">
        <v>224</v>
      </c>
      <c r="H1298" t="s">
        <v>28</v>
      </c>
      <c r="I1298" t="s">
        <v>150</v>
      </c>
      <c r="J1298" t="s">
        <v>1197</v>
      </c>
      <c r="L1298" t="s">
        <v>30</v>
      </c>
      <c r="AE1298" t="s">
        <v>4399</v>
      </c>
      <c r="AF1298" t="s">
        <v>4399</v>
      </c>
    </row>
    <row r="1299" spans="1:32" ht="17.25" customHeight="1" x14ac:dyDescent="0.25">
      <c r="A1299">
        <v>331913</v>
      </c>
      <c r="B1299" t="s">
        <v>3489</v>
      </c>
      <c r="C1299" t="s">
        <v>291</v>
      </c>
      <c r="D1299" t="s">
        <v>525</v>
      </c>
      <c r="E1299" t="s">
        <v>89</v>
      </c>
      <c r="F1299">
        <v>25424</v>
      </c>
      <c r="G1299" t="s">
        <v>30</v>
      </c>
      <c r="H1299" t="s">
        <v>28</v>
      </c>
      <c r="I1299" t="s">
        <v>150</v>
      </c>
      <c r="AC1299" t="s">
        <v>4399</v>
      </c>
      <c r="AD1299" t="s">
        <v>4399</v>
      </c>
      <c r="AE1299" t="s">
        <v>4399</v>
      </c>
      <c r="AF1299" t="s">
        <v>4399</v>
      </c>
    </row>
    <row r="1300" spans="1:32" ht="17.25" customHeight="1" x14ac:dyDescent="0.25">
      <c r="A1300">
        <v>335586</v>
      </c>
      <c r="B1300" t="s">
        <v>2484</v>
      </c>
      <c r="C1300" t="s">
        <v>685</v>
      </c>
      <c r="D1300" t="s">
        <v>379</v>
      </c>
      <c r="E1300" t="s">
        <v>89</v>
      </c>
      <c r="F1300">
        <v>36013</v>
      </c>
      <c r="G1300" t="s">
        <v>773</v>
      </c>
      <c r="H1300" t="s">
        <v>28</v>
      </c>
      <c r="I1300" t="s">
        <v>150</v>
      </c>
      <c r="J1300" t="s">
        <v>1197</v>
      </c>
      <c r="L1300" t="s">
        <v>42</v>
      </c>
    </row>
    <row r="1301" spans="1:32" ht="17.25" customHeight="1" x14ac:dyDescent="0.25">
      <c r="A1301">
        <v>323409</v>
      </c>
      <c r="B1301" t="s">
        <v>1498</v>
      </c>
      <c r="C1301" t="s">
        <v>591</v>
      </c>
      <c r="D1301" t="s">
        <v>834</v>
      </c>
      <c r="E1301" t="s">
        <v>89</v>
      </c>
      <c r="F1301">
        <v>34191</v>
      </c>
      <c r="G1301" t="s">
        <v>30</v>
      </c>
      <c r="H1301" t="s">
        <v>28</v>
      </c>
      <c r="I1301" t="s">
        <v>150</v>
      </c>
      <c r="J1301" t="s">
        <v>1197</v>
      </c>
      <c r="L1301" t="s">
        <v>30</v>
      </c>
      <c r="V1301" t="s">
        <v>4431</v>
      </c>
    </row>
    <row r="1302" spans="1:32" ht="17.25" customHeight="1" x14ac:dyDescent="0.25">
      <c r="A1302">
        <v>322188</v>
      </c>
      <c r="B1302" t="s">
        <v>2182</v>
      </c>
      <c r="C1302" t="s">
        <v>1194</v>
      </c>
      <c r="D1302" t="s">
        <v>441</v>
      </c>
      <c r="E1302" t="s">
        <v>89</v>
      </c>
      <c r="F1302">
        <v>27961</v>
      </c>
      <c r="G1302" t="s">
        <v>2183</v>
      </c>
      <c r="H1302" t="s">
        <v>28</v>
      </c>
      <c r="I1302" t="s">
        <v>150</v>
      </c>
      <c r="J1302" t="s">
        <v>1197</v>
      </c>
      <c r="L1302" t="s">
        <v>42</v>
      </c>
      <c r="V1302" t="s">
        <v>4420</v>
      </c>
    </row>
    <row r="1303" spans="1:32" ht="17.25" customHeight="1" x14ac:dyDescent="0.25">
      <c r="A1303">
        <v>334083</v>
      </c>
      <c r="B1303" t="s">
        <v>3193</v>
      </c>
      <c r="C1303" t="s">
        <v>542</v>
      </c>
      <c r="D1303" t="s">
        <v>3194</v>
      </c>
      <c r="E1303" t="s">
        <v>88</v>
      </c>
      <c r="F1303">
        <v>31489</v>
      </c>
      <c r="G1303" t="s">
        <v>3195</v>
      </c>
      <c r="H1303" t="s">
        <v>28</v>
      </c>
      <c r="I1303" t="s">
        <v>150</v>
      </c>
      <c r="J1303" t="s">
        <v>27</v>
      </c>
      <c r="L1303" t="s">
        <v>30</v>
      </c>
    </row>
    <row r="1304" spans="1:32" ht="17.25" customHeight="1" x14ac:dyDescent="0.25">
      <c r="A1304">
        <v>335591</v>
      </c>
      <c r="B1304" t="s">
        <v>3682</v>
      </c>
      <c r="C1304" t="s">
        <v>264</v>
      </c>
      <c r="D1304" t="s">
        <v>951</v>
      </c>
      <c r="E1304" t="s">
        <v>89</v>
      </c>
      <c r="F1304">
        <v>32817</v>
      </c>
      <c r="G1304" t="s">
        <v>395</v>
      </c>
      <c r="H1304" t="s">
        <v>28</v>
      </c>
      <c r="I1304" t="s">
        <v>150</v>
      </c>
      <c r="AC1304" t="s">
        <v>4399</v>
      </c>
      <c r="AD1304" t="s">
        <v>4399</v>
      </c>
      <c r="AE1304" t="s">
        <v>4399</v>
      </c>
      <c r="AF1304" t="s">
        <v>4399</v>
      </c>
    </row>
    <row r="1305" spans="1:32" ht="17.25" customHeight="1" x14ac:dyDescent="0.25">
      <c r="A1305">
        <v>337599</v>
      </c>
      <c r="B1305" t="s">
        <v>3442</v>
      </c>
      <c r="C1305" t="s">
        <v>365</v>
      </c>
      <c r="D1305" t="s">
        <v>253</v>
      </c>
      <c r="E1305" t="s">
        <v>89</v>
      </c>
      <c r="F1305">
        <v>33051</v>
      </c>
      <c r="G1305" t="s">
        <v>3443</v>
      </c>
      <c r="H1305" t="s">
        <v>28</v>
      </c>
      <c r="I1305" t="s">
        <v>150</v>
      </c>
      <c r="J1305" t="s">
        <v>27</v>
      </c>
      <c r="L1305" t="s">
        <v>30</v>
      </c>
    </row>
    <row r="1306" spans="1:32" ht="17.25" customHeight="1" x14ac:dyDescent="0.25">
      <c r="A1306">
        <v>332027</v>
      </c>
      <c r="B1306" t="s">
        <v>1870</v>
      </c>
      <c r="C1306" t="s">
        <v>259</v>
      </c>
      <c r="D1306" t="s">
        <v>233</v>
      </c>
      <c r="E1306" t="s">
        <v>89</v>
      </c>
      <c r="F1306">
        <v>34122</v>
      </c>
      <c r="G1306" t="s">
        <v>791</v>
      </c>
      <c r="H1306" t="s">
        <v>28</v>
      </c>
      <c r="I1306" t="s">
        <v>150</v>
      </c>
      <c r="J1306" t="s">
        <v>1197</v>
      </c>
      <c r="L1306" t="s">
        <v>52</v>
      </c>
      <c r="V1306" t="s">
        <v>4432</v>
      </c>
    </row>
    <row r="1307" spans="1:32" ht="17.25" customHeight="1" x14ac:dyDescent="0.25">
      <c r="A1307">
        <v>338590</v>
      </c>
      <c r="B1307" t="s">
        <v>4275</v>
      </c>
      <c r="C1307" t="s">
        <v>266</v>
      </c>
      <c r="D1307" t="s">
        <v>4276</v>
      </c>
      <c r="E1307" t="s">
        <v>89</v>
      </c>
      <c r="F1307">
        <v>33120</v>
      </c>
      <c r="G1307" t="s">
        <v>82</v>
      </c>
      <c r="H1307" t="s">
        <v>28</v>
      </c>
      <c r="I1307" t="s">
        <v>150</v>
      </c>
      <c r="J1307" t="s">
        <v>1197</v>
      </c>
      <c r="L1307" t="s">
        <v>82</v>
      </c>
    </row>
    <row r="1308" spans="1:32" ht="17.25" customHeight="1" x14ac:dyDescent="0.25">
      <c r="A1308">
        <v>329554</v>
      </c>
      <c r="B1308" t="s">
        <v>2450</v>
      </c>
      <c r="C1308" t="s">
        <v>506</v>
      </c>
      <c r="D1308" t="s">
        <v>1536</v>
      </c>
      <c r="E1308" t="s">
        <v>89</v>
      </c>
      <c r="F1308">
        <v>30598</v>
      </c>
      <c r="G1308" t="s">
        <v>279</v>
      </c>
      <c r="H1308" t="s">
        <v>28</v>
      </c>
      <c r="I1308" t="s">
        <v>150</v>
      </c>
      <c r="J1308" t="s">
        <v>1197</v>
      </c>
      <c r="L1308" t="s">
        <v>42</v>
      </c>
      <c r="AF1308" t="s">
        <v>4399</v>
      </c>
    </row>
    <row r="1309" spans="1:32" ht="17.25" customHeight="1" x14ac:dyDescent="0.25">
      <c r="A1309">
        <v>331917</v>
      </c>
      <c r="B1309" t="s">
        <v>1707</v>
      </c>
      <c r="C1309" t="s">
        <v>551</v>
      </c>
      <c r="D1309" t="s">
        <v>875</v>
      </c>
      <c r="E1309" t="s">
        <v>89</v>
      </c>
      <c r="F1309">
        <v>33607</v>
      </c>
      <c r="G1309" t="s">
        <v>30</v>
      </c>
      <c r="H1309" t="s">
        <v>28</v>
      </c>
      <c r="I1309" t="s">
        <v>150</v>
      </c>
      <c r="J1309" t="s">
        <v>27</v>
      </c>
      <c r="L1309" t="s">
        <v>85</v>
      </c>
      <c r="V1309" t="s">
        <v>4432</v>
      </c>
      <c r="AE1309" t="s">
        <v>4399</v>
      </c>
      <c r="AF1309" t="s">
        <v>4399</v>
      </c>
    </row>
    <row r="1310" spans="1:32" ht="17.25" customHeight="1" x14ac:dyDescent="0.25">
      <c r="A1310">
        <v>334095</v>
      </c>
      <c r="B1310" t="s">
        <v>4026</v>
      </c>
      <c r="C1310" t="s">
        <v>581</v>
      </c>
      <c r="D1310" t="s">
        <v>387</v>
      </c>
      <c r="E1310" t="s">
        <v>89</v>
      </c>
      <c r="F1310">
        <v>34773</v>
      </c>
      <c r="G1310" t="s">
        <v>79</v>
      </c>
      <c r="H1310" t="s">
        <v>28</v>
      </c>
      <c r="I1310" t="s">
        <v>150</v>
      </c>
      <c r="J1310" t="s">
        <v>1197</v>
      </c>
      <c r="L1310" t="s">
        <v>85</v>
      </c>
      <c r="AF1310" t="s">
        <v>4399</v>
      </c>
    </row>
    <row r="1311" spans="1:32" ht="17.25" customHeight="1" x14ac:dyDescent="0.25">
      <c r="A1311">
        <v>337621</v>
      </c>
      <c r="B1311" t="s">
        <v>4066</v>
      </c>
      <c r="C1311" t="s">
        <v>790</v>
      </c>
      <c r="D1311" t="s">
        <v>253</v>
      </c>
      <c r="E1311" t="s">
        <v>89</v>
      </c>
      <c r="F1311">
        <v>31219</v>
      </c>
      <c r="G1311" t="s">
        <v>30</v>
      </c>
      <c r="H1311" t="s">
        <v>28</v>
      </c>
      <c r="I1311" t="s">
        <v>150</v>
      </c>
      <c r="J1311" t="s">
        <v>1197</v>
      </c>
      <c r="L1311" t="s">
        <v>30</v>
      </c>
    </row>
    <row r="1312" spans="1:32" ht="17.25" customHeight="1" x14ac:dyDescent="0.25">
      <c r="A1312">
        <v>332022</v>
      </c>
      <c r="B1312" t="s">
        <v>3643</v>
      </c>
      <c r="C1312" t="s">
        <v>225</v>
      </c>
      <c r="D1312" t="s">
        <v>223</v>
      </c>
      <c r="E1312" t="s">
        <v>89</v>
      </c>
      <c r="F1312">
        <v>33271</v>
      </c>
      <c r="G1312" t="s">
        <v>3282</v>
      </c>
      <c r="H1312" t="s">
        <v>28</v>
      </c>
      <c r="I1312" t="s">
        <v>150</v>
      </c>
      <c r="J1312" t="s">
        <v>1197</v>
      </c>
      <c r="L1312" t="s">
        <v>52</v>
      </c>
      <c r="AE1312" t="s">
        <v>4399</v>
      </c>
      <c r="AF1312" t="s">
        <v>4399</v>
      </c>
    </row>
    <row r="1313" spans="1:32" ht="17.25" customHeight="1" x14ac:dyDescent="0.25">
      <c r="A1313">
        <v>335517</v>
      </c>
      <c r="B1313" t="s">
        <v>4212</v>
      </c>
      <c r="C1313" t="s">
        <v>645</v>
      </c>
      <c r="D1313" t="s">
        <v>4213</v>
      </c>
      <c r="E1313" t="s">
        <v>89</v>
      </c>
      <c r="F1313">
        <v>29670</v>
      </c>
      <c r="G1313" t="s">
        <v>30</v>
      </c>
      <c r="H1313" t="s">
        <v>28</v>
      </c>
      <c r="I1313" t="s">
        <v>150</v>
      </c>
    </row>
    <row r="1314" spans="1:32" ht="17.25" customHeight="1" x14ac:dyDescent="0.25">
      <c r="A1314">
        <v>335530</v>
      </c>
      <c r="B1314" t="s">
        <v>4184</v>
      </c>
      <c r="C1314" t="s">
        <v>450</v>
      </c>
      <c r="D1314" t="s">
        <v>620</v>
      </c>
      <c r="E1314" t="s">
        <v>89</v>
      </c>
      <c r="F1314">
        <v>35045</v>
      </c>
      <c r="G1314" t="s">
        <v>30</v>
      </c>
      <c r="H1314" t="s">
        <v>28</v>
      </c>
      <c r="I1314" t="s">
        <v>150</v>
      </c>
      <c r="J1314" t="s">
        <v>27</v>
      </c>
      <c r="L1314" t="s">
        <v>30</v>
      </c>
    </row>
    <row r="1315" spans="1:32" ht="17.25" customHeight="1" x14ac:dyDescent="0.25">
      <c r="A1315">
        <v>336820</v>
      </c>
      <c r="B1315" t="s">
        <v>2767</v>
      </c>
      <c r="C1315" t="s">
        <v>222</v>
      </c>
      <c r="D1315" t="s">
        <v>308</v>
      </c>
      <c r="E1315" t="s">
        <v>89</v>
      </c>
      <c r="F1315">
        <v>33900</v>
      </c>
      <c r="G1315" t="s">
        <v>850</v>
      </c>
      <c r="H1315" t="s">
        <v>28</v>
      </c>
      <c r="I1315" t="s">
        <v>150</v>
      </c>
      <c r="J1315" t="s">
        <v>1197</v>
      </c>
      <c r="L1315" t="s">
        <v>42</v>
      </c>
    </row>
    <row r="1316" spans="1:32" ht="17.25" customHeight="1" x14ac:dyDescent="0.25">
      <c r="A1316">
        <v>331035</v>
      </c>
      <c r="B1316" t="s">
        <v>2890</v>
      </c>
      <c r="C1316" t="s">
        <v>358</v>
      </c>
      <c r="D1316" t="s">
        <v>460</v>
      </c>
      <c r="E1316" t="s">
        <v>89</v>
      </c>
      <c r="F1316">
        <v>32533</v>
      </c>
      <c r="G1316" t="s">
        <v>2891</v>
      </c>
      <c r="H1316" t="s">
        <v>28</v>
      </c>
      <c r="I1316" t="s">
        <v>150</v>
      </c>
      <c r="J1316" t="s">
        <v>1197</v>
      </c>
      <c r="L1316" t="s">
        <v>30</v>
      </c>
    </row>
    <row r="1317" spans="1:32" ht="17.25" customHeight="1" x14ac:dyDescent="0.25">
      <c r="A1317">
        <v>326872</v>
      </c>
      <c r="B1317" t="s">
        <v>3613</v>
      </c>
      <c r="C1317" t="s">
        <v>347</v>
      </c>
      <c r="D1317" t="s">
        <v>3614</v>
      </c>
      <c r="E1317" t="s">
        <v>89</v>
      </c>
      <c r="F1317">
        <v>33241</v>
      </c>
      <c r="G1317" t="s">
        <v>30</v>
      </c>
      <c r="H1317" t="s">
        <v>28</v>
      </c>
      <c r="I1317" t="s">
        <v>150</v>
      </c>
      <c r="J1317" t="s">
        <v>1197</v>
      </c>
      <c r="L1317" t="s">
        <v>30</v>
      </c>
    </row>
    <row r="1318" spans="1:32" ht="17.25" customHeight="1" x14ac:dyDescent="0.25">
      <c r="A1318">
        <v>331904</v>
      </c>
      <c r="B1318" t="s">
        <v>2856</v>
      </c>
      <c r="C1318" t="s">
        <v>225</v>
      </c>
      <c r="D1318" t="s">
        <v>911</v>
      </c>
      <c r="E1318" t="s">
        <v>89</v>
      </c>
      <c r="F1318">
        <v>28874</v>
      </c>
      <c r="G1318" t="s">
        <v>30</v>
      </c>
      <c r="H1318" t="s">
        <v>28</v>
      </c>
      <c r="I1318" t="s">
        <v>150</v>
      </c>
      <c r="AD1318" t="s">
        <v>4399</v>
      </c>
      <c r="AE1318" t="s">
        <v>4399</v>
      </c>
      <c r="AF1318" t="s">
        <v>4399</v>
      </c>
    </row>
    <row r="1319" spans="1:32" ht="17.25" customHeight="1" x14ac:dyDescent="0.25">
      <c r="A1319">
        <v>337569</v>
      </c>
      <c r="B1319" t="s">
        <v>3230</v>
      </c>
      <c r="C1319" t="s">
        <v>284</v>
      </c>
      <c r="D1319" t="s">
        <v>2179</v>
      </c>
      <c r="E1319" t="s">
        <v>89</v>
      </c>
      <c r="F1319">
        <v>33255</v>
      </c>
      <c r="G1319" t="s">
        <v>30</v>
      </c>
      <c r="H1319" t="s">
        <v>28</v>
      </c>
      <c r="I1319" t="s">
        <v>150</v>
      </c>
      <c r="J1319" t="s">
        <v>1197</v>
      </c>
      <c r="L1319" t="s">
        <v>30</v>
      </c>
    </row>
    <row r="1320" spans="1:32" ht="17.25" customHeight="1" x14ac:dyDescent="0.25">
      <c r="A1320">
        <v>338592</v>
      </c>
      <c r="B1320" t="s">
        <v>3036</v>
      </c>
      <c r="C1320" t="s">
        <v>828</v>
      </c>
      <c r="D1320" t="s">
        <v>832</v>
      </c>
      <c r="E1320" t="s">
        <v>89</v>
      </c>
      <c r="F1320">
        <v>35750</v>
      </c>
      <c r="G1320" t="s">
        <v>348</v>
      </c>
      <c r="H1320" t="s">
        <v>28</v>
      </c>
      <c r="I1320" t="s">
        <v>150</v>
      </c>
      <c r="J1320" t="s">
        <v>1197</v>
      </c>
      <c r="L1320" t="s">
        <v>42</v>
      </c>
    </row>
    <row r="1321" spans="1:32" ht="17.25" customHeight="1" x14ac:dyDescent="0.25">
      <c r="A1321">
        <v>338593</v>
      </c>
      <c r="B1321" t="s">
        <v>4098</v>
      </c>
      <c r="C1321" t="s">
        <v>854</v>
      </c>
      <c r="D1321" t="s">
        <v>510</v>
      </c>
      <c r="E1321" t="s">
        <v>89</v>
      </c>
      <c r="F1321">
        <v>35800</v>
      </c>
      <c r="G1321" t="s">
        <v>228</v>
      </c>
      <c r="H1321" t="s">
        <v>28</v>
      </c>
      <c r="I1321" t="s">
        <v>150</v>
      </c>
      <c r="J1321" t="s">
        <v>1197</v>
      </c>
      <c r="L1321" t="s">
        <v>30</v>
      </c>
    </row>
    <row r="1322" spans="1:32" ht="17.25" customHeight="1" x14ac:dyDescent="0.25">
      <c r="A1322">
        <v>335514</v>
      </c>
      <c r="B1322" t="s">
        <v>2482</v>
      </c>
      <c r="C1322" t="s">
        <v>488</v>
      </c>
      <c r="D1322" t="s">
        <v>875</v>
      </c>
      <c r="E1322" t="s">
        <v>89</v>
      </c>
      <c r="F1322">
        <v>32067</v>
      </c>
      <c r="G1322" t="s">
        <v>2483</v>
      </c>
      <c r="H1322" t="s">
        <v>28</v>
      </c>
      <c r="I1322" t="s">
        <v>150</v>
      </c>
      <c r="J1322" t="s">
        <v>1197</v>
      </c>
      <c r="L1322" t="s">
        <v>42</v>
      </c>
    </row>
    <row r="1323" spans="1:32" ht="17.25" customHeight="1" x14ac:dyDescent="0.25">
      <c r="A1323">
        <v>337608</v>
      </c>
      <c r="B1323" t="s">
        <v>3160</v>
      </c>
      <c r="C1323" t="s">
        <v>389</v>
      </c>
      <c r="D1323" t="s">
        <v>989</v>
      </c>
      <c r="E1323" t="s">
        <v>88</v>
      </c>
      <c r="F1323">
        <v>29674</v>
      </c>
      <c r="G1323" t="s">
        <v>443</v>
      </c>
      <c r="H1323" t="s">
        <v>28</v>
      </c>
      <c r="I1323" t="s">
        <v>150</v>
      </c>
      <c r="J1323" t="s">
        <v>1197</v>
      </c>
      <c r="L1323" t="s">
        <v>30</v>
      </c>
    </row>
    <row r="1324" spans="1:32" ht="17.25" customHeight="1" x14ac:dyDescent="0.25">
      <c r="A1324">
        <v>338271</v>
      </c>
      <c r="B1324" t="s">
        <v>3587</v>
      </c>
      <c r="C1324" t="s">
        <v>1388</v>
      </c>
      <c r="D1324" t="s">
        <v>2915</v>
      </c>
      <c r="E1324" t="s">
        <v>89</v>
      </c>
      <c r="F1324">
        <v>36526</v>
      </c>
      <c r="G1324" t="s">
        <v>3588</v>
      </c>
      <c r="H1324" t="s">
        <v>28</v>
      </c>
      <c r="I1324" t="s">
        <v>150</v>
      </c>
      <c r="J1324" t="s">
        <v>27</v>
      </c>
      <c r="L1324" t="s">
        <v>42</v>
      </c>
    </row>
    <row r="1325" spans="1:32" ht="17.25" customHeight="1" x14ac:dyDescent="0.25">
      <c r="A1325">
        <v>338897</v>
      </c>
      <c r="B1325" t="s">
        <v>2544</v>
      </c>
      <c r="C1325" t="s">
        <v>2545</v>
      </c>
      <c r="D1325" t="s">
        <v>772</v>
      </c>
      <c r="E1325" t="s">
        <v>89</v>
      </c>
      <c r="F1325">
        <v>31036</v>
      </c>
      <c r="G1325" t="s">
        <v>443</v>
      </c>
      <c r="H1325" t="s">
        <v>28</v>
      </c>
      <c r="I1325" t="s">
        <v>150</v>
      </c>
      <c r="J1325" t="s">
        <v>1197</v>
      </c>
      <c r="L1325" t="s">
        <v>42</v>
      </c>
    </row>
    <row r="1326" spans="1:32" ht="17.25" customHeight="1" x14ac:dyDescent="0.25">
      <c r="A1326">
        <v>334139</v>
      </c>
      <c r="B1326" t="s">
        <v>3981</v>
      </c>
      <c r="C1326" t="s">
        <v>232</v>
      </c>
      <c r="D1326" t="s">
        <v>467</v>
      </c>
      <c r="E1326" t="s">
        <v>89</v>
      </c>
      <c r="F1326">
        <v>35905</v>
      </c>
      <c r="G1326" t="s">
        <v>3254</v>
      </c>
      <c r="H1326" t="s">
        <v>28</v>
      </c>
      <c r="I1326" t="s">
        <v>150</v>
      </c>
      <c r="J1326" t="s">
        <v>1197</v>
      </c>
      <c r="L1326" t="s">
        <v>42</v>
      </c>
      <c r="AE1326" t="s">
        <v>4399</v>
      </c>
      <c r="AF1326" t="s">
        <v>4399</v>
      </c>
    </row>
    <row r="1327" spans="1:32" ht="17.25" customHeight="1" x14ac:dyDescent="0.25">
      <c r="A1327">
        <v>333459</v>
      </c>
      <c r="B1327" t="s">
        <v>1797</v>
      </c>
      <c r="C1327" t="s">
        <v>347</v>
      </c>
      <c r="D1327" t="s">
        <v>411</v>
      </c>
      <c r="E1327" t="s">
        <v>89</v>
      </c>
      <c r="F1327">
        <v>30590</v>
      </c>
      <c r="G1327" t="s">
        <v>52</v>
      </c>
      <c r="H1327" t="s">
        <v>28</v>
      </c>
      <c r="I1327" t="s">
        <v>150</v>
      </c>
      <c r="V1327" t="s">
        <v>4553</v>
      </c>
      <c r="AD1327" t="s">
        <v>4399</v>
      </c>
      <c r="AE1327" t="s">
        <v>4399</v>
      </c>
      <c r="AF1327" t="s">
        <v>4399</v>
      </c>
    </row>
    <row r="1328" spans="1:32" ht="17.25" customHeight="1" x14ac:dyDescent="0.25">
      <c r="A1328">
        <v>332111</v>
      </c>
      <c r="B1328" t="s">
        <v>2765</v>
      </c>
      <c r="C1328" t="s">
        <v>642</v>
      </c>
      <c r="D1328" t="s">
        <v>2766</v>
      </c>
      <c r="E1328" t="s">
        <v>88</v>
      </c>
      <c r="F1328">
        <v>35431</v>
      </c>
      <c r="G1328" t="s">
        <v>502</v>
      </c>
      <c r="H1328" t="s">
        <v>28</v>
      </c>
      <c r="I1328" t="s">
        <v>150</v>
      </c>
      <c r="J1328" t="s">
        <v>1197</v>
      </c>
      <c r="L1328" t="s">
        <v>42</v>
      </c>
      <c r="AF1328" t="s">
        <v>4399</v>
      </c>
    </row>
    <row r="1329" spans="1:32" ht="17.25" customHeight="1" x14ac:dyDescent="0.25">
      <c r="A1329">
        <v>338643</v>
      </c>
      <c r="B1329" t="s">
        <v>3935</v>
      </c>
      <c r="C1329" t="s">
        <v>561</v>
      </c>
      <c r="D1329" t="s">
        <v>253</v>
      </c>
      <c r="E1329" t="s">
        <v>89</v>
      </c>
      <c r="F1329">
        <v>36919</v>
      </c>
      <c r="G1329" t="s">
        <v>1556</v>
      </c>
      <c r="H1329" t="s">
        <v>28</v>
      </c>
      <c r="I1329" t="s">
        <v>150</v>
      </c>
      <c r="J1329" t="s">
        <v>27</v>
      </c>
      <c r="L1329" t="s">
        <v>42</v>
      </c>
    </row>
    <row r="1330" spans="1:32" ht="17.25" customHeight="1" x14ac:dyDescent="0.25">
      <c r="A1330">
        <v>338642</v>
      </c>
      <c r="B1330" t="s">
        <v>4282</v>
      </c>
      <c r="C1330" t="s">
        <v>354</v>
      </c>
      <c r="D1330" t="s">
        <v>243</v>
      </c>
      <c r="E1330" t="s">
        <v>89</v>
      </c>
      <c r="F1330">
        <v>32579</v>
      </c>
      <c r="G1330" t="s">
        <v>30</v>
      </c>
      <c r="H1330" t="s">
        <v>28</v>
      </c>
      <c r="I1330" t="s">
        <v>150</v>
      </c>
      <c r="J1330" t="s">
        <v>1197</v>
      </c>
      <c r="L1330" t="s">
        <v>85</v>
      </c>
    </row>
    <row r="1331" spans="1:32" ht="17.25" customHeight="1" x14ac:dyDescent="0.25">
      <c r="A1331">
        <v>335708</v>
      </c>
      <c r="B1331" t="s">
        <v>3686</v>
      </c>
      <c r="C1331" t="s">
        <v>618</v>
      </c>
      <c r="D1331" t="s">
        <v>875</v>
      </c>
      <c r="E1331" t="s">
        <v>88</v>
      </c>
      <c r="F1331">
        <v>35689</v>
      </c>
      <c r="G1331" t="s">
        <v>42</v>
      </c>
      <c r="H1331" t="s">
        <v>28</v>
      </c>
      <c r="I1331" t="s">
        <v>150</v>
      </c>
      <c r="J1331" t="s">
        <v>27</v>
      </c>
      <c r="L1331" t="s">
        <v>42</v>
      </c>
    </row>
    <row r="1332" spans="1:32" ht="17.25" customHeight="1" x14ac:dyDescent="0.25">
      <c r="A1332">
        <v>334240</v>
      </c>
      <c r="B1332" t="s">
        <v>4028</v>
      </c>
      <c r="C1332" t="s">
        <v>261</v>
      </c>
      <c r="D1332" t="s">
        <v>1199</v>
      </c>
      <c r="E1332" t="s">
        <v>89</v>
      </c>
      <c r="F1332">
        <v>35030</v>
      </c>
      <c r="G1332" t="s">
        <v>30</v>
      </c>
      <c r="H1332" t="s">
        <v>28</v>
      </c>
      <c r="I1332" t="s">
        <v>150</v>
      </c>
      <c r="J1332" t="s">
        <v>27</v>
      </c>
      <c r="L1332" t="s">
        <v>42</v>
      </c>
    </row>
    <row r="1333" spans="1:32" ht="17.25" customHeight="1" x14ac:dyDescent="0.25">
      <c r="A1333">
        <v>337727</v>
      </c>
      <c r="B1333" t="s">
        <v>3573</v>
      </c>
      <c r="C1333" t="s">
        <v>3574</v>
      </c>
      <c r="D1333" t="s">
        <v>785</v>
      </c>
      <c r="E1333" t="s">
        <v>89</v>
      </c>
      <c r="F1333">
        <v>31138</v>
      </c>
      <c r="G1333" t="s">
        <v>414</v>
      </c>
      <c r="H1333" t="s">
        <v>28</v>
      </c>
      <c r="I1333" t="s">
        <v>150</v>
      </c>
      <c r="J1333" t="s">
        <v>1197</v>
      </c>
      <c r="L1333" t="s">
        <v>42</v>
      </c>
    </row>
    <row r="1334" spans="1:32" ht="17.25" customHeight="1" x14ac:dyDescent="0.25">
      <c r="A1334">
        <v>329832</v>
      </c>
      <c r="B1334" t="s">
        <v>1980</v>
      </c>
      <c r="C1334" t="s">
        <v>400</v>
      </c>
      <c r="D1334" t="s">
        <v>418</v>
      </c>
      <c r="E1334" t="s">
        <v>89</v>
      </c>
      <c r="F1334">
        <v>27760</v>
      </c>
      <c r="G1334" t="s">
        <v>59</v>
      </c>
      <c r="H1334" t="s">
        <v>28</v>
      </c>
      <c r="I1334" t="s">
        <v>150</v>
      </c>
      <c r="J1334" t="s">
        <v>1197</v>
      </c>
      <c r="L1334" t="s">
        <v>59</v>
      </c>
      <c r="V1334" t="s">
        <v>4432</v>
      </c>
    </row>
    <row r="1335" spans="1:32" ht="17.25" customHeight="1" x14ac:dyDescent="0.25">
      <c r="A1335">
        <v>338647</v>
      </c>
      <c r="B1335" t="s">
        <v>4285</v>
      </c>
      <c r="C1335" t="s">
        <v>264</v>
      </c>
      <c r="D1335" t="s">
        <v>4286</v>
      </c>
      <c r="E1335" t="s">
        <v>89</v>
      </c>
      <c r="F1335">
        <v>36458</v>
      </c>
      <c r="G1335" t="s">
        <v>4287</v>
      </c>
      <c r="H1335" t="s">
        <v>28</v>
      </c>
      <c r="I1335" t="s">
        <v>150</v>
      </c>
      <c r="J1335" t="s">
        <v>27</v>
      </c>
      <c r="L1335" t="s">
        <v>42</v>
      </c>
    </row>
    <row r="1336" spans="1:32" ht="17.25" customHeight="1" x14ac:dyDescent="0.25">
      <c r="A1336">
        <v>338646</v>
      </c>
      <c r="B1336" t="s">
        <v>4283</v>
      </c>
      <c r="C1336" t="s">
        <v>1545</v>
      </c>
      <c r="D1336" t="s">
        <v>4284</v>
      </c>
      <c r="E1336" t="s">
        <v>89</v>
      </c>
      <c r="F1336">
        <v>30463</v>
      </c>
      <c r="G1336" t="s">
        <v>714</v>
      </c>
      <c r="H1336" t="s">
        <v>28</v>
      </c>
      <c r="I1336" t="s">
        <v>150</v>
      </c>
      <c r="J1336" t="s">
        <v>27</v>
      </c>
      <c r="L1336" t="s">
        <v>30</v>
      </c>
    </row>
    <row r="1337" spans="1:32" ht="17.25" customHeight="1" x14ac:dyDescent="0.25">
      <c r="A1337">
        <v>332195</v>
      </c>
      <c r="B1337" t="s">
        <v>2069</v>
      </c>
      <c r="C1337" t="s">
        <v>397</v>
      </c>
      <c r="D1337" t="s">
        <v>1004</v>
      </c>
      <c r="E1337" t="s">
        <v>89</v>
      </c>
      <c r="F1337">
        <v>31564</v>
      </c>
      <c r="G1337" t="s">
        <v>228</v>
      </c>
      <c r="H1337" t="s">
        <v>28</v>
      </c>
      <c r="I1337" t="s">
        <v>150</v>
      </c>
      <c r="J1337" t="s">
        <v>1197</v>
      </c>
      <c r="L1337" t="s">
        <v>42</v>
      </c>
      <c r="V1337" t="s">
        <v>4432</v>
      </c>
    </row>
    <row r="1338" spans="1:32" ht="17.25" customHeight="1" x14ac:dyDescent="0.25">
      <c r="A1338">
        <v>306498</v>
      </c>
      <c r="B1338" t="s">
        <v>4398</v>
      </c>
      <c r="C1338" t="s">
        <v>382</v>
      </c>
      <c r="D1338" t="s">
        <v>757</v>
      </c>
      <c r="I1338" t="s">
        <v>150</v>
      </c>
      <c r="V1338" t="s">
        <v>4423</v>
      </c>
      <c r="AC1338" t="s">
        <v>4399</v>
      </c>
      <c r="AD1338" t="s">
        <v>4399</v>
      </c>
      <c r="AE1338" t="s">
        <v>4399</v>
      </c>
      <c r="AF1338" t="s">
        <v>4399</v>
      </c>
    </row>
    <row r="1339" spans="1:32" ht="17.25" customHeight="1" x14ac:dyDescent="0.25">
      <c r="A1339">
        <v>333753</v>
      </c>
      <c r="B1339" t="s">
        <v>3077</v>
      </c>
      <c r="C1339" t="s">
        <v>232</v>
      </c>
      <c r="D1339" t="s">
        <v>368</v>
      </c>
      <c r="E1339" t="s">
        <v>89</v>
      </c>
      <c r="F1339">
        <v>32430</v>
      </c>
      <c r="G1339" t="s">
        <v>518</v>
      </c>
      <c r="H1339" t="s">
        <v>28</v>
      </c>
      <c r="I1339" t="s">
        <v>150</v>
      </c>
      <c r="J1339" t="s">
        <v>27</v>
      </c>
      <c r="L1339" t="s">
        <v>30</v>
      </c>
    </row>
    <row r="1340" spans="1:32" ht="17.25" customHeight="1" x14ac:dyDescent="0.25">
      <c r="A1340">
        <v>335812</v>
      </c>
      <c r="B1340" t="s">
        <v>3784</v>
      </c>
      <c r="C1340" t="s">
        <v>264</v>
      </c>
      <c r="D1340" t="s">
        <v>223</v>
      </c>
      <c r="E1340" t="s">
        <v>89</v>
      </c>
      <c r="F1340">
        <v>34959</v>
      </c>
      <c r="G1340" t="s">
        <v>1651</v>
      </c>
      <c r="H1340" t="s">
        <v>28</v>
      </c>
      <c r="I1340" t="s">
        <v>150</v>
      </c>
      <c r="J1340" t="s">
        <v>27</v>
      </c>
      <c r="L1340" t="s">
        <v>30</v>
      </c>
    </row>
    <row r="1341" spans="1:32" ht="17.25" customHeight="1" x14ac:dyDescent="0.25">
      <c r="A1341">
        <v>338303</v>
      </c>
      <c r="B1341" t="s">
        <v>3589</v>
      </c>
      <c r="C1341" t="s">
        <v>235</v>
      </c>
      <c r="D1341" t="s">
        <v>380</v>
      </c>
      <c r="E1341" t="s">
        <v>89</v>
      </c>
      <c r="F1341">
        <v>34252</v>
      </c>
      <c r="G1341" t="s">
        <v>694</v>
      </c>
      <c r="H1341" t="s">
        <v>28</v>
      </c>
      <c r="I1341" t="s">
        <v>150</v>
      </c>
      <c r="J1341" t="s">
        <v>27</v>
      </c>
      <c r="L1341" t="s">
        <v>79</v>
      </c>
      <c r="AE1341" t="s">
        <v>4399</v>
      </c>
      <c r="AF1341" t="s">
        <v>4399</v>
      </c>
    </row>
    <row r="1342" spans="1:32" ht="17.25" customHeight="1" x14ac:dyDescent="0.25">
      <c r="A1342">
        <v>332105</v>
      </c>
      <c r="B1342" t="s">
        <v>4157</v>
      </c>
      <c r="C1342" t="s">
        <v>240</v>
      </c>
      <c r="D1342" t="s">
        <v>756</v>
      </c>
      <c r="E1342" t="s">
        <v>89</v>
      </c>
      <c r="F1342">
        <v>35160</v>
      </c>
      <c r="G1342" t="s">
        <v>1632</v>
      </c>
      <c r="H1342" t="s">
        <v>28</v>
      </c>
      <c r="I1342" t="s">
        <v>150</v>
      </c>
      <c r="J1342" t="s">
        <v>27</v>
      </c>
      <c r="L1342" t="s">
        <v>85</v>
      </c>
    </row>
    <row r="1343" spans="1:32" ht="17.25" customHeight="1" x14ac:dyDescent="0.25">
      <c r="A1343">
        <v>332200</v>
      </c>
      <c r="B1343" t="s">
        <v>4158</v>
      </c>
      <c r="C1343" t="s">
        <v>933</v>
      </c>
      <c r="D1343" t="s">
        <v>4159</v>
      </c>
      <c r="E1343" t="s">
        <v>88</v>
      </c>
      <c r="F1343">
        <v>35563</v>
      </c>
      <c r="G1343" t="s">
        <v>82</v>
      </c>
      <c r="H1343" t="s">
        <v>28</v>
      </c>
      <c r="I1343" t="s">
        <v>150</v>
      </c>
      <c r="AD1343" t="s">
        <v>4399</v>
      </c>
      <c r="AE1343" t="s">
        <v>4399</v>
      </c>
      <c r="AF1343" t="s">
        <v>4399</v>
      </c>
    </row>
    <row r="1344" spans="1:32" ht="17.25" customHeight="1" x14ac:dyDescent="0.25">
      <c r="A1344">
        <v>337279</v>
      </c>
      <c r="B1344" t="s">
        <v>3380</v>
      </c>
      <c r="C1344" t="s">
        <v>674</v>
      </c>
      <c r="D1344" t="s">
        <v>566</v>
      </c>
      <c r="E1344" t="s">
        <v>89</v>
      </c>
      <c r="F1344">
        <v>35434</v>
      </c>
      <c r="G1344" t="s">
        <v>224</v>
      </c>
      <c r="H1344" t="s">
        <v>31</v>
      </c>
      <c r="I1344" t="s">
        <v>150</v>
      </c>
      <c r="J1344" t="s">
        <v>27</v>
      </c>
      <c r="L1344" t="s">
        <v>30</v>
      </c>
      <c r="AE1344" t="s">
        <v>4399</v>
      </c>
      <c r="AF1344" t="s">
        <v>4399</v>
      </c>
    </row>
    <row r="1345" spans="1:32" ht="17.25" customHeight="1" x14ac:dyDescent="0.25">
      <c r="A1345">
        <v>332127</v>
      </c>
      <c r="B1345" t="s">
        <v>2432</v>
      </c>
      <c r="C1345" t="s">
        <v>240</v>
      </c>
      <c r="D1345" t="s">
        <v>345</v>
      </c>
      <c r="E1345" t="s">
        <v>88</v>
      </c>
      <c r="F1345">
        <v>28798</v>
      </c>
      <c r="G1345" t="s">
        <v>30</v>
      </c>
      <c r="H1345" t="s">
        <v>28</v>
      </c>
      <c r="I1345" t="s">
        <v>150</v>
      </c>
      <c r="J1345" t="s">
        <v>1197</v>
      </c>
      <c r="L1345" t="s">
        <v>30</v>
      </c>
    </row>
    <row r="1346" spans="1:32" ht="17.25" customHeight="1" x14ac:dyDescent="0.25">
      <c r="A1346">
        <v>336834</v>
      </c>
      <c r="B1346" t="s">
        <v>3075</v>
      </c>
      <c r="C1346" t="s">
        <v>309</v>
      </c>
      <c r="D1346" t="s">
        <v>868</v>
      </c>
      <c r="E1346" t="s">
        <v>88</v>
      </c>
      <c r="F1346">
        <v>34709</v>
      </c>
      <c r="G1346" t="s">
        <v>3076</v>
      </c>
      <c r="H1346" t="s">
        <v>50</v>
      </c>
      <c r="I1346" t="s">
        <v>150</v>
      </c>
      <c r="J1346" t="s">
        <v>1197</v>
      </c>
      <c r="L1346" t="s">
        <v>42</v>
      </c>
    </row>
    <row r="1347" spans="1:32" ht="17.25" customHeight="1" x14ac:dyDescent="0.25">
      <c r="A1347">
        <v>335795</v>
      </c>
      <c r="B1347" t="s">
        <v>2952</v>
      </c>
      <c r="C1347" t="s">
        <v>347</v>
      </c>
      <c r="D1347" t="s">
        <v>2953</v>
      </c>
      <c r="E1347" t="s">
        <v>88</v>
      </c>
      <c r="F1347">
        <v>36609</v>
      </c>
      <c r="G1347" t="s">
        <v>2561</v>
      </c>
      <c r="H1347" t="s">
        <v>28</v>
      </c>
      <c r="I1347" t="s">
        <v>150</v>
      </c>
      <c r="J1347" t="s">
        <v>27</v>
      </c>
      <c r="L1347" t="s">
        <v>42</v>
      </c>
    </row>
    <row r="1348" spans="1:32" ht="17.25" customHeight="1" x14ac:dyDescent="0.25">
      <c r="A1348">
        <v>322211</v>
      </c>
      <c r="B1348" t="s">
        <v>2133</v>
      </c>
      <c r="C1348" t="s">
        <v>618</v>
      </c>
      <c r="D1348" t="s">
        <v>2134</v>
      </c>
      <c r="E1348" t="s">
        <v>89</v>
      </c>
      <c r="F1348">
        <v>34534</v>
      </c>
      <c r="G1348" t="s">
        <v>558</v>
      </c>
      <c r="H1348" t="s">
        <v>31</v>
      </c>
      <c r="I1348" t="s">
        <v>150</v>
      </c>
      <c r="J1348" t="s">
        <v>1197</v>
      </c>
      <c r="L1348" t="s">
        <v>30</v>
      </c>
      <c r="V1348" t="s">
        <v>4431</v>
      </c>
    </row>
    <row r="1349" spans="1:32" ht="17.25" customHeight="1" x14ac:dyDescent="0.25">
      <c r="A1349">
        <v>335721</v>
      </c>
      <c r="B1349" t="s">
        <v>2485</v>
      </c>
      <c r="C1349" t="s">
        <v>287</v>
      </c>
      <c r="D1349" t="s">
        <v>1697</v>
      </c>
      <c r="E1349" t="s">
        <v>88</v>
      </c>
      <c r="F1349">
        <v>33558</v>
      </c>
      <c r="G1349" t="s">
        <v>30</v>
      </c>
      <c r="H1349" t="s">
        <v>28</v>
      </c>
      <c r="I1349" t="s">
        <v>150</v>
      </c>
      <c r="AC1349" t="s">
        <v>4399</v>
      </c>
      <c r="AD1349" t="s">
        <v>4399</v>
      </c>
      <c r="AE1349" t="s">
        <v>4399</v>
      </c>
      <c r="AF1349" t="s">
        <v>4399</v>
      </c>
    </row>
    <row r="1350" spans="1:32" ht="17.25" customHeight="1" x14ac:dyDescent="0.25">
      <c r="A1350">
        <v>337675</v>
      </c>
      <c r="B1350" t="s">
        <v>3044</v>
      </c>
      <c r="C1350" t="s">
        <v>618</v>
      </c>
      <c r="D1350" t="s">
        <v>233</v>
      </c>
      <c r="E1350" t="s">
        <v>89</v>
      </c>
      <c r="F1350">
        <v>36105</v>
      </c>
      <c r="G1350" t="s">
        <v>42</v>
      </c>
      <c r="H1350" t="s">
        <v>28</v>
      </c>
      <c r="I1350" t="s">
        <v>150</v>
      </c>
      <c r="J1350" t="s">
        <v>27</v>
      </c>
      <c r="L1350" t="s">
        <v>42</v>
      </c>
    </row>
    <row r="1351" spans="1:32" ht="17.25" customHeight="1" x14ac:dyDescent="0.25">
      <c r="A1351">
        <v>335703</v>
      </c>
      <c r="B1351" t="s">
        <v>3084</v>
      </c>
      <c r="C1351" t="s">
        <v>344</v>
      </c>
      <c r="D1351" t="s">
        <v>323</v>
      </c>
      <c r="E1351" t="s">
        <v>89</v>
      </c>
      <c r="F1351">
        <v>32826</v>
      </c>
      <c r="G1351" t="s">
        <v>30</v>
      </c>
      <c r="H1351" t="s">
        <v>28</v>
      </c>
      <c r="I1351" t="s">
        <v>150</v>
      </c>
      <c r="J1351" t="s">
        <v>1197</v>
      </c>
      <c r="L1351" t="s">
        <v>30</v>
      </c>
    </row>
    <row r="1352" spans="1:32" ht="17.25" customHeight="1" x14ac:dyDescent="0.25">
      <c r="A1352">
        <v>331172</v>
      </c>
      <c r="B1352" t="s">
        <v>2640</v>
      </c>
      <c r="C1352" t="s">
        <v>551</v>
      </c>
      <c r="D1352" t="s">
        <v>246</v>
      </c>
      <c r="E1352" t="s">
        <v>89</v>
      </c>
      <c r="F1352">
        <v>33727</v>
      </c>
      <c r="G1352" t="s">
        <v>30</v>
      </c>
      <c r="H1352" t="s">
        <v>28</v>
      </c>
      <c r="I1352" t="s">
        <v>150</v>
      </c>
      <c r="J1352" t="s">
        <v>1197</v>
      </c>
      <c r="L1352" t="s">
        <v>30</v>
      </c>
      <c r="AF1352" t="s">
        <v>4399</v>
      </c>
    </row>
    <row r="1353" spans="1:32" ht="17.25" customHeight="1" x14ac:dyDescent="0.25">
      <c r="A1353">
        <v>338876</v>
      </c>
      <c r="B1353" t="s">
        <v>4111</v>
      </c>
      <c r="C1353" t="s">
        <v>232</v>
      </c>
      <c r="D1353" t="s">
        <v>1956</v>
      </c>
      <c r="E1353" t="s">
        <v>89</v>
      </c>
      <c r="F1353">
        <v>35476</v>
      </c>
      <c r="G1353" t="s">
        <v>4112</v>
      </c>
      <c r="H1353" t="s">
        <v>28</v>
      </c>
      <c r="I1353" t="s">
        <v>150</v>
      </c>
      <c r="J1353" t="s">
        <v>27</v>
      </c>
      <c r="L1353" t="s">
        <v>62</v>
      </c>
    </row>
    <row r="1354" spans="1:32" ht="17.25" customHeight="1" x14ac:dyDescent="0.25">
      <c r="A1354">
        <v>337682</v>
      </c>
      <c r="B1354" t="s">
        <v>3569</v>
      </c>
      <c r="C1354" t="s">
        <v>581</v>
      </c>
      <c r="D1354" t="s">
        <v>1101</v>
      </c>
      <c r="E1354" t="s">
        <v>89</v>
      </c>
      <c r="F1354">
        <v>35847</v>
      </c>
      <c r="G1354" t="s">
        <v>348</v>
      </c>
      <c r="H1354" t="s">
        <v>28</v>
      </c>
      <c r="I1354" t="s">
        <v>150</v>
      </c>
      <c r="AD1354" t="s">
        <v>4399</v>
      </c>
      <c r="AE1354" t="s">
        <v>4399</v>
      </c>
      <c r="AF1354" t="s">
        <v>4399</v>
      </c>
    </row>
    <row r="1355" spans="1:32" ht="17.25" customHeight="1" x14ac:dyDescent="0.25">
      <c r="A1355">
        <v>329741</v>
      </c>
      <c r="B1355" t="s">
        <v>4018</v>
      </c>
      <c r="C1355" t="s">
        <v>554</v>
      </c>
      <c r="D1355" t="s">
        <v>2405</v>
      </c>
      <c r="E1355" t="s">
        <v>88</v>
      </c>
      <c r="F1355">
        <v>35799</v>
      </c>
      <c r="G1355" t="s">
        <v>224</v>
      </c>
      <c r="H1355" t="s">
        <v>28</v>
      </c>
      <c r="I1355" t="s">
        <v>150</v>
      </c>
      <c r="J1355" t="s">
        <v>1197</v>
      </c>
      <c r="L1355" t="s">
        <v>30</v>
      </c>
    </row>
    <row r="1356" spans="1:32" ht="17.25" customHeight="1" x14ac:dyDescent="0.25">
      <c r="A1356">
        <v>335719</v>
      </c>
      <c r="B1356" t="s">
        <v>3688</v>
      </c>
      <c r="C1356" t="s">
        <v>338</v>
      </c>
      <c r="D1356" t="s">
        <v>1821</v>
      </c>
      <c r="E1356" t="s">
        <v>89</v>
      </c>
      <c r="F1356">
        <v>31470</v>
      </c>
      <c r="G1356" t="s">
        <v>258</v>
      </c>
      <c r="H1356" t="s">
        <v>28</v>
      </c>
      <c r="I1356" t="s">
        <v>150</v>
      </c>
      <c r="J1356" t="s">
        <v>1197</v>
      </c>
      <c r="L1356" t="s">
        <v>30</v>
      </c>
    </row>
    <row r="1357" spans="1:32" ht="17.25" customHeight="1" x14ac:dyDescent="0.25">
      <c r="A1357">
        <v>333751</v>
      </c>
      <c r="B1357" t="s">
        <v>2799</v>
      </c>
      <c r="C1357" t="s">
        <v>240</v>
      </c>
      <c r="D1357" t="s">
        <v>588</v>
      </c>
      <c r="E1357" t="s">
        <v>89</v>
      </c>
      <c r="F1357">
        <v>32546</v>
      </c>
      <c r="G1357" t="s">
        <v>59</v>
      </c>
      <c r="H1357" t="s">
        <v>28</v>
      </c>
      <c r="I1357" t="s">
        <v>150</v>
      </c>
      <c r="J1357" t="s">
        <v>1197</v>
      </c>
      <c r="L1357" t="s">
        <v>30</v>
      </c>
    </row>
    <row r="1358" spans="1:32" ht="17.25" customHeight="1" x14ac:dyDescent="0.25">
      <c r="A1358">
        <v>338626</v>
      </c>
      <c r="B1358" t="s">
        <v>2988</v>
      </c>
      <c r="C1358" t="s">
        <v>225</v>
      </c>
      <c r="D1358" t="s">
        <v>875</v>
      </c>
      <c r="E1358" t="s">
        <v>89</v>
      </c>
      <c r="F1358">
        <v>35433</v>
      </c>
      <c r="G1358" t="s">
        <v>2989</v>
      </c>
      <c r="H1358" t="s">
        <v>28</v>
      </c>
      <c r="I1358" t="s">
        <v>150</v>
      </c>
      <c r="J1358" t="s">
        <v>27</v>
      </c>
      <c r="L1358" t="s">
        <v>52</v>
      </c>
    </row>
    <row r="1359" spans="1:32" ht="17.25" customHeight="1" x14ac:dyDescent="0.25">
      <c r="A1359">
        <v>334809</v>
      </c>
      <c r="B1359" t="s">
        <v>4180</v>
      </c>
      <c r="C1359" t="s">
        <v>272</v>
      </c>
      <c r="D1359" t="s">
        <v>379</v>
      </c>
      <c r="E1359" t="s">
        <v>89</v>
      </c>
      <c r="F1359">
        <v>32983</v>
      </c>
      <c r="G1359" t="s">
        <v>30</v>
      </c>
      <c r="H1359" t="s">
        <v>28</v>
      </c>
      <c r="I1359" t="s">
        <v>150</v>
      </c>
      <c r="J1359" t="s">
        <v>1197</v>
      </c>
      <c r="L1359" t="s">
        <v>30</v>
      </c>
    </row>
    <row r="1360" spans="1:32" ht="17.25" customHeight="1" x14ac:dyDescent="0.25">
      <c r="A1360">
        <v>335683</v>
      </c>
      <c r="B1360" t="s">
        <v>3684</v>
      </c>
      <c r="C1360" t="s">
        <v>645</v>
      </c>
      <c r="D1360" t="s">
        <v>371</v>
      </c>
      <c r="E1360" t="s">
        <v>88</v>
      </c>
      <c r="F1360">
        <v>35796</v>
      </c>
      <c r="G1360" t="s">
        <v>49</v>
      </c>
      <c r="H1360" t="s">
        <v>28</v>
      </c>
      <c r="I1360" t="s">
        <v>150</v>
      </c>
      <c r="J1360" t="s">
        <v>27</v>
      </c>
      <c r="L1360" t="s">
        <v>49</v>
      </c>
    </row>
    <row r="1361" spans="1:32" ht="17.25" customHeight="1" x14ac:dyDescent="0.25">
      <c r="A1361">
        <v>332131</v>
      </c>
      <c r="B1361" t="s">
        <v>3411</v>
      </c>
      <c r="C1361" t="s">
        <v>264</v>
      </c>
      <c r="D1361" t="s">
        <v>619</v>
      </c>
      <c r="E1361" t="s">
        <v>89</v>
      </c>
      <c r="F1361">
        <v>28579</v>
      </c>
      <c r="G1361" t="s">
        <v>348</v>
      </c>
      <c r="H1361" t="s">
        <v>28</v>
      </c>
      <c r="I1361" t="s">
        <v>150</v>
      </c>
      <c r="J1361" t="s">
        <v>1197</v>
      </c>
      <c r="L1361" t="s">
        <v>42</v>
      </c>
    </row>
    <row r="1362" spans="1:32" ht="17.25" customHeight="1" x14ac:dyDescent="0.25">
      <c r="A1362">
        <v>323493</v>
      </c>
      <c r="B1362" t="s">
        <v>2478</v>
      </c>
      <c r="C1362" t="s">
        <v>240</v>
      </c>
      <c r="D1362" t="s">
        <v>892</v>
      </c>
      <c r="E1362" t="s">
        <v>89</v>
      </c>
      <c r="F1362">
        <v>27827</v>
      </c>
      <c r="G1362" t="s">
        <v>237</v>
      </c>
      <c r="H1362" t="s">
        <v>28</v>
      </c>
      <c r="I1362" t="s">
        <v>150</v>
      </c>
      <c r="J1362" t="s">
        <v>1197</v>
      </c>
      <c r="L1362" t="s">
        <v>42</v>
      </c>
    </row>
    <row r="1363" spans="1:32" ht="17.25" customHeight="1" x14ac:dyDescent="0.25">
      <c r="A1363">
        <v>329757</v>
      </c>
      <c r="B1363" t="s">
        <v>2837</v>
      </c>
      <c r="C1363" t="s">
        <v>273</v>
      </c>
      <c r="D1363" t="s">
        <v>747</v>
      </c>
      <c r="E1363" t="s">
        <v>89</v>
      </c>
      <c r="F1363">
        <v>34612</v>
      </c>
      <c r="G1363" t="s">
        <v>30</v>
      </c>
      <c r="H1363" t="s">
        <v>28</v>
      </c>
      <c r="I1363" t="s">
        <v>150</v>
      </c>
      <c r="J1363" t="s">
        <v>27</v>
      </c>
      <c r="L1363" t="s">
        <v>30</v>
      </c>
    </row>
    <row r="1364" spans="1:32" ht="17.25" customHeight="1" x14ac:dyDescent="0.25">
      <c r="A1364">
        <v>306002</v>
      </c>
      <c r="B1364" t="s">
        <v>1798</v>
      </c>
      <c r="C1364" t="s">
        <v>618</v>
      </c>
      <c r="D1364" t="s">
        <v>1799</v>
      </c>
      <c r="E1364" t="s">
        <v>89</v>
      </c>
      <c r="F1364">
        <v>30075</v>
      </c>
      <c r="G1364" t="s">
        <v>835</v>
      </c>
      <c r="H1364" t="s">
        <v>28</v>
      </c>
      <c r="I1364" t="s">
        <v>150</v>
      </c>
      <c r="J1364" t="s">
        <v>1197</v>
      </c>
      <c r="L1364" t="s">
        <v>30</v>
      </c>
      <c r="V1364" t="s">
        <v>4553</v>
      </c>
    </row>
    <row r="1365" spans="1:32" ht="17.25" customHeight="1" x14ac:dyDescent="0.25">
      <c r="A1365">
        <v>338982</v>
      </c>
      <c r="B1365" t="s">
        <v>1595</v>
      </c>
      <c r="C1365" t="s">
        <v>597</v>
      </c>
      <c r="D1365" t="s">
        <v>817</v>
      </c>
      <c r="E1365" t="s">
        <v>89</v>
      </c>
      <c r="F1365">
        <v>33275</v>
      </c>
      <c r="G1365" t="s">
        <v>4346</v>
      </c>
      <c r="H1365" t="s">
        <v>28</v>
      </c>
      <c r="I1365" t="s">
        <v>150</v>
      </c>
      <c r="J1365" t="s">
        <v>1197</v>
      </c>
      <c r="K1365">
        <v>2010</v>
      </c>
      <c r="L1365" t="s">
        <v>42</v>
      </c>
    </row>
    <row r="1366" spans="1:32" ht="17.25" customHeight="1" x14ac:dyDescent="0.25">
      <c r="A1366">
        <v>338628</v>
      </c>
      <c r="B1366" t="s">
        <v>2930</v>
      </c>
      <c r="C1366" t="s">
        <v>291</v>
      </c>
      <c r="D1366" t="s">
        <v>2931</v>
      </c>
      <c r="E1366" t="s">
        <v>89</v>
      </c>
      <c r="F1366">
        <v>30286</v>
      </c>
      <c r="G1366" t="s">
        <v>477</v>
      </c>
      <c r="H1366" t="s">
        <v>28</v>
      </c>
      <c r="I1366" t="s">
        <v>150</v>
      </c>
      <c r="J1366" t="s">
        <v>27</v>
      </c>
      <c r="L1366" t="s">
        <v>42</v>
      </c>
    </row>
    <row r="1367" spans="1:32" ht="17.25" customHeight="1" x14ac:dyDescent="0.25">
      <c r="A1367">
        <v>337662</v>
      </c>
      <c r="B1367" t="s">
        <v>3256</v>
      </c>
      <c r="C1367" t="s">
        <v>941</v>
      </c>
      <c r="D1367" t="s">
        <v>465</v>
      </c>
      <c r="E1367" t="s">
        <v>89</v>
      </c>
      <c r="F1367">
        <v>32252</v>
      </c>
      <c r="G1367" t="s">
        <v>3257</v>
      </c>
      <c r="H1367" t="s">
        <v>28</v>
      </c>
      <c r="I1367" t="s">
        <v>150</v>
      </c>
      <c r="J1367" t="s">
        <v>1197</v>
      </c>
      <c r="L1367" t="s">
        <v>30</v>
      </c>
    </row>
    <row r="1368" spans="1:32" ht="17.25" customHeight="1" x14ac:dyDescent="0.25">
      <c r="A1368">
        <v>335737</v>
      </c>
      <c r="B1368" t="s">
        <v>3689</v>
      </c>
      <c r="C1368" t="s">
        <v>240</v>
      </c>
      <c r="D1368" t="s">
        <v>931</v>
      </c>
      <c r="E1368" t="s">
        <v>89</v>
      </c>
      <c r="F1368">
        <v>32554</v>
      </c>
      <c r="G1368" t="s">
        <v>738</v>
      </c>
      <c r="H1368" t="s">
        <v>28</v>
      </c>
      <c r="I1368" t="s">
        <v>150</v>
      </c>
      <c r="J1368" t="s">
        <v>1197</v>
      </c>
      <c r="L1368" t="s">
        <v>70</v>
      </c>
    </row>
    <row r="1369" spans="1:32" ht="17.25" customHeight="1" x14ac:dyDescent="0.25">
      <c r="A1369">
        <v>305654</v>
      </c>
      <c r="B1369" t="s">
        <v>2251</v>
      </c>
      <c r="C1369" t="s">
        <v>1008</v>
      </c>
      <c r="D1369" t="s">
        <v>2252</v>
      </c>
      <c r="E1369" t="s">
        <v>88</v>
      </c>
      <c r="F1369">
        <v>30413</v>
      </c>
      <c r="G1369" t="s">
        <v>803</v>
      </c>
      <c r="H1369" t="s">
        <v>28</v>
      </c>
      <c r="I1369" t="s">
        <v>150</v>
      </c>
      <c r="J1369" t="s">
        <v>1197</v>
      </c>
      <c r="L1369" t="s">
        <v>42</v>
      </c>
      <c r="V1369" t="s">
        <v>4433</v>
      </c>
    </row>
    <row r="1370" spans="1:32" ht="17.25" customHeight="1" x14ac:dyDescent="0.25">
      <c r="A1370">
        <v>336827</v>
      </c>
      <c r="B1370" t="s">
        <v>2693</v>
      </c>
      <c r="C1370" t="s">
        <v>347</v>
      </c>
      <c r="D1370" t="s">
        <v>398</v>
      </c>
      <c r="E1370" t="s">
        <v>88</v>
      </c>
      <c r="F1370">
        <v>32021</v>
      </c>
      <c r="G1370" t="s">
        <v>1586</v>
      </c>
      <c r="H1370" t="s">
        <v>28</v>
      </c>
      <c r="I1370" t="s">
        <v>150</v>
      </c>
      <c r="J1370" t="s">
        <v>1197</v>
      </c>
      <c r="L1370" t="s">
        <v>70</v>
      </c>
    </row>
    <row r="1371" spans="1:32" ht="17.25" customHeight="1" x14ac:dyDescent="0.25">
      <c r="A1371">
        <v>332103</v>
      </c>
      <c r="B1371" t="s">
        <v>3813</v>
      </c>
      <c r="C1371" t="s">
        <v>2709</v>
      </c>
      <c r="D1371" t="s">
        <v>326</v>
      </c>
      <c r="E1371" t="s">
        <v>88</v>
      </c>
      <c r="F1371">
        <v>28060</v>
      </c>
      <c r="G1371" t="s">
        <v>30</v>
      </c>
      <c r="H1371" t="s">
        <v>28</v>
      </c>
      <c r="I1371" t="s">
        <v>150</v>
      </c>
      <c r="V1371" t="s">
        <v>4554</v>
      </c>
      <c r="AC1371" t="s">
        <v>4399</v>
      </c>
      <c r="AD1371" t="s">
        <v>4399</v>
      </c>
      <c r="AE1371" t="s">
        <v>4399</v>
      </c>
      <c r="AF1371" t="s">
        <v>4399</v>
      </c>
    </row>
    <row r="1372" spans="1:32" ht="17.25" customHeight="1" x14ac:dyDescent="0.25">
      <c r="A1372">
        <v>338622</v>
      </c>
      <c r="B1372" t="s">
        <v>4280</v>
      </c>
      <c r="C1372" t="s">
        <v>954</v>
      </c>
      <c r="D1372" t="s">
        <v>620</v>
      </c>
      <c r="E1372" t="s">
        <v>88</v>
      </c>
      <c r="F1372">
        <v>35869</v>
      </c>
      <c r="G1372" t="s">
        <v>30</v>
      </c>
      <c r="H1372" t="s">
        <v>28</v>
      </c>
      <c r="I1372" t="s">
        <v>150</v>
      </c>
      <c r="J1372" t="s">
        <v>27</v>
      </c>
      <c r="L1372" t="s">
        <v>30</v>
      </c>
    </row>
    <row r="1373" spans="1:32" ht="17.25" customHeight="1" x14ac:dyDescent="0.25">
      <c r="A1373">
        <v>338623</v>
      </c>
      <c r="B1373" t="s">
        <v>2929</v>
      </c>
      <c r="C1373" t="s">
        <v>259</v>
      </c>
      <c r="D1373" t="s">
        <v>1976</v>
      </c>
      <c r="E1373" t="s">
        <v>88</v>
      </c>
      <c r="F1373">
        <v>28711</v>
      </c>
      <c r="G1373" t="s">
        <v>30</v>
      </c>
      <c r="H1373" t="s">
        <v>28</v>
      </c>
      <c r="I1373" t="s">
        <v>150</v>
      </c>
      <c r="J1373" t="s">
        <v>27</v>
      </c>
      <c r="L1373" t="s">
        <v>30</v>
      </c>
    </row>
    <row r="1374" spans="1:32" ht="17.25" customHeight="1" x14ac:dyDescent="0.25">
      <c r="A1374">
        <v>335741</v>
      </c>
      <c r="B1374" t="s">
        <v>3252</v>
      </c>
      <c r="C1374" t="s">
        <v>338</v>
      </c>
      <c r="D1374" t="s">
        <v>2320</v>
      </c>
      <c r="E1374" t="s">
        <v>89</v>
      </c>
      <c r="F1374">
        <v>32395</v>
      </c>
      <c r="G1374" t="s">
        <v>30</v>
      </c>
      <c r="H1374" t="s">
        <v>28</v>
      </c>
      <c r="I1374" t="s">
        <v>150</v>
      </c>
      <c r="J1374" t="s">
        <v>27</v>
      </c>
      <c r="L1374" t="s">
        <v>42</v>
      </c>
    </row>
    <row r="1375" spans="1:32" ht="17.25" customHeight="1" x14ac:dyDescent="0.25">
      <c r="A1375">
        <v>332141</v>
      </c>
      <c r="B1375" t="s">
        <v>3644</v>
      </c>
      <c r="C1375" t="s">
        <v>555</v>
      </c>
      <c r="D1375" t="s">
        <v>3365</v>
      </c>
      <c r="E1375" t="s">
        <v>89</v>
      </c>
      <c r="F1375">
        <v>34448</v>
      </c>
      <c r="G1375" t="s">
        <v>30</v>
      </c>
      <c r="H1375" t="s">
        <v>28</v>
      </c>
      <c r="I1375" t="s">
        <v>150</v>
      </c>
      <c r="J1375" t="s">
        <v>1197</v>
      </c>
      <c r="L1375" t="s">
        <v>30</v>
      </c>
      <c r="AF1375" t="s">
        <v>4399</v>
      </c>
    </row>
    <row r="1376" spans="1:32" ht="17.25" customHeight="1" x14ac:dyDescent="0.25">
      <c r="A1376">
        <v>334210</v>
      </c>
      <c r="B1376" t="s">
        <v>1871</v>
      </c>
      <c r="C1376" t="s">
        <v>563</v>
      </c>
      <c r="D1376" t="s">
        <v>337</v>
      </c>
      <c r="E1376" t="s">
        <v>89</v>
      </c>
      <c r="F1376">
        <v>33941</v>
      </c>
      <c r="G1376" t="s">
        <v>30</v>
      </c>
      <c r="H1376" t="s">
        <v>28</v>
      </c>
      <c r="I1376" t="s">
        <v>150</v>
      </c>
      <c r="J1376" t="s">
        <v>1197</v>
      </c>
      <c r="L1376" t="s">
        <v>30</v>
      </c>
      <c r="V1376" t="s">
        <v>4432</v>
      </c>
    </row>
    <row r="1377" spans="1:32" ht="17.25" customHeight="1" x14ac:dyDescent="0.25">
      <c r="A1377">
        <v>335743</v>
      </c>
      <c r="B1377" t="s">
        <v>2618</v>
      </c>
      <c r="C1377" t="s">
        <v>240</v>
      </c>
      <c r="D1377" t="s">
        <v>2143</v>
      </c>
      <c r="E1377" t="s">
        <v>89</v>
      </c>
      <c r="F1377">
        <v>34561</v>
      </c>
      <c r="G1377" t="s">
        <v>671</v>
      </c>
      <c r="H1377" t="s">
        <v>28</v>
      </c>
      <c r="I1377" t="s">
        <v>150</v>
      </c>
      <c r="J1377" t="s">
        <v>1197</v>
      </c>
      <c r="L1377" t="s">
        <v>30</v>
      </c>
      <c r="AF1377" t="s">
        <v>4399</v>
      </c>
    </row>
    <row r="1378" spans="1:32" ht="17.25" customHeight="1" x14ac:dyDescent="0.25">
      <c r="A1378">
        <v>334180</v>
      </c>
      <c r="B1378" t="s">
        <v>3671</v>
      </c>
      <c r="C1378" t="s">
        <v>653</v>
      </c>
      <c r="D1378" t="s">
        <v>3672</v>
      </c>
      <c r="E1378" t="s">
        <v>89</v>
      </c>
      <c r="F1378">
        <v>34709</v>
      </c>
      <c r="G1378" t="s">
        <v>958</v>
      </c>
      <c r="H1378" t="s">
        <v>28</v>
      </c>
      <c r="I1378" t="s">
        <v>150</v>
      </c>
      <c r="J1378" t="s">
        <v>1197</v>
      </c>
      <c r="L1378" t="s">
        <v>67</v>
      </c>
    </row>
    <row r="1379" spans="1:32" ht="17.25" customHeight="1" x14ac:dyDescent="0.25">
      <c r="A1379">
        <v>335696</v>
      </c>
      <c r="B1379" t="s">
        <v>4042</v>
      </c>
      <c r="C1379" t="s">
        <v>259</v>
      </c>
      <c r="D1379" t="s">
        <v>243</v>
      </c>
      <c r="E1379" t="s">
        <v>89</v>
      </c>
      <c r="F1379">
        <v>23485</v>
      </c>
      <c r="G1379" t="s">
        <v>4043</v>
      </c>
      <c r="H1379" t="s">
        <v>28</v>
      </c>
      <c r="I1379" t="s">
        <v>150</v>
      </c>
      <c r="J1379" t="s">
        <v>1197</v>
      </c>
      <c r="L1379" t="s">
        <v>62</v>
      </c>
    </row>
    <row r="1380" spans="1:32" ht="17.25" customHeight="1" x14ac:dyDescent="0.25">
      <c r="A1380">
        <v>338900</v>
      </c>
      <c r="B1380" t="s">
        <v>3141</v>
      </c>
      <c r="C1380" t="s">
        <v>979</v>
      </c>
      <c r="D1380" t="s">
        <v>487</v>
      </c>
      <c r="E1380" t="s">
        <v>89</v>
      </c>
      <c r="F1380">
        <v>34204</v>
      </c>
      <c r="G1380" t="s">
        <v>30</v>
      </c>
      <c r="H1380" t="s">
        <v>28</v>
      </c>
      <c r="I1380" t="s">
        <v>150</v>
      </c>
      <c r="J1380" t="s">
        <v>1197</v>
      </c>
      <c r="L1380" t="s">
        <v>30</v>
      </c>
    </row>
    <row r="1381" spans="1:32" ht="17.25" customHeight="1" x14ac:dyDescent="0.25">
      <c r="A1381">
        <v>328740</v>
      </c>
      <c r="B1381" t="s">
        <v>1863</v>
      </c>
      <c r="C1381" t="s">
        <v>1864</v>
      </c>
      <c r="D1381" t="s">
        <v>1865</v>
      </c>
      <c r="E1381" t="s">
        <v>89</v>
      </c>
      <c r="F1381">
        <v>33368</v>
      </c>
      <c r="G1381" t="s">
        <v>30</v>
      </c>
      <c r="H1381" t="s">
        <v>28</v>
      </c>
      <c r="I1381" t="s">
        <v>150</v>
      </c>
      <c r="V1381" t="s">
        <v>4432</v>
      </c>
      <c r="AC1381" t="s">
        <v>4399</v>
      </c>
      <c r="AD1381" t="s">
        <v>4399</v>
      </c>
      <c r="AE1381" t="s">
        <v>4399</v>
      </c>
      <c r="AF1381" t="s">
        <v>4399</v>
      </c>
    </row>
    <row r="1382" spans="1:32" ht="17.25" customHeight="1" x14ac:dyDescent="0.25">
      <c r="A1382">
        <v>332085</v>
      </c>
      <c r="B1382" t="s">
        <v>2943</v>
      </c>
      <c r="C1382" t="s">
        <v>259</v>
      </c>
      <c r="D1382" t="s">
        <v>334</v>
      </c>
      <c r="E1382" t="s">
        <v>89</v>
      </c>
      <c r="F1382">
        <v>35993</v>
      </c>
      <c r="G1382" t="s">
        <v>30</v>
      </c>
      <c r="H1382" t="s">
        <v>28</v>
      </c>
      <c r="I1382" t="s">
        <v>150</v>
      </c>
      <c r="J1382" t="s">
        <v>1197</v>
      </c>
      <c r="L1382" t="s">
        <v>30</v>
      </c>
    </row>
    <row r="1383" spans="1:32" ht="17.25" customHeight="1" x14ac:dyDescent="0.25">
      <c r="A1383">
        <v>331039</v>
      </c>
      <c r="B1383" t="s">
        <v>1457</v>
      </c>
      <c r="C1383" t="s">
        <v>291</v>
      </c>
      <c r="D1383" t="s">
        <v>326</v>
      </c>
      <c r="E1383" t="s">
        <v>89</v>
      </c>
      <c r="F1383">
        <v>34335</v>
      </c>
      <c r="G1383" t="s">
        <v>30</v>
      </c>
      <c r="H1383" t="s">
        <v>28</v>
      </c>
      <c r="I1383" t="s">
        <v>150</v>
      </c>
      <c r="J1383" t="s">
        <v>1197</v>
      </c>
      <c r="L1383" t="s">
        <v>85</v>
      </c>
      <c r="V1383" t="s">
        <v>4433</v>
      </c>
      <c r="AE1383" t="s">
        <v>4399</v>
      </c>
      <c r="AF1383" t="s">
        <v>4399</v>
      </c>
    </row>
    <row r="1384" spans="1:32" ht="17.25" customHeight="1" x14ac:dyDescent="0.25">
      <c r="A1384">
        <v>335701</v>
      </c>
      <c r="B1384" t="s">
        <v>4044</v>
      </c>
      <c r="C1384" t="s">
        <v>2967</v>
      </c>
      <c r="D1384" t="s">
        <v>289</v>
      </c>
      <c r="E1384" t="s">
        <v>89</v>
      </c>
      <c r="F1384">
        <v>28281</v>
      </c>
      <c r="G1384" t="s">
        <v>30</v>
      </c>
      <c r="H1384" t="s">
        <v>28</v>
      </c>
      <c r="I1384" t="s">
        <v>150</v>
      </c>
      <c r="J1384" t="s">
        <v>1197</v>
      </c>
      <c r="L1384" t="s">
        <v>30</v>
      </c>
    </row>
    <row r="1385" spans="1:32" ht="17.25" customHeight="1" x14ac:dyDescent="0.25">
      <c r="A1385">
        <v>337654</v>
      </c>
      <c r="B1385" t="s">
        <v>4070</v>
      </c>
      <c r="C1385" t="s">
        <v>240</v>
      </c>
      <c r="D1385" t="s">
        <v>463</v>
      </c>
      <c r="E1385" t="s">
        <v>89</v>
      </c>
      <c r="F1385">
        <v>35662</v>
      </c>
      <c r="G1385" t="s">
        <v>1083</v>
      </c>
      <c r="H1385" t="s">
        <v>28</v>
      </c>
      <c r="I1385" t="s">
        <v>150</v>
      </c>
      <c r="J1385" t="s">
        <v>1197</v>
      </c>
      <c r="L1385" t="s">
        <v>42</v>
      </c>
    </row>
    <row r="1386" spans="1:32" ht="17.25" customHeight="1" x14ac:dyDescent="0.25">
      <c r="A1386">
        <v>338617</v>
      </c>
      <c r="B1386" t="s">
        <v>3274</v>
      </c>
      <c r="C1386" t="s">
        <v>222</v>
      </c>
      <c r="D1386" t="s">
        <v>345</v>
      </c>
      <c r="E1386" t="s">
        <v>89</v>
      </c>
      <c r="F1386">
        <v>36315</v>
      </c>
      <c r="G1386" t="s">
        <v>224</v>
      </c>
      <c r="H1386" t="s">
        <v>28</v>
      </c>
      <c r="I1386" t="s">
        <v>150</v>
      </c>
      <c r="J1386" t="s">
        <v>1197</v>
      </c>
      <c r="L1386" t="s">
        <v>85</v>
      </c>
    </row>
    <row r="1387" spans="1:32" ht="17.25" customHeight="1" x14ac:dyDescent="0.25">
      <c r="A1387">
        <v>329705</v>
      </c>
      <c r="B1387" t="s">
        <v>2241</v>
      </c>
      <c r="C1387" t="s">
        <v>963</v>
      </c>
      <c r="D1387" t="s">
        <v>308</v>
      </c>
      <c r="E1387" t="s">
        <v>89</v>
      </c>
      <c r="F1387">
        <v>35460</v>
      </c>
      <c r="G1387" t="s">
        <v>2242</v>
      </c>
      <c r="H1387" t="s">
        <v>28</v>
      </c>
      <c r="I1387" t="s">
        <v>150</v>
      </c>
      <c r="J1387" t="s">
        <v>1197</v>
      </c>
      <c r="L1387" t="s">
        <v>30</v>
      </c>
      <c r="V1387" t="s">
        <v>4432</v>
      </c>
    </row>
    <row r="1388" spans="1:32" ht="17.25" customHeight="1" x14ac:dyDescent="0.25">
      <c r="A1388">
        <v>337653</v>
      </c>
      <c r="B1388" t="s">
        <v>3731</v>
      </c>
      <c r="C1388" t="s">
        <v>370</v>
      </c>
      <c r="D1388" t="s">
        <v>599</v>
      </c>
      <c r="E1388" t="s">
        <v>89</v>
      </c>
      <c r="F1388">
        <v>35898</v>
      </c>
      <c r="G1388" t="s">
        <v>30</v>
      </c>
      <c r="H1388" t="s">
        <v>28</v>
      </c>
      <c r="I1388" t="s">
        <v>150</v>
      </c>
      <c r="J1388" t="s">
        <v>27</v>
      </c>
      <c r="L1388" t="s">
        <v>30</v>
      </c>
      <c r="AE1388" t="s">
        <v>4399</v>
      </c>
      <c r="AF1388" t="s">
        <v>4399</v>
      </c>
    </row>
    <row r="1389" spans="1:32" ht="17.25" customHeight="1" x14ac:dyDescent="0.25">
      <c r="A1389">
        <v>337666</v>
      </c>
      <c r="B1389" t="s">
        <v>4194</v>
      </c>
      <c r="C1389" t="s">
        <v>1061</v>
      </c>
      <c r="D1389" t="s">
        <v>289</v>
      </c>
      <c r="E1389" t="s">
        <v>89</v>
      </c>
      <c r="F1389">
        <v>36892</v>
      </c>
      <c r="G1389" t="s">
        <v>30</v>
      </c>
      <c r="H1389" t="s">
        <v>28</v>
      </c>
      <c r="I1389" t="s">
        <v>150</v>
      </c>
      <c r="AC1389" t="s">
        <v>4399</v>
      </c>
      <c r="AD1389" t="s">
        <v>4399</v>
      </c>
      <c r="AE1389" t="s">
        <v>4399</v>
      </c>
      <c r="AF1389" t="s">
        <v>4399</v>
      </c>
    </row>
    <row r="1390" spans="1:32" ht="17.25" customHeight="1" x14ac:dyDescent="0.25">
      <c r="A1390">
        <v>338274</v>
      </c>
      <c r="B1390" t="s">
        <v>4251</v>
      </c>
      <c r="C1390" t="s">
        <v>240</v>
      </c>
      <c r="D1390" t="s">
        <v>299</v>
      </c>
      <c r="E1390" t="s">
        <v>89</v>
      </c>
      <c r="F1390">
        <v>32874</v>
      </c>
      <c r="G1390" t="s">
        <v>4252</v>
      </c>
      <c r="H1390" t="s">
        <v>28</v>
      </c>
      <c r="I1390" t="s">
        <v>150</v>
      </c>
      <c r="J1390" t="s">
        <v>1197</v>
      </c>
      <c r="L1390" t="s">
        <v>49</v>
      </c>
    </row>
    <row r="1391" spans="1:32" ht="17.25" customHeight="1" x14ac:dyDescent="0.25">
      <c r="A1391">
        <v>332186</v>
      </c>
      <c r="B1391" t="s">
        <v>4203</v>
      </c>
      <c r="C1391" t="s">
        <v>354</v>
      </c>
      <c r="D1391" t="s">
        <v>253</v>
      </c>
      <c r="E1391" t="s">
        <v>89</v>
      </c>
      <c r="F1391">
        <v>33633</v>
      </c>
      <c r="G1391" t="s">
        <v>52</v>
      </c>
      <c r="H1391" t="s">
        <v>28</v>
      </c>
      <c r="I1391" t="s">
        <v>150</v>
      </c>
      <c r="J1391" t="s">
        <v>1197</v>
      </c>
      <c r="L1391" t="s">
        <v>52</v>
      </c>
    </row>
    <row r="1392" spans="1:32" ht="17.25" customHeight="1" x14ac:dyDescent="0.25">
      <c r="A1392">
        <v>326750</v>
      </c>
      <c r="B1392" t="s">
        <v>1853</v>
      </c>
      <c r="C1392" t="s">
        <v>470</v>
      </c>
      <c r="D1392" t="s">
        <v>840</v>
      </c>
      <c r="E1392" t="s">
        <v>89</v>
      </c>
      <c r="F1392">
        <v>35019</v>
      </c>
      <c r="G1392" t="s">
        <v>791</v>
      </c>
      <c r="H1392" t="s">
        <v>28</v>
      </c>
      <c r="I1392" t="s">
        <v>150</v>
      </c>
      <c r="J1392" t="s">
        <v>1197</v>
      </c>
      <c r="L1392" t="s">
        <v>30</v>
      </c>
      <c r="V1392" t="s">
        <v>4432</v>
      </c>
    </row>
    <row r="1393" spans="1:32" ht="17.25" customHeight="1" x14ac:dyDescent="0.25">
      <c r="A1393">
        <v>326195</v>
      </c>
      <c r="B1393" t="s">
        <v>2108</v>
      </c>
      <c r="C1393" t="s">
        <v>286</v>
      </c>
      <c r="D1393" t="s">
        <v>289</v>
      </c>
      <c r="E1393" t="s">
        <v>89</v>
      </c>
      <c r="F1393">
        <v>35186</v>
      </c>
      <c r="G1393" t="s">
        <v>224</v>
      </c>
      <c r="H1393" t="s">
        <v>28</v>
      </c>
      <c r="I1393" t="s">
        <v>150</v>
      </c>
      <c r="J1393" t="s">
        <v>1197</v>
      </c>
      <c r="L1393" t="s">
        <v>30</v>
      </c>
      <c r="V1393" t="s">
        <v>4420</v>
      </c>
    </row>
    <row r="1394" spans="1:32" ht="17.25" customHeight="1" x14ac:dyDescent="0.25">
      <c r="A1394">
        <v>335766</v>
      </c>
      <c r="B1394" t="s">
        <v>4045</v>
      </c>
      <c r="C1394" t="s">
        <v>643</v>
      </c>
      <c r="D1394" t="s">
        <v>401</v>
      </c>
      <c r="E1394" t="s">
        <v>88</v>
      </c>
      <c r="F1394">
        <v>34759</v>
      </c>
      <c r="G1394" t="s">
        <v>4046</v>
      </c>
      <c r="H1394" t="s">
        <v>28</v>
      </c>
      <c r="I1394" t="s">
        <v>150</v>
      </c>
    </row>
    <row r="1395" spans="1:32" ht="17.25" customHeight="1" x14ac:dyDescent="0.25">
      <c r="A1395">
        <v>335709</v>
      </c>
      <c r="B1395" t="s">
        <v>3687</v>
      </c>
      <c r="C1395" t="s">
        <v>389</v>
      </c>
      <c r="D1395" t="s">
        <v>3275</v>
      </c>
      <c r="E1395" t="s">
        <v>88</v>
      </c>
      <c r="F1395">
        <v>27733</v>
      </c>
      <c r="G1395" t="s">
        <v>346</v>
      </c>
      <c r="H1395" t="s">
        <v>28</v>
      </c>
      <c r="I1395" t="s">
        <v>150</v>
      </c>
      <c r="J1395" t="s">
        <v>1197</v>
      </c>
      <c r="L1395" t="s">
        <v>30</v>
      </c>
    </row>
    <row r="1396" spans="1:32" ht="17.25" customHeight="1" x14ac:dyDescent="0.25">
      <c r="A1396">
        <v>336843</v>
      </c>
      <c r="B1396" t="s">
        <v>4188</v>
      </c>
      <c r="C1396" t="s">
        <v>291</v>
      </c>
      <c r="D1396" t="s">
        <v>673</v>
      </c>
      <c r="E1396" t="s">
        <v>88</v>
      </c>
      <c r="F1396">
        <v>35670</v>
      </c>
      <c r="G1396" t="s">
        <v>4189</v>
      </c>
      <c r="H1396" t="s">
        <v>28</v>
      </c>
      <c r="I1396" t="s">
        <v>150</v>
      </c>
      <c r="J1396" t="s">
        <v>27</v>
      </c>
      <c r="L1396" t="s">
        <v>42</v>
      </c>
      <c r="AF1396" t="s">
        <v>4399</v>
      </c>
    </row>
    <row r="1397" spans="1:32" ht="17.25" customHeight="1" x14ac:dyDescent="0.25">
      <c r="A1397">
        <v>329801</v>
      </c>
      <c r="B1397" t="s">
        <v>862</v>
      </c>
      <c r="C1397" t="s">
        <v>3625</v>
      </c>
      <c r="D1397" t="s">
        <v>544</v>
      </c>
      <c r="E1397" t="s">
        <v>88</v>
      </c>
      <c r="F1397">
        <v>29778</v>
      </c>
      <c r="G1397" t="s">
        <v>30</v>
      </c>
      <c r="H1397" t="s">
        <v>28</v>
      </c>
      <c r="I1397" t="s">
        <v>150</v>
      </c>
      <c r="AC1397" t="s">
        <v>4399</v>
      </c>
      <c r="AD1397" t="s">
        <v>4399</v>
      </c>
      <c r="AE1397" t="s">
        <v>4399</v>
      </c>
      <c r="AF1397" t="s">
        <v>4399</v>
      </c>
    </row>
    <row r="1398" spans="1:32" ht="17.25" customHeight="1" x14ac:dyDescent="0.25">
      <c r="A1398">
        <v>335771</v>
      </c>
      <c r="B1398" t="s">
        <v>3922</v>
      </c>
      <c r="C1398" t="s">
        <v>397</v>
      </c>
      <c r="D1398" t="s">
        <v>2333</v>
      </c>
      <c r="E1398" t="s">
        <v>88</v>
      </c>
      <c r="F1398">
        <v>29474</v>
      </c>
      <c r="G1398" t="s">
        <v>30</v>
      </c>
      <c r="H1398" t="s">
        <v>28</v>
      </c>
      <c r="I1398" t="s">
        <v>150</v>
      </c>
      <c r="J1398" t="s">
        <v>1197</v>
      </c>
      <c r="L1398" t="s">
        <v>30</v>
      </c>
    </row>
    <row r="1399" spans="1:32" ht="17.25" customHeight="1" x14ac:dyDescent="0.25">
      <c r="A1399">
        <v>337709</v>
      </c>
      <c r="B1399" t="s">
        <v>2770</v>
      </c>
      <c r="C1399" t="s">
        <v>2771</v>
      </c>
      <c r="D1399" t="s">
        <v>299</v>
      </c>
      <c r="E1399" t="s">
        <v>88</v>
      </c>
      <c r="F1399">
        <v>31006</v>
      </c>
      <c r="G1399" t="s">
        <v>30</v>
      </c>
      <c r="H1399" t="s">
        <v>28</v>
      </c>
      <c r="I1399" t="s">
        <v>150</v>
      </c>
      <c r="J1399" t="s">
        <v>1197</v>
      </c>
      <c r="L1399" t="s">
        <v>30</v>
      </c>
    </row>
    <row r="1400" spans="1:32" ht="17.25" customHeight="1" x14ac:dyDescent="0.25">
      <c r="A1400">
        <v>338638</v>
      </c>
      <c r="B1400" t="s">
        <v>4099</v>
      </c>
      <c r="C1400" t="s">
        <v>4100</v>
      </c>
      <c r="D1400" t="s">
        <v>253</v>
      </c>
      <c r="E1400" t="s">
        <v>88</v>
      </c>
      <c r="F1400">
        <v>30711</v>
      </c>
      <c r="G1400" t="s">
        <v>1252</v>
      </c>
      <c r="H1400" t="s">
        <v>28</v>
      </c>
      <c r="I1400" t="s">
        <v>150</v>
      </c>
      <c r="J1400" t="s">
        <v>1197</v>
      </c>
      <c r="L1400" t="s">
        <v>30</v>
      </c>
    </row>
    <row r="1401" spans="1:32" ht="17.25" customHeight="1" x14ac:dyDescent="0.25">
      <c r="A1401">
        <v>334228</v>
      </c>
      <c r="B1401" t="s">
        <v>3673</v>
      </c>
      <c r="C1401" t="s">
        <v>347</v>
      </c>
      <c r="D1401" t="s">
        <v>538</v>
      </c>
      <c r="E1401" t="s">
        <v>89</v>
      </c>
      <c r="F1401">
        <v>36100</v>
      </c>
      <c r="G1401" t="s">
        <v>30</v>
      </c>
      <c r="H1401" t="s">
        <v>28</v>
      </c>
      <c r="I1401" t="s">
        <v>150</v>
      </c>
    </row>
    <row r="1402" spans="1:32" ht="17.25" customHeight="1" x14ac:dyDescent="0.25">
      <c r="A1402">
        <v>332163</v>
      </c>
      <c r="B1402" t="s">
        <v>3119</v>
      </c>
      <c r="C1402" t="s">
        <v>2037</v>
      </c>
      <c r="D1402" t="s">
        <v>1918</v>
      </c>
      <c r="E1402" t="s">
        <v>88</v>
      </c>
      <c r="F1402">
        <v>35431</v>
      </c>
      <c r="G1402" t="s">
        <v>1586</v>
      </c>
      <c r="H1402" t="s">
        <v>28</v>
      </c>
      <c r="I1402" t="s">
        <v>150</v>
      </c>
      <c r="J1402" t="s">
        <v>1197</v>
      </c>
      <c r="L1402" t="s">
        <v>70</v>
      </c>
    </row>
    <row r="1403" spans="1:32" ht="17.25" customHeight="1" x14ac:dyDescent="0.25">
      <c r="A1403">
        <v>332164</v>
      </c>
      <c r="B1403" t="s">
        <v>3081</v>
      </c>
      <c r="C1403" t="s">
        <v>581</v>
      </c>
      <c r="D1403" t="s">
        <v>585</v>
      </c>
      <c r="E1403" t="s">
        <v>89</v>
      </c>
      <c r="F1403">
        <v>36218</v>
      </c>
      <c r="G1403" t="s">
        <v>30</v>
      </c>
      <c r="H1403" t="s">
        <v>28</v>
      </c>
      <c r="I1403" t="s">
        <v>150</v>
      </c>
      <c r="J1403" t="s">
        <v>27</v>
      </c>
      <c r="L1403" t="s">
        <v>52</v>
      </c>
    </row>
    <row r="1404" spans="1:32" ht="17.25" customHeight="1" x14ac:dyDescent="0.25">
      <c r="A1404">
        <v>336840</v>
      </c>
      <c r="B1404" t="s">
        <v>4227</v>
      </c>
      <c r="C1404" t="s">
        <v>699</v>
      </c>
      <c r="D1404" t="s">
        <v>492</v>
      </c>
      <c r="E1404" t="s">
        <v>88</v>
      </c>
      <c r="F1404">
        <v>27874</v>
      </c>
      <c r="G1404" t="s">
        <v>30</v>
      </c>
      <c r="H1404" t="s">
        <v>28</v>
      </c>
      <c r="I1404" t="s">
        <v>150</v>
      </c>
      <c r="J1404" t="s">
        <v>1197</v>
      </c>
      <c r="L1404" t="s">
        <v>30</v>
      </c>
    </row>
    <row r="1405" spans="1:32" ht="17.25" customHeight="1" x14ac:dyDescent="0.25">
      <c r="A1405">
        <v>328246</v>
      </c>
      <c r="B1405" t="s">
        <v>3618</v>
      </c>
      <c r="C1405" t="s">
        <v>685</v>
      </c>
      <c r="D1405" t="s">
        <v>497</v>
      </c>
      <c r="E1405" t="s">
        <v>89</v>
      </c>
      <c r="F1405">
        <v>33869</v>
      </c>
      <c r="G1405" t="s">
        <v>595</v>
      </c>
      <c r="H1405" t="s">
        <v>28</v>
      </c>
      <c r="I1405" t="s">
        <v>150</v>
      </c>
      <c r="J1405" t="s">
        <v>1197</v>
      </c>
      <c r="L1405" t="s">
        <v>42</v>
      </c>
    </row>
    <row r="1406" spans="1:32" ht="17.25" customHeight="1" x14ac:dyDescent="0.25">
      <c r="A1406">
        <v>333306</v>
      </c>
      <c r="B1406" t="s">
        <v>2801</v>
      </c>
      <c r="C1406" t="s">
        <v>633</v>
      </c>
      <c r="D1406" t="s">
        <v>1099</v>
      </c>
      <c r="E1406" t="s">
        <v>89</v>
      </c>
      <c r="F1406">
        <v>24856</v>
      </c>
      <c r="G1406" t="s">
        <v>224</v>
      </c>
      <c r="H1406" t="s">
        <v>28</v>
      </c>
      <c r="I1406" t="s">
        <v>150</v>
      </c>
      <c r="J1406" t="s">
        <v>1197</v>
      </c>
      <c r="L1406" t="s">
        <v>59</v>
      </c>
    </row>
    <row r="1407" spans="1:32" ht="17.25" customHeight="1" x14ac:dyDescent="0.25">
      <c r="A1407">
        <v>338977</v>
      </c>
      <c r="B1407" t="s">
        <v>3940</v>
      </c>
      <c r="C1407" t="s">
        <v>1530</v>
      </c>
      <c r="D1407" t="s">
        <v>1976</v>
      </c>
      <c r="E1407" t="s">
        <v>89</v>
      </c>
      <c r="F1407">
        <v>31133</v>
      </c>
      <c r="G1407" t="s">
        <v>30</v>
      </c>
      <c r="H1407" t="s">
        <v>28</v>
      </c>
      <c r="I1407" t="s">
        <v>150</v>
      </c>
      <c r="J1407" t="s">
        <v>1197</v>
      </c>
      <c r="L1407" t="s">
        <v>30</v>
      </c>
    </row>
    <row r="1408" spans="1:32" ht="17.25" customHeight="1" x14ac:dyDescent="0.25">
      <c r="A1408">
        <v>335789</v>
      </c>
      <c r="B1408" t="s">
        <v>2403</v>
      </c>
      <c r="C1408" t="s">
        <v>298</v>
      </c>
      <c r="D1408" t="s">
        <v>390</v>
      </c>
      <c r="E1408" t="s">
        <v>89</v>
      </c>
      <c r="F1408">
        <v>30963</v>
      </c>
      <c r="G1408" t="s">
        <v>30</v>
      </c>
      <c r="H1408" t="s">
        <v>28</v>
      </c>
      <c r="I1408" t="s">
        <v>150</v>
      </c>
      <c r="J1408" t="s">
        <v>1197</v>
      </c>
      <c r="L1408" t="s">
        <v>30</v>
      </c>
    </row>
    <row r="1409" spans="1:32" ht="17.25" customHeight="1" x14ac:dyDescent="0.25">
      <c r="A1409">
        <v>336844</v>
      </c>
      <c r="B1409" t="s">
        <v>3714</v>
      </c>
      <c r="C1409" t="s">
        <v>240</v>
      </c>
      <c r="D1409" t="s">
        <v>1344</v>
      </c>
      <c r="E1409" t="s">
        <v>89</v>
      </c>
      <c r="F1409">
        <v>29059</v>
      </c>
      <c r="G1409" t="s">
        <v>30</v>
      </c>
      <c r="H1409" t="s">
        <v>28</v>
      </c>
      <c r="I1409" t="s">
        <v>150</v>
      </c>
      <c r="AC1409" t="s">
        <v>4399</v>
      </c>
      <c r="AD1409" t="s">
        <v>4399</v>
      </c>
      <c r="AE1409" t="s">
        <v>4399</v>
      </c>
      <c r="AF1409" t="s">
        <v>4399</v>
      </c>
    </row>
    <row r="1410" spans="1:32" ht="17.25" customHeight="1" x14ac:dyDescent="0.25">
      <c r="A1410">
        <v>337715</v>
      </c>
      <c r="B1410" t="s">
        <v>2959</v>
      </c>
      <c r="C1410" t="s">
        <v>225</v>
      </c>
      <c r="D1410" t="s">
        <v>860</v>
      </c>
      <c r="E1410" t="s">
        <v>89</v>
      </c>
      <c r="F1410">
        <v>31380</v>
      </c>
      <c r="G1410" t="s">
        <v>2960</v>
      </c>
      <c r="H1410" t="s">
        <v>28</v>
      </c>
      <c r="I1410" t="s">
        <v>150</v>
      </c>
      <c r="J1410" t="s">
        <v>27</v>
      </c>
      <c r="L1410" t="s">
        <v>73</v>
      </c>
      <c r="AF1410" t="s">
        <v>4399</v>
      </c>
    </row>
    <row r="1411" spans="1:32" ht="17.25" customHeight="1" x14ac:dyDescent="0.25">
      <c r="A1411">
        <v>326870</v>
      </c>
      <c r="B1411" t="s">
        <v>3070</v>
      </c>
      <c r="C1411" t="s">
        <v>240</v>
      </c>
      <c r="D1411" t="s">
        <v>459</v>
      </c>
      <c r="E1411" t="s">
        <v>88</v>
      </c>
      <c r="F1411">
        <v>35855</v>
      </c>
      <c r="G1411" t="s">
        <v>30</v>
      </c>
      <c r="H1411" t="s">
        <v>28</v>
      </c>
      <c r="I1411" t="s">
        <v>150</v>
      </c>
      <c r="J1411" t="s">
        <v>1197</v>
      </c>
      <c r="L1411" t="s">
        <v>42</v>
      </c>
    </row>
    <row r="1412" spans="1:32" ht="17.25" customHeight="1" x14ac:dyDescent="0.25">
      <c r="A1412">
        <v>337070</v>
      </c>
      <c r="B1412" t="s">
        <v>2464</v>
      </c>
      <c r="C1412" t="s">
        <v>300</v>
      </c>
      <c r="D1412" t="s">
        <v>318</v>
      </c>
      <c r="E1412" t="s">
        <v>88</v>
      </c>
      <c r="F1412">
        <v>36351</v>
      </c>
      <c r="G1412" t="s">
        <v>1948</v>
      </c>
      <c r="H1412" t="s">
        <v>28</v>
      </c>
      <c r="I1412" t="s">
        <v>150</v>
      </c>
      <c r="J1412" t="s">
        <v>1197</v>
      </c>
      <c r="L1412" t="s">
        <v>42</v>
      </c>
    </row>
    <row r="1413" spans="1:32" ht="17.25" customHeight="1" x14ac:dyDescent="0.25">
      <c r="A1413">
        <v>338255</v>
      </c>
      <c r="B1413" t="s">
        <v>3446</v>
      </c>
      <c r="C1413" t="s">
        <v>1604</v>
      </c>
      <c r="D1413" t="s">
        <v>2341</v>
      </c>
      <c r="E1413" t="s">
        <v>89</v>
      </c>
      <c r="F1413">
        <v>35948</v>
      </c>
      <c r="G1413" t="s">
        <v>73</v>
      </c>
      <c r="H1413" t="s">
        <v>28</v>
      </c>
      <c r="I1413" t="s">
        <v>150</v>
      </c>
      <c r="J1413" t="s">
        <v>1197</v>
      </c>
      <c r="L1413" t="s">
        <v>73</v>
      </c>
    </row>
    <row r="1414" spans="1:32" ht="17.25" customHeight="1" x14ac:dyDescent="0.25">
      <c r="A1414">
        <v>329774</v>
      </c>
      <c r="B1414" t="s">
        <v>3134</v>
      </c>
      <c r="C1414" t="s">
        <v>687</v>
      </c>
      <c r="D1414" t="s">
        <v>640</v>
      </c>
      <c r="E1414" t="s">
        <v>89</v>
      </c>
      <c r="F1414">
        <v>35472</v>
      </c>
      <c r="G1414" t="s">
        <v>30</v>
      </c>
      <c r="H1414" t="s">
        <v>28</v>
      </c>
      <c r="I1414" t="s">
        <v>150</v>
      </c>
      <c r="V1414" t="s">
        <v>4554</v>
      </c>
      <c r="AC1414" t="s">
        <v>4399</v>
      </c>
      <c r="AD1414" t="s">
        <v>4399</v>
      </c>
      <c r="AE1414" t="s">
        <v>4399</v>
      </c>
      <c r="AF1414" t="s">
        <v>4399</v>
      </c>
    </row>
    <row r="1415" spans="1:32" ht="17.25" customHeight="1" x14ac:dyDescent="0.25">
      <c r="A1415">
        <v>338939</v>
      </c>
      <c r="B1415" t="s">
        <v>3038</v>
      </c>
      <c r="C1415" t="s">
        <v>352</v>
      </c>
      <c r="D1415" t="s">
        <v>3039</v>
      </c>
      <c r="E1415" t="s">
        <v>89</v>
      </c>
      <c r="F1415">
        <v>29720</v>
      </c>
      <c r="G1415" t="s">
        <v>30</v>
      </c>
      <c r="H1415" t="s">
        <v>28</v>
      </c>
      <c r="I1415" t="s">
        <v>150</v>
      </c>
      <c r="J1415" t="s">
        <v>1197</v>
      </c>
      <c r="L1415" t="s">
        <v>30</v>
      </c>
    </row>
    <row r="1416" spans="1:32" ht="17.25" customHeight="1" x14ac:dyDescent="0.25">
      <c r="A1416">
        <v>337722</v>
      </c>
      <c r="B1416" t="s">
        <v>3571</v>
      </c>
      <c r="C1416" t="s">
        <v>3572</v>
      </c>
      <c r="D1416" t="s">
        <v>283</v>
      </c>
      <c r="E1416" t="s">
        <v>89</v>
      </c>
      <c r="F1416">
        <v>30127</v>
      </c>
      <c r="G1416" t="s">
        <v>42</v>
      </c>
      <c r="H1416" t="s">
        <v>28</v>
      </c>
      <c r="I1416" t="s">
        <v>150</v>
      </c>
      <c r="J1416" t="s">
        <v>1197</v>
      </c>
      <c r="L1416" t="s">
        <v>30</v>
      </c>
    </row>
    <row r="1417" spans="1:32" ht="17.25" customHeight="1" x14ac:dyDescent="0.25">
      <c r="A1417">
        <v>337698</v>
      </c>
      <c r="B1417" t="s">
        <v>4071</v>
      </c>
      <c r="C1417" t="s">
        <v>372</v>
      </c>
      <c r="D1417" t="s">
        <v>4072</v>
      </c>
      <c r="E1417" t="s">
        <v>89</v>
      </c>
      <c r="F1417">
        <v>32104</v>
      </c>
      <c r="G1417" t="s">
        <v>30</v>
      </c>
      <c r="H1417" t="s">
        <v>28</v>
      </c>
      <c r="I1417" t="s">
        <v>150</v>
      </c>
      <c r="J1417" t="s">
        <v>1197</v>
      </c>
      <c r="L1417" t="s">
        <v>30</v>
      </c>
    </row>
    <row r="1418" spans="1:32" ht="17.25" customHeight="1" x14ac:dyDescent="0.25">
      <c r="A1418">
        <v>328071</v>
      </c>
      <c r="B1418" t="s">
        <v>3345</v>
      </c>
      <c r="C1418" t="s">
        <v>687</v>
      </c>
      <c r="D1418" t="s">
        <v>387</v>
      </c>
      <c r="E1418" t="s">
        <v>89</v>
      </c>
      <c r="F1418">
        <v>32317</v>
      </c>
      <c r="G1418" t="s">
        <v>52</v>
      </c>
      <c r="H1418" t="s">
        <v>28</v>
      </c>
      <c r="I1418" t="s">
        <v>150</v>
      </c>
      <c r="J1418" t="s">
        <v>1197</v>
      </c>
      <c r="L1418" t="s">
        <v>52</v>
      </c>
      <c r="AF1418" t="s">
        <v>4399</v>
      </c>
    </row>
    <row r="1419" spans="1:32" ht="17.25" customHeight="1" x14ac:dyDescent="0.25">
      <c r="A1419">
        <v>335762</v>
      </c>
      <c r="B1419" t="s">
        <v>2652</v>
      </c>
      <c r="C1419" t="s">
        <v>338</v>
      </c>
      <c r="D1419" t="s">
        <v>893</v>
      </c>
      <c r="E1419" t="s">
        <v>88</v>
      </c>
      <c r="F1419">
        <v>29483</v>
      </c>
      <c r="G1419" t="s">
        <v>30</v>
      </c>
      <c r="H1419" t="s">
        <v>28</v>
      </c>
      <c r="I1419" t="s">
        <v>150</v>
      </c>
      <c r="J1419" t="s">
        <v>1197</v>
      </c>
      <c r="L1419" t="s">
        <v>59</v>
      </c>
    </row>
    <row r="1420" spans="1:32" ht="17.25" customHeight="1" x14ac:dyDescent="0.25">
      <c r="A1420">
        <v>329749</v>
      </c>
      <c r="B1420" t="s">
        <v>3168</v>
      </c>
      <c r="C1420" t="s">
        <v>591</v>
      </c>
      <c r="D1420" t="s">
        <v>316</v>
      </c>
      <c r="E1420" t="s">
        <v>88</v>
      </c>
      <c r="F1420">
        <v>35328</v>
      </c>
      <c r="G1420" t="s">
        <v>30</v>
      </c>
      <c r="H1420" t="s">
        <v>28</v>
      </c>
      <c r="I1420" t="s">
        <v>150</v>
      </c>
      <c r="J1420" t="s">
        <v>27</v>
      </c>
      <c r="L1420" t="s">
        <v>30</v>
      </c>
    </row>
    <row r="1421" spans="1:32" ht="17.25" customHeight="1" x14ac:dyDescent="0.25">
      <c r="A1421">
        <v>324440</v>
      </c>
      <c r="B1421" t="s">
        <v>3278</v>
      </c>
      <c r="C1421" t="s">
        <v>525</v>
      </c>
      <c r="D1421" t="s">
        <v>748</v>
      </c>
      <c r="E1421" t="s">
        <v>88</v>
      </c>
      <c r="F1421">
        <v>34596</v>
      </c>
      <c r="G1421" t="s">
        <v>52</v>
      </c>
      <c r="H1421" t="s">
        <v>28</v>
      </c>
      <c r="I1421" t="s">
        <v>150</v>
      </c>
      <c r="J1421" t="s">
        <v>27</v>
      </c>
      <c r="L1421" t="s">
        <v>30</v>
      </c>
    </row>
    <row r="1422" spans="1:32" ht="17.25" customHeight="1" x14ac:dyDescent="0.25">
      <c r="A1422">
        <v>329788</v>
      </c>
      <c r="B1422" t="s">
        <v>2806</v>
      </c>
      <c r="C1422" t="s">
        <v>642</v>
      </c>
      <c r="D1422" t="s">
        <v>243</v>
      </c>
      <c r="E1422" t="s">
        <v>89</v>
      </c>
      <c r="F1422">
        <v>33604</v>
      </c>
      <c r="G1422" t="s">
        <v>42</v>
      </c>
      <c r="H1422" t="s">
        <v>28</v>
      </c>
      <c r="I1422" t="s">
        <v>150</v>
      </c>
      <c r="J1422" t="s">
        <v>1197</v>
      </c>
      <c r="L1422" t="s">
        <v>30</v>
      </c>
    </row>
    <row r="1423" spans="1:32" ht="17.25" customHeight="1" x14ac:dyDescent="0.25">
      <c r="A1423">
        <v>337243</v>
      </c>
      <c r="B1423" t="s">
        <v>2728</v>
      </c>
      <c r="C1423" t="s">
        <v>365</v>
      </c>
      <c r="D1423" t="s">
        <v>1594</v>
      </c>
      <c r="E1423" t="s">
        <v>89</v>
      </c>
      <c r="F1423">
        <v>36161</v>
      </c>
      <c r="G1423" t="s">
        <v>1040</v>
      </c>
      <c r="H1423" t="s">
        <v>28</v>
      </c>
      <c r="I1423" t="s">
        <v>150</v>
      </c>
      <c r="J1423" t="s">
        <v>1197</v>
      </c>
      <c r="L1423" t="s">
        <v>82</v>
      </c>
    </row>
    <row r="1424" spans="1:32" ht="17.25" customHeight="1" x14ac:dyDescent="0.25">
      <c r="A1424">
        <v>337702</v>
      </c>
      <c r="B1424" t="s">
        <v>3570</v>
      </c>
      <c r="C1424" t="s">
        <v>240</v>
      </c>
      <c r="D1424" t="s">
        <v>725</v>
      </c>
      <c r="E1424" t="s">
        <v>89</v>
      </c>
      <c r="F1424">
        <v>32877</v>
      </c>
      <c r="G1424" t="s">
        <v>2075</v>
      </c>
      <c r="H1424" t="s">
        <v>28</v>
      </c>
      <c r="I1424" t="s">
        <v>150</v>
      </c>
      <c r="J1424" t="s">
        <v>1197</v>
      </c>
      <c r="L1424" t="s">
        <v>42</v>
      </c>
    </row>
    <row r="1425" spans="1:32" ht="17.25" customHeight="1" x14ac:dyDescent="0.25">
      <c r="A1425">
        <v>335760</v>
      </c>
      <c r="B1425" t="s">
        <v>3190</v>
      </c>
      <c r="C1425" t="s">
        <v>1639</v>
      </c>
      <c r="D1425" t="s">
        <v>989</v>
      </c>
      <c r="E1425" t="s">
        <v>88</v>
      </c>
      <c r="F1425">
        <v>30504</v>
      </c>
      <c r="G1425" t="s">
        <v>224</v>
      </c>
      <c r="H1425" t="s">
        <v>28</v>
      </c>
      <c r="I1425" t="s">
        <v>150</v>
      </c>
      <c r="AD1425" t="s">
        <v>4399</v>
      </c>
      <c r="AE1425" t="s">
        <v>4399</v>
      </c>
      <c r="AF1425" t="s">
        <v>4399</v>
      </c>
    </row>
    <row r="1426" spans="1:32" ht="17.25" customHeight="1" x14ac:dyDescent="0.25">
      <c r="A1426">
        <v>338624</v>
      </c>
      <c r="B1426" t="s">
        <v>4281</v>
      </c>
      <c r="C1426" t="s">
        <v>807</v>
      </c>
      <c r="D1426" t="s">
        <v>566</v>
      </c>
      <c r="E1426" t="s">
        <v>89</v>
      </c>
      <c r="F1426">
        <v>32365</v>
      </c>
      <c r="G1426" t="s">
        <v>722</v>
      </c>
      <c r="H1426" t="s">
        <v>28</v>
      </c>
      <c r="I1426" t="s">
        <v>150</v>
      </c>
      <c r="J1426" t="s">
        <v>1197</v>
      </c>
      <c r="L1426" t="s">
        <v>30</v>
      </c>
    </row>
    <row r="1427" spans="1:32" ht="17.25" customHeight="1" x14ac:dyDescent="0.25">
      <c r="A1427">
        <v>327214</v>
      </c>
      <c r="B1427" t="s">
        <v>2637</v>
      </c>
      <c r="C1427" t="s">
        <v>259</v>
      </c>
      <c r="D1427" t="s">
        <v>453</v>
      </c>
      <c r="E1427" t="s">
        <v>89</v>
      </c>
      <c r="F1427">
        <v>30590</v>
      </c>
      <c r="G1427" t="s">
        <v>634</v>
      </c>
      <c r="H1427" t="s">
        <v>28</v>
      </c>
      <c r="I1427" t="s">
        <v>150</v>
      </c>
      <c r="J1427" t="s">
        <v>1197</v>
      </c>
      <c r="L1427" t="s">
        <v>30</v>
      </c>
    </row>
    <row r="1428" spans="1:32" ht="17.25" customHeight="1" x14ac:dyDescent="0.25">
      <c r="A1428">
        <v>328001</v>
      </c>
      <c r="B1428" t="s">
        <v>1347</v>
      </c>
      <c r="C1428" t="s">
        <v>1348</v>
      </c>
      <c r="D1428" t="s">
        <v>560</v>
      </c>
      <c r="E1428" t="s">
        <v>89</v>
      </c>
      <c r="F1428">
        <v>35065</v>
      </c>
      <c r="G1428" t="s">
        <v>30</v>
      </c>
      <c r="H1428" t="s">
        <v>28</v>
      </c>
      <c r="I1428" t="s">
        <v>150</v>
      </c>
      <c r="J1428" t="s">
        <v>1197</v>
      </c>
      <c r="L1428" t="s">
        <v>30</v>
      </c>
      <c r="V1428" t="s">
        <v>4433</v>
      </c>
    </row>
    <row r="1429" spans="1:32" ht="17.25" customHeight="1" x14ac:dyDescent="0.25">
      <c r="A1429">
        <v>338556</v>
      </c>
      <c r="B1429" t="s">
        <v>4262</v>
      </c>
      <c r="C1429" t="s">
        <v>807</v>
      </c>
      <c r="D1429" t="s">
        <v>4263</v>
      </c>
      <c r="E1429" t="s">
        <v>89</v>
      </c>
      <c r="F1429">
        <v>29588</v>
      </c>
      <c r="G1429" t="s">
        <v>1050</v>
      </c>
      <c r="H1429" t="s">
        <v>28</v>
      </c>
      <c r="I1429" t="s">
        <v>150</v>
      </c>
      <c r="J1429" t="s">
        <v>1197</v>
      </c>
      <c r="L1429" t="s">
        <v>42</v>
      </c>
    </row>
    <row r="1430" spans="1:32" ht="17.25" customHeight="1" x14ac:dyDescent="0.25">
      <c r="A1430">
        <v>324737</v>
      </c>
      <c r="B1430" t="s">
        <v>2228</v>
      </c>
      <c r="C1430" t="s">
        <v>2229</v>
      </c>
      <c r="D1430" t="s">
        <v>1036</v>
      </c>
      <c r="E1430" t="s">
        <v>89</v>
      </c>
      <c r="F1430">
        <v>30328</v>
      </c>
      <c r="G1430" t="s">
        <v>569</v>
      </c>
      <c r="H1430" t="s">
        <v>28</v>
      </c>
      <c r="I1430" t="s">
        <v>150</v>
      </c>
      <c r="V1430" t="s">
        <v>4431</v>
      </c>
      <c r="AD1430" t="s">
        <v>4399</v>
      </c>
      <c r="AE1430" t="s">
        <v>4399</v>
      </c>
      <c r="AF1430" t="s">
        <v>4399</v>
      </c>
    </row>
    <row r="1431" spans="1:32" ht="17.25" customHeight="1" x14ac:dyDescent="0.25">
      <c r="A1431">
        <v>337450</v>
      </c>
      <c r="B1431" t="s">
        <v>3726</v>
      </c>
      <c r="C1431" t="s">
        <v>347</v>
      </c>
      <c r="D1431" t="s">
        <v>514</v>
      </c>
      <c r="E1431" t="s">
        <v>89</v>
      </c>
      <c r="F1431">
        <v>31008</v>
      </c>
      <c r="G1431" t="s">
        <v>224</v>
      </c>
      <c r="H1431" t="s">
        <v>28</v>
      </c>
      <c r="I1431" t="s">
        <v>150</v>
      </c>
      <c r="J1431" t="s">
        <v>1197</v>
      </c>
      <c r="L1431" t="s">
        <v>30</v>
      </c>
    </row>
    <row r="1432" spans="1:32" ht="17.25" customHeight="1" x14ac:dyDescent="0.25">
      <c r="A1432">
        <v>331674</v>
      </c>
      <c r="B1432" t="s">
        <v>3941</v>
      </c>
      <c r="C1432" t="s">
        <v>261</v>
      </c>
      <c r="D1432" t="s">
        <v>737</v>
      </c>
      <c r="E1432" t="s">
        <v>89</v>
      </c>
      <c r="F1432">
        <v>33734</v>
      </c>
      <c r="G1432" t="s">
        <v>30</v>
      </c>
      <c r="H1432" t="s">
        <v>28</v>
      </c>
      <c r="I1432" t="s">
        <v>150</v>
      </c>
      <c r="J1432" t="s">
        <v>1197</v>
      </c>
      <c r="L1432" t="s">
        <v>42</v>
      </c>
    </row>
    <row r="1433" spans="1:32" ht="17.25" customHeight="1" x14ac:dyDescent="0.25">
      <c r="A1433">
        <v>334791</v>
      </c>
      <c r="B1433" t="s">
        <v>3513</v>
      </c>
      <c r="C1433" t="s">
        <v>3514</v>
      </c>
      <c r="D1433" t="s">
        <v>296</v>
      </c>
      <c r="E1433" t="s">
        <v>89</v>
      </c>
      <c r="F1433">
        <v>34936</v>
      </c>
      <c r="G1433" t="s">
        <v>30</v>
      </c>
      <c r="H1433" t="s">
        <v>28</v>
      </c>
      <c r="I1433" t="s">
        <v>150</v>
      </c>
      <c r="J1433" t="s">
        <v>27</v>
      </c>
      <c r="L1433" t="s">
        <v>42</v>
      </c>
      <c r="AE1433" t="s">
        <v>4399</v>
      </c>
      <c r="AF1433" t="s">
        <v>4399</v>
      </c>
    </row>
    <row r="1434" spans="1:32" ht="17.25" customHeight="1" x14ac:dyDescent="0.25">
      <c r="A1434">
        <v>337441</v>
      </c>
      <c r="B1434" t="s">
        <v>3725</v>
      </c>
      <c r="C1434" t="s">
        <v>1081</v>
      </c>
      <c r="D1434" t="s">
        <v>233</v>
      </c>
      <c r="E1434" t="s">
        <v>89</v>
      </c>
      <c r="F1434">
        <v>35431</v>
      </c>
      <c r="G1434" t="s">
        <v>765</v>
      </c>
      <c r="H1434" t="s">
        <v>28</v>
      </c>
      <c r="I1434" t="s">
        <v>150</v>
      </c>
      <c r="J1434" t="s">
        <v>1197</v>
      </c>
      <c r="L1434" t="s">
        <v>42</v>
      </c>
    </row>
    <row r="1435" spans="1:32" ht="17.25" customHeight="1" x14ac:dyDescent="0.25">
      <c r="A1435">
        <v>313619</v>
      </c>
      <c r="B1435" t="s">
        <v>1318</v>
      </c>
      <c r="C1435" t="s">
        <v>642</v>
      </c>
      <c r="D1435" t="s">
        <v>465</v>
      </c>
      <c r="E1435" t="s">
        <v>88</v>
      </c>
      <c r="F1435">
        <v>31742</v>
      </c>
      <c r="G1435" t="s">
        <v>443</v>
      </c>
      <c r="H1435" t="s">
        <v>28</v>
      </c>
      <c r="I1435" t="s">
        <v>150</v>
      </c>
      <c r="V1435" t="s">
        <v>4431</v>
      </c>
      <c r="AD1435" t="s">
        <v>4399</v>
      </c>
      <c r="AE1435" t="s">
        <v>4399</v>
      </c>
      <c r="AF1435" t="s">
        <v>4399</v>
      </c>
    </row>
    <row r="1436" spans="1:32" ht="17.25" customHeight="1" x14ac:dyDescent="0.25">
      <c r="A1436">
        <v>335334</v>
      </c>
      <c r="B1436" t="s">
        <v>4032</v>
      </c>
      <c r="C1436" t="s">
        <v>225</v>
      </c>
      <c r="D1436" t="s">
        <v>288</v>
      </c>
      <c r="E1436" t="s">
        <v>88</v>
      </c>
      <c r="F1436">
        <v>35796</v>
      </c>
      <c r="G1436" t="s">
        <v>717</v>
      </c>
      <c r="H1436" t="s">
        <v>28</v>
      </c>
      <c r="I1436" t="s">
        <v>150</v>
      </c>
      <c r="J1436" t="s">
        <v>27</v>
      </c>
      <c r="L1436" t="s">
        <v>85</v>
      </c>
    </row>
    <row r="1437" spans="1:32" ht="17.25" customHeight="1" x14ac:dyDescent="0.25">
      <c r="A1437">
        <v>337447</v>
      </c>
      <c r="B1437" t="s">
        <v>2473</v>
      </c>
      <c r="C1437" t="s">
        <v>606</v>
      </c>
      <c r="D1437" t="s">
        <v>243</v>
      </c>
      <c r="E1437" t="s">
        <v>88</v>
      </c>
      <c r="F1437">
        <v>32059</v>
      </c>
      <c r="G1437" t="s">
        <v>30</v>
      </c>
      <c r="H1437" t="s">
        <v>28</v>
      </c>
      <c r="I1437" t="s">
        <v>150</v>
      </c>
      <c r="J1437" t="s">
        <v>1197</v>
      </c>
      <c r="L1437" t="s">
        <v>42</v>
      </c>
    </row>
    <row r="1438" spans="1:32" ht="17.25" customHeight="1" x14ac:dyDescent="0.25">
      <c r="A1438">
        <v>323253</v>
      </c>
      <c r="B1438" t="s">
        <v>1310</v>
      </c>
      <c r="C1438" t="s">
        <v>1311</v>
      </c>
      <c r="D1438" t="s">
        <v>982</v>
      </c>
      <c r="E1438" t="s">
        <v>88</v>
      </c>
      <c r="F1438">
        <v>33531</v>
      </c>
      <c r="G1438" t="s">
        <v>1312</v>
      </c>
      <c r="H1438" t="s">
        <v>28</v>
      </c>
      <c r="I1438" t="s">
        <v>150</v>
      </c>
      <c r="J1438" t="s">
        <v>1197</v>
      </c>
      <c r="L1438" t="s">
        <v>82</v>
      </c>
      <c r="V1438" t="s">
        <v>4431</v>
      </c>
      <c r="AE1438" t="s">
        <v>4399</v>
      </c>
      <c r="AF1438" t="s">
        <v>4399</v>
      </c>
    </row>
    <row r="1439" spans="1:32" ht="17.25" customHeight="1" x14ac:dyDescent="0.25">
      <c r="A1439">
        <v>326252</v>
      </c>
      <c r="B1439" t="s">
        <v>3470</v>
      </c>
      <c r="C1439" t="s">
        <v>290</v>
      </c>
      <c r="D1439" t="s">
        <v>492</v>
      </c>
      <c r="E1439" t="s">
        <v>88</v>
      </c>
      <c r="F1439">
        <v>35457</v>
      </c>
      <c r="G1439" t="s">
        <v>3471</v>
      </c>
      <c r="H1439" t="s">
        <v>28</v>
      </c>
      <c r="I1439" t="s">
        <v>150</v>
      </c>
      <c r="AC1439" t="s">
        <v>4399</v>
      </c>
      <c r="AD1439" t="s">
        <v>4399</v>
      </c>
      <c r="AE1439" t="s">
        <v>4399</v>
      </c>
      <c r="AF1439" t="s">
        <v>4399</v>
      </c>
    </row>
    <row r="1440" spans="1:32" ht="17.25" customHeight="1" x14ac:dyDescent="0.25">
      <c r="A1440">
        <v>327380</v>
      </c>
      <c r="B1440" t="s">
        <v>1829</v>
      </c>
      <c r="C1440" t="s">
        <v>272</v>
      </c>
      <c r="D1440" t="s">
        <v>459</v>
      </c>
      <c r="E1440" t="s">
        <v>88</v>
      </c>
      <c r="F1440">
        <v>34468</v>
      </c>
      <c r="G1440" t="s">
        <v>30</v>
      </c>
      <c r="H1440" t="s">
        <v>28</v>
      </c>
      <c r="I1440" t="s">
        <v>150</v>
      </c>
      <c r="J1440" t="s">
        <v>1197</v>
      </c>
      <c r="L1440" t="s">
        <v>30</v>
      </c>
      <c r="V1440" t="s">
        <v>4431</v>
      </c>
    </row>
    <row r="1441" spans="1:32" ht="17.25" customHeight="1" x14ac:dyDescent="0.25">
      <c r="A1441">
        <v>329859</v>
      </c>
      <c r="B1441" t="s">
        <v>2200</v>
      </c>
      <c r="C1441" t="s">
        <v>287</v>
      </c>
      <c r="D1441" t="s">
        <v>453</v>
      </c>
      <c r="E1441" t="s">
        <v>88</v>
      </c>
      <c r="F1441">
        <v>35562</v>
      </c>
      <c r="G1441" t="s">
        <v>228</v>
      </c>
      <c r="H1441" t="s">
        <v>31</v>
      </c>
      <c r="I1441" t="s">
        <v>150</v>
      </c>
      <c r="J1441" t="s">
        <v>1197</v>
      </c>
      <c r="L1441" t="s">
        <v>30</v>
      </c>
      <c r="V1441" t="s">
        <v>4420</v>
      </c>
    </row>
    <row r="1442" spans="1:32" ht="17.25" customHeight="1" x14ac:dyDescent="0.25">
      <c r="A1442">
        <v>329857</v>
      </c>
      <c r="B1442" t="s">
        <v>2028</v>
      </c>
      <c r="C1442" t="s">
        <v>1617</v>
      </c>
      <c r="D1442" t="s">
        <v>379</v>
      </c>
      <c r="E1442" t="s">
        <v>88</v>
      </c>
      <c r="F1442">
        <v>34340</v>
      </c>
      <c r="G1442" t="s">
        <v>59</v>
      </c>
      <c r="H1442" t="s">
        <v>28</v>
      </c>
      <c r="I1442" t="s">
        <v>150</v>
      </c>
      <c r="J1442" t="s">
        <v>1197</v>
      </c>
      <c r="L1442" t="s">
        <v>30</v>
      </c>
      <c r="V1442" t="s">
        <v>4553</v>
      </c>
    </row>
    <row r="1443" spans="1:32" ht="17.25" customHeight="1" x14ac:dyDescent="0.25">
      <c r="A1443">
        <v>338651</v>
      </c>
      <c r="B1443" t="s">
        <v>4288</v>
      </c>
      <c r="C1443" t="s">
        <v>247</v>
      </c>
      <c r="D1443" t="s">
        <v>881</v>
      </c>
      <c r="E1443" t="s">
        <v>88</v>
      </c>
      <c r="F1443">
        <v>30768</v>
      </c>
      <c r="G1443" t="s">
        <v>4289</v>
      </c>
      <c r="H1443" t="s">
        <v>28</v>
      </c>
      <c r="I1443" t="s">
        <v>150</v>
      </c>
      <c r="J1443" t="s">
        <v>27</v>
      </c>
      <c r="L1443" t="s">
        <v>59</v>
      </c>
    </row>
    <row r="1444" spans="1:32" ht="17.25" customHeight="1" x14ac:dyDescent="0.25">
      <c r="A1444">
        <v>336848</v>
      </c>
      <c r="B1444" t="s">
        <v>2781</v>
      </c>
      <c r="C1444" t="s">
        <v>711</v>
      </c>
      <c r="D1444" t="s">
        <v>379</v>
      </c>
      <c r="E1444" t="s">
        <v>88</v>
      </c>
      <c r="F1444">
        <v>34700</v>
      </c>
      <c r="G1444" t="s">
        <v>73</v>
      </c>
      <c r="H1444" t="s">
        <v>28</v>
      </c>
      <c r="I1444" t="s">
        <v>150</v>
      </c>
    </row>
    <row r="1445" spans="1:32" ht="17.25" customHeight="1" x14ac:dyDescent="0.25">
      <c r="A1445">
        <v>335825</v>
      </c>
      <c r="B1445" t="s">
        <v>3690</v>
      </c>
      <c r="C1445" t="s">
        <v>542</v>
      </c>
      <c r="D1445" t="s">
        <v>982</v>
      </c>
      <c r="E1445" t="s">
        <v>88</v>
      </c>
      <c r="F1445">
        <v>31229</v>
      </c>
      <c r="G1445" t="s">
        <v>30</v>
      </c>
      <c r="H1445" t="s">
        <v>28</v>
      </c>
      <c r="I1445" t="s">
        <v>150</v>
      </c>
      <c r="AD1445" t="s">
        <v>4399</v>
      </c>
      <c r="AE1445" t="s">
        <v>4399</v>
      </c>
      <c r="AF1445" t="s">
        <v>4399</v>
      </c>
    </row>
    <row r="1446" spans="1:32" ht="17.25" customHeight="1" x14ac:dyDescent="0.25">
      <c r="A1446">
        <v>331669</v>
      </c>
      <c r="B1446" t="s">
        <v>2686</v>
      </c>
      <c r="C1446" t="s">
        <v>2360</v>
      </c>
      <c r="D1446" t="s">
        <v>385</v>
      </c>
      <c r="E1446" t="s">
        <v>89</v>
      </c>
      <c r="F1446">
        <v>35815</v>
      </c>
      <c r="G1446" t="s">
        <v>30</v>
      </c>
      <c r="H1446" t="s">
        <v>28</v>
      </c>
      <c r="I1446" t="s">
        <v>150</v>
      </c>
      <c r="J1446" t="s">
        <v>1197</v>
      </c>
      <c r="L1446" t="s">
        <v>30</v>
      </c>
    </row>
    <row r="1447" spans="1:32" ht="17.25" customHeight="1" x14ac:dyDescent="0.25">
      <c r="A1447">
        <v>337664</v>
      </c>
      <c r="B1447" t="s">
        <v>2515</v>
      </c>
      <c r="C1447" t="s">
        <v>242</v>
      </c>
      <c r="D1447" t="s">
        <v>326</v>
      </c>
      <c r="E1447" t="s">
        <v>88</v>
      </c>
      <c r="F1447">
        <v>28192</v>
      </c>
      <c r="G1447" t="s">
        <v>30</v>
      </c>
      <c r="H1447" t="s">
        <v>28</v>
      </c>
      <c r="I1447" t="s">
        <v>150</v>
      </c>
      <c r="J1447" t="s">
        <v>1197</v>
      </c>
      <c r="L1447" t="s">
        <v>52</v>
      </c>
    </row>
    <row r="1448" spans="1:32" ht="17.25" customHeight="1" x14ac:dyDescent="0.25">
      <c r="A1448">
        <v>338559</v>
      </c>
      <c r="B1448" t="s">
        <v>4264</v>
      </c>
      <c r="C1448" t="s">
        <v>242</v>
      </c>
      <c r="D1448" t="s">
        <v>484</v>
      </c>
      <c r="E1448" t="s">
        <v>88</v>
      </c>
      <c r="F1448">
        <v>30956</v>
      </c>
      <c r="G1448" t="s">
        <v>228</v>
      </c>
      <c r="H1448" t="s">
        <v>28</v>
      </c>
      <c r="I1448" t="s">
        <v>150</v>
      </c>
      <c r="J1448" t="s">
        <v>1197</v>
      </c>
      <c r="L1448" t="s">
        <v>30</v>
      </c>
    </row>
    <row r="1449" spans="1:32" ht="17.25" customHeight="1" x14ac:dyDescent="0.25">
      <c r="A1449">
        <v>333944</v>
      </c>
      <c r="B1449" t="s">
        <v>1975</v>
      </c>
      <c r="C1449" t="s">
        <v>225</v>
      </c>
      <c r="D1449" t="s">
        <v>1976</v>
      </c>
      <c r="E1449" t="s">
        <v>88</v>
      </c>
      <c r="F1449">
        <v>35796</v>
      </c>
      <c r="G1449" t="s">
        <v>30</v>
      </c>
      <c r="H1449" t="s">
        <v>28</v>
      </c>
      <c r="I1449" t="s">
        <v>150</v>
      </c>
      <c r="J1449" t="s">
        <v>27</v>
      </c>
      <c r="L1449" t="s">
        <v>42</v>
      </c>
      <c r="V1449" t="s">
        <v>4432</v>
      </c>
    </row>
    <row r="1450" spans="1:32" ht="17.25" customHeight="1" x14ac:dyDescent="0.25">
      <c r="A1450">
        <v>337457</v>
      </c>
      <c r="B1450" t="s">
        <v>3561</v>
      </c>
      <c r="C1450" t="s">
        <v>225</v>
      </c>
      <c r="D1450" t="s">
        <v>281</v>
      </c>
      <c r="E1450" t="s">
        <v>89</v>
      </c>
      <c r="F1450">
        <v>30917</v>
      </c>
      <c r="G1450" t="s">
        <v>30</v>
      </c>
      <c r="H1450" t="s">
        <v>28</v>
      </c>
      <c r="I1450" t="s">
        <v>150</v>
      </c>
      <c r="J1450" t="s">
        <v>27</v>
      </c>
      <c r="L1450" t="s">
        <v>30</v>
      </c>
    </row>
    <row r="1451" spans="1:32" ht="17.25" customHeight="1" x14ac:dyDescent="0.25">
      <c r="A1451">
        <v>335341</v>
      </c>
      <c r="B1451" t="s">
        <v>3839</v>
      </c>
      <c r="C1451" t="s">
        <v>240</v>
      </c>
      <c r="D1451" t="s">
        <v>660</v>
      </c>
      <c r="E1451" t="s">
        <v>89</v>
      </c>
      <c r="F1451">
        <v>28251</v>
      </c>
      <c r="G1451" t="s">
        <v>30</v>
      </c>
      <c r="H1451" t="s">
        <v>28</v>
      </c>
      <c r="I1451" t="s">
        <v>150</v>
      </c>
      <c r="J1451" t="s">
        <v>1197</v>
      </c>
      <c r="L1451" t="s">
        <v>30</v>
      </c>
    </row>
    <row r="1452" spans="1:32" ht="17.25" customHeight="1" x14ac:dyDescent="0.25">
      <c r="A1452">
        <v>335328</v>
      </c>
      <c r="B1452" t="s">
        <v>2718</v>
      </c>
      <c r="C1452" t="s">
        <v>1944</v>
      </c>
      <c r="D1452" t="s">
        <v>1214</v>
      </c>
      <c r="E1452" t="s">
        <v>89</v>
      </c>
      <c r="F1452">
        <v>35084</v>
      </c>
      <c r="G1452" t="s">
        <v>30</v>
      </c>
      <c r="H1452" t="s">
        <v>31</v>
      </c>
      <c r="I1452" t="s">
        <v>150</v>
      </c>
      <c r="J1452" t="s">
        <v>1197</v>
      </c>
      <c r="L1452" t="s">
        <v>30</v>
      </c>
    </row>
    <row r="1453" spans="1:32" ht="17.25" customHeight="1" x14ac:dyDescent="0.25">
      <c r="A1453">
        <v>333440</v>
      </c>
      <c r="B1453" t="s">
        <v>2826</v>
      </c>
      <c r="C1453" t="s">
        <v>2697</v>
      </c>
      <c r="D1453" t="s">
        <v>881</v>
      </c>
      <c r="E1453" t="s">
        <v>89</v>
      </c>
      <c r="F1453">
        <v>35068</v>
      </c>
      <c r="G1453" t="s">
        <v>30</v>
      </c>
      <c r="H1453" t="s">
        <v>28</v>
      </c>
      <c r="I1453" t="s">
        <v>150</v>
      </c>
      <c r="J1453" t="s">
        <v>1197</v>
      </c>
      <c r="L1453" t="s">
        <v>42</v>
      </c>
    </row>
    <row r="1454" spans="1:32" ht="17.25" customHeight="1" x14ac:dyDescent="0.25">
      <c r="A1454">
        <v>337077</v>
      </c>
      <c r="B1454" t="s">
        <v>1327</v>
      </c>
      <c r="C1454" t="s">
        <v>1328</v>
      </c>
      <c r="D1454" t="s">
        <v>337</v>
      </c>
      <c r="E1454" t="s">
        <v>88</v>
      </c>
      <c r="F1454">
        <v>33605</v>
      </c>
      <c r="G1454" t="s">
        <v>1329</v>
      </c>
      <c r="H1454" t="s">
        <v>28</v>
      </c>
      <c r="I1454" t="s">
        <v>150</v>
      </c>
      <c r="V1454" t="s">
        <v>4432</v>
      </c>
    </row>
    <row r="1455" spans="1:32" ht="17.25" customHeight="1" x14ac:dyDescent="0.25">
      <c r="A1455">
        <v>337082</v>
      </c>
      <c r="B1455" t="s">
        <v>2879</v>
      </c>
      <c r="C1455" t="s">
        <v>2880</v>
      </c>
      <c r="D1455" t="s">
        <v>511</v>
      </c>
      <c r="E1455" t="s">
        <v>88</v>
      </c>
      <c r="F1455">
        <v>29952</v>
      </c>
      <c r="G1455" t="s">
        <v>2080</v>
      </c>
      <c r="H1455" t="s">
        <v>28</v>
      </c>
      <c r="I1455" t="s">
        <v>150</v>
      </c>
      <c r="J1455" t="s">
        <v>1197</v>
      </c>
      <c r="L1455" t="s">
        <v>70</v>
      </c>
      <c r="AE1455" t="s">
        <v>4399</v>
      </c>
      <c r="AF1455" t="s">
        <v>4399</v>
      </c>
    </row>
    <row r="1456" spans="1:32" ht="17.25" customHeight="1" x14ac:dyDescent="0.25">
      <c r="A1456">
        <v>336741</v>
      </c>
      <c r="B1456" t="s">
        <v>2456</v>
      </c>
      <c r="C1456" t="s">
        <v>240</v>
      </c>
      <c r="D1456" t="s">
        <v>975</v>
      </c>
      <c r="E1456" t="s">
        <v>88</v>
      </c>
      <c r="F1456">
        <v>34072</v>
      </c>
      <c r="G1456" t="s">
        <v>224</v>
      </c>
      <c r="H1456" t="s">
        <v>28</v>
      </c>
      <c r="I1456" t="s">
        <v>150</v>
      </c>
      <c r="J1456" t="s">
        <v>1197</v>
      </c>
      <c r="L1456" t="s">
        <v>79</v>
      </c>
    </row>
    <row r="1457" spans="1:32" ht="17.25" customHeight="1" x14ac:dyDescent="0.25">
      <c r="A1457">
        <v>336859</v>
      </c>
      <c r="B1457" t="s">
        <v>3715</v>
      </c>
      <c r="C1457" t="s">
        <v>727</v>
      </c>
      <c r="D1457" t="s">
        <v>345</v>
      </c>
      <c r="E1457" t="s">
        <v>89</v>
      </c>
      <c r="F1457">
        <v>35172</v>
      </c>
      <c r="G1457" t="s">
        <v>3716</v>
      </c>
      <c r="H1457" t="s">
        <v>28</v>
      </c>
      <c r="I1457" t="s">
        <v>150</v>
      </c>
      <c r="J1457" t="s">
        <v>27</v>
      </c>
      <c r="L1457" t="s">
        <v>62</v>
      </c>
      <c r="AF1457" t="s">
        <v>4399</v>
      </c>
    </row>
    <row r="1458" spans="1:32" ht="17.25" customHeight="1" x14ac:dyDescent="0.25">
      <c r="A1458">
        <v>327016</v>
      </c>
      <c r="B1458" t="s">
        <v>2827</v>
      </c>
      <c r="C1458" t="s">
        <v>521</v>
      </c>
      <c r="D1458" t="s">
        <v>540</v>
      </c>
      <c r="E1458" t="s">
        <v>88</v>
      </c>
      <c r="F1458">
        <v>35477</v>
      </c>
      <c r="G1458" t="s">
        <v>30</v>
      </c>
      <c r="H1458" t="s">
        <v>28</v>
      </c>
      <c r="I1458" t="s">
        <v>150</v>
      </c>
      <c r="J1458" t="s">
        <v>1197</v>
      </c>
      <c r="L1458" t="s">
        <v>30</v>
      </c>
      <c r="AE1458" t="s">
        <v>4399</v>
      </c>
      <c r="AF1458" t="s">
        <v>4399</v>
      </c>
    </row>
    <row r="1459" spans="1:32" ht="17.25" customHeight="1" x14ac:dyDescent="0.25">
      <c r="A1459">
        <v>330892</v>
      </c>
      <c r="B1459" t="s">
        <v>2144</v>
      </c>
      <c r="C1459" t="s">
        <v>2145</v>
      </c>
      <c r="D1459" t="s">
        <v>393</v>
      </c>
      <c r="E1459" t="s">
        <v>88</v>
      </c>
      <c r="F1459">
        <v>35598</v>
      </c>
      <c r="G1459" t="s">
        <v>49</v>
      </c>
      <c r="H1459" t="s">
        <v>28</v>
      </c>
      <c r="I1459" t="s">
        <v>150</v>
      </c>
      <c r="J1459" t="s">
        <v>1197</v>
      </c>
      <c r="L1459" t="s">
        <v>30</v>
      </c>
      <c r="V1459" t="s">
        <v>4432</v>
      </c>
      <c r="AE1459" t="s">
        <v>4399</v>
      </c>
      <c r="AF1459" t="s">
        <v>4399</v>
      </c>
    </row>
    <row r="1460" spans="1:32" ht="17.25" customHeight="1" x14ac:dyDescent="0.25">
      <c r="A1460">
        <v>338173</v>
      </c>
      <c r="B1460" t="s">
        <v>3788</v>
      </c>
      <c r="C1460" t="s">
        <v>264</v>
      </c>
      <c r="D1460" t="s">
        <v>1107</v>
      </c>
      <c r="E1460" t="s">
        <v>88</v>
      </c>
      <c r="F1460">
        <v>36168</v>
      </c>
      <c r="G1460" t="s">
        <v>237</v>
      </c>
      <c r="H1460" t="s">
        <v>28</v>
      </c>
      <c r="I1460" t="s">
        <v>150</v>
      </c>
      <c r="J1460" t="s">
        <v>27</v>
      </c>
      <c r="L1460" t="s">
        <v>42</v>
      </c>
    </row>
    <row r="1461" spans="1:32" ht="17.25" customHeight="1" x14ac:dyDescent="0.25">
      <c r="A1461">
        <v>337151</v>
      </c>
      <c r="B1461" t="s">
        <v>3267</v>
      </c>
      <c r="C1461" t="s">
        <v>3268</v>
      </c>
      <c r="D1461" t="s">
        <v>677</v>
      </c>
      <c r="E1461" t="s">
        <v>88</v>
      </c>
      <c r="F1461">
        <v>29994</v>
      </c>
      <c r="G1461" t="s">
        <v>1198</v>
      </c>
      <c r="H1461" t="s">
        <v>28</v>
      </c>
      <c r="I1461" t="s">
        <v>150</v>
      </c>
    </row>
    <row r="1462" spans="1:32" ht="17.25" customHeight="1" x14ac:dyDescent="0.25">
      <c r="A1462">
        <v>338183</v>
      </c>
      <c r="B1462" t="s">
        <v>3583</v>
      </c>
      <c r="C1462" t="s">
        <v>259</v>
      </c>
      <c r="D1462" t="s">
        <v>230</v>
      </c>
      <c r="E1462" t="s">
        <v>89</v>
      </c>
      <c r="F1462">
        <v>32330</v>
      </c>
      <c r="G1462" t="s">
        <v>30</v>
      </c>
      <c r="H1462" t="s">
        <v>28</v>
      </c>
      <c r="I1462" t="s">
        <v>150</v>
      </c>
      <c r="J1462" t="s">
        <v>1197</v>
      </c>
      <c r="L1462" t="s">
        <v>52</v>
      </c>
    </row>
    <row r="1463" spans="1:32" ht="17.25" customHeight="1" x14ac:dyDescent="0.25">
      <c r="A1463">
        <v>336672</v>
      </c>
      <c r="B1463" t="s">
        <v>3545</v>
      </c>
      <c r="C1463" t="s">
        <v>232</v>
      </c>
      <c r="D1463" t="s">
        <v>2721</v>
      </c>
      <c r="E1463" t="s">
        <v>89</v>
      </c>
      <c r="F1463">
        <v>29954</v>
      </c>
      <c r="G1463" t="s">
        <v>30</v>
      </c>
      <c r="H1463" t="s">
        <v>28</v>
      </c>
      <c r="I1463" t="s">
        <v>150</v>
      </c>
      <c r="J1463" t="s">
        <v>1197</v>
      </c>
      <c r="L1463" t="s">
        <v>30</v>
      </c>
    </row>
    <row r="1464" spans="1:32" ht="17.25" customHeight="1" x14ac:dyDescent="0.25">
      <c r="A1464">
        <v>333167</v>
      </c>
      <c r="B1464" t="s">
        <v>3654</v>
      </c>
      <c r="C1464" t="s">
        <v>240</v>
      </c>
      <c r="D1464" t="s">
        <v>281</v>
      </c>
      <c r="E1464" t="s">
        <v>89</v>
      </c>
      <c r="F1464">
        <v>34001</v>
      </c>
      <c r="G1464" t="s">
        <v>30</v>
      </c>
      <c r="H1464" t="s">
        <v>28</v>
      </c>
      <c r="I1464" t="s">
        <v>150</v>
      </c>
      <c r="J1464" t="s">
        <v>1197</v>
      </c>
      <c r="L1464" t="s">
        <v>42</v>
      </c>
      <c r="AF1464" t="s">
        <v>4399</v>
      </c>
    </row>
    <row r="1465" spans="1:32" ht="17.25" customHeight="1" x14ac:dyDescent="0.25">
      <c r="A1465">
        <v>325845</v>
      </c>
      <c r="B1465" t="s">
        <v>2267</v>
      </c>
      <c r="C1465" t="s">
        <v>675</v>
      </c>
      <c r="D1465" t="s">
        <v>243</v>
      </c>
      <c r="E1465" t="s">
        <v>89</v>
      </c>
      <c r="F1465">
        <v>34611</v>
      </c>
      <c r="G1465" t="s">
        <v>30</v>
      </c>
      <c r="H1465" t="s">
        <v>28</v>
      </c>
      <c r="I1465" t="s">
        <v>150</v>
      </c>
      <c r="J1465" t="s">
        <v>1197</v>
      </c>
      <c r="L1465" t="s">
        <v>42</v>
      </c>
      <c r="V1465" t="s">
        <v>4420</v>
      </c>
      <c r="AF1465" t="s">
        <v>4399</v>
      </c>
    </row>
    <row r="1466" spans="1:32" ht="17.25" customHeight="1" x14ac:dyDescent="0.25">
      <c r="A1466">
        <v>331102</v>
      </c>
      <c r="B1466" t="s">
        <v>3407</v>
      </c>
      <c r="C1466" t="s">
        <v>880</v>
      </c>
      <c r="D1466" t="s">
        <v>881</v>
      </c>
      <c r="E1466" t="s">
        <v>89</v>
      </c>
      <c r="F1466">
        <v>33414</v>
      </c>
      <c r="G1466" t="s">
        <v>30</v>
      </c>
      <c r="H1466" t="s">
        <v>28</v>
      </c>
      <c r="I1466" t="s">
        <v>150</v>
      </c>
      <c r="J1466" t="s">
        <v>27</v>
      </c>
      <c r="L1466" t="s">
        <v>30</v>
      </c>
    </row>
    <row r="1467" spans="1:32" ht="17.25" customHeight="1" x14ac:dyDescent="0.25">
      <c r="A1467">
        <v>333173</v>
      </c>
      <c r="B1467" t="s">
        <v>3414</v>
      </c>
      <c r="C1467" t="s">
        <v>723</v>
      </c>
      <c r="D1467" t="s">
        <v>480</v>
      </c>
      <c r="E1467" t="s">
        <v>89</v>
      </c>
      <c r="F1467">
        <v>35651</v>
      </c>
      <c r="G1467" t="s">
        <v>30</v>
      </c>
      <c r="H1467" t="s">
        <v>28</v>
      </c>
      <c r="I1467" t="s">
        <v>150</v>
      </c>
      <c r="J1467" t="s">
        <v>1197</v>
      </c>
      <c r="L1467" t="s">
        <v>30</v>
      </c>
    </row>
    <row r="1468" spans="1:32" ht="17.25" customHeight="1" x14ac:dyDescent="0.25">
      <c r="A1468">
        <v>338957</v>
      </c>
      <c r="B1468" t="s">
        <v>3338</v>
      </c>
      <c r="C1468" t="s">
        <v>421</v>
      </c>
      <c r="D1468" t="s">
        <v>251</v>
      </c>
      <c r="E1468" t="s">
        <v>89</v>
      </c>
      <c r="F1468">
        <v>32479</v>
      </c>
      <c r="G1468" t="s">
        <v>258</v>
      </c>
      <c r="H1468" t="s">
        <v>28</v>
      </c>
      <c r="I1468" t="s">
        <v>150</v>
      </c>
      <c r="J1468" t="s">
        <v>1197</v>
      </c>
      <c r="L1468" t="s">
        <v>42</v>
      </c>
    </row>
    <row r="1469" spans="1:32" ht="17.25" customHeight="1" x14ac:dyDescent="0.25">
      <c r="A1469">
        <v>336676</v>
      </c>
      <c r="B1469" t="s">
        <v>2488</v>
      </c>
      <c r="C1469" t="s">
        <v>433</v>
      </c>
      <c r="D1469" t="s">
        <v>288</v>
      </c>
      <c r="E1469" t="s">
        <v>89</v>
      </c>
      <c r="F1469">
        <v>34119</v>
      </c>
      <c r="G1469" t="s">
        <v>30</v>
      </c>
      <c r="H1469" t="s">
        <v>28</v>
      </c>
      <c r="I1469" t="s">
        <v>150</v>
      </c>
      <c r="J1469" t="s">
        <v>1197</v>
      </c>
      <c r="L1469" t="s">
        <v>42</v>
      </c>
    </row>
    <row r="1470" spans="1:32" ht="17.25" customHeight="1" x14ac:dyDescent="0.25">
      <c r="A1470">
        <v>336680</v>
      </c>
      <c r="B1470" t="s">
        <v>2720</v>
      </c>
      <c r="C1470" t="s">
        <v>232</v>
      </c>
      <c r="D1470" t="s">
        <v>2721</v>
      </c>
      <c r="E1470" t="s">
        <v>89</v>
      </c>
      <c r="F1470">
        <v>31449</v>
      </c>
      <c r="G1470" t="s">
        <v>30</v>
      </c>
      <c r="H1470" t="s">
        <v>28</v>
      </c>
      <c r="I1470" t="s">
        <v>150</v>
      </c>
      <c r="J1470" t="s">
        <v>1197</v>
      </c>
      <c r="L1470" t="s">
        <v>30</v>
      </c>
    </row>
    <row r="1471" spans="1:32" ht="17.25" customHeight="1" x14ac:dyDescent="0.25">
      <c r="A1471">
        <v>330926</v>
      </c>
      <c r="B1471" t="s">
        <v>2337</v>
      </c>
      <c r="C1471" t="s">
        <v>259</v>
      </c>
      <c r="D1471" t="s">
        <v>223</v>
      </c>
      <c r="E1471" t="s">
        <v>89</v>
      </c>
      <c r="F1471">
        <v>33243</v>
      </c>
      <c r="G1471" t="s">
        <v>30</v>
      </c>
      <c r="H1471" t="s">
        <v>28</v>
      </c>
      <c r="I1471" t="s">
        <v>150</v>
      </c>
      <c r="J1471" t="s">
        <v>27</v>
      </c>
      <c r="L1471" t="s">
        <v>30</v>
      </c>
    </row>
    <row r="1472" spans="1:32" ht="17.25" customHeight="1" x14ac:dyDescent="0.25">
      <c r="A1472">
        <v>327805</v>
      </c>
      <c r="B1472" t="s">
        <v>3149</v>
      </c>
      <c r="C1472" t="s">
        <v>519</v>
      </c>
      <c r="D1472" t="s">
        <v>418</v>
      </c>
      <c r="E1472" t="s">
        <v>89</v>
      </c>
      <c r="F1472">
        <v>34700</v>
      </c>
      <c r="G1472" t="s">
        <v>30</v>
      </c>
      <c r="H1472" t="s">
        <v>28</v>
      </c>
      <c r="I1472" t="s">
        <v>150</v>
      </c>
      <c r="J1472" t="s">
        <v>1197</v>
      </c>
      <c r="L1472" t="s">
        <v>30</v>
      </c>
    </row>
    <row r="1473" spans="1:32" ht="17.25" customHeight="1" x14ac:dyDescent="0.25">
      <c r="A1473">
        <v>333181</v>
      </c>
      <c r="B1473" t="s">
        <v>4204</v>
      </c>
      <c r="C1473" t="s">
        <v>222</v>
      </c>
      <c r="D1473" t="s">
        <v>420</v>
      </c>
      <c r="E1473" t="s">
        <v>88</v>
      </c>
      <c r="F1473">
        <v>36127</v>
      </c>
      <c r="G1473" t="s">
        <v>224</v>
      </c>
      <c r="H1473" t="s">
        <v>31</v>
      </c>
      <c r="I1473" t="s">
        <v>150</v>
      </c>
      <c r="J1473" t="s">
        <v>1197</v>
      </c>
      <c r="L1473" t="s">
        <v>30</v>
      </c>
    </row>
    <row r="1474" spans="1:32" ht="17.25" customHeight="1" x14ac:dyDescent="0.25">
      <c r="A1474">
        <v>333180</v>
      </c>
      <c r="B1474" t="s">
        <v>2123</v>
      </c>
      <c r="C1474" t="s">
        <v>545</v>
      </c>
      <c r="D1474" t="s">
        <v>453</v>
      </c>
      <c r="E1474" t="s">
        <v>88</v>
      </c>
      <c r="F1474">
        <v>33239</v>
      </c>
      <c r="G1474" t="s">
        <v>270</v>
      </c>
      <c r="H1474" t="s">
        <v>28</v>
      </c>
      <c r="I1474" t="s">
        <v>150</v>
      </c>
      <c r="J1474" t="s">
        <v>27</v>
      </c>
      <c r="L1474" t="s">
        <v>42</v>
      </c>
    </row>
    <row r="1475" spans="1:32" ht="17.25" customHeight="1" x14ac:dyDescent="0.25">
      <c r="A1475">
        <v>330897</v>
      </c>
      <c r="B1475" t="s">
        <v>3364</v>
      </c>
      <c r="C1475" t="s">
        <v>761</v>
      </c>
      <c r="D1475" t="s">
        <v>3365</v>
      </c>
      <c r="E1475" t="s">
        <v>88</v>
      </c>
      <c r="F1475">
        <v>35796</v>
      </c>
      <c r="G1475" t="s">
        <v>30</v>
      </c>
      <c r="H1475" t="s">
        <v>28</v>
      </c>
      <c r="I1475" t="s">
        <v>150</v>
      </c>
      <c r="J1475" t="s">
        <v>27</v>
      </c>
      <c r="L1475" t="s">
        <v>42</v>
      </c>
      <c r="AF1475" t="s">
        <v>4399</v>
      </c>
    </row>
    <row r="1476" spans="1:32" ht="17.25" customHeight="1" x14ac:dyDescent="0.25">
      <c r="A1476">
        <v>333151</v>
      </c>
      <c r="B1476" t="s">
        <v>3652</v>
      </c>
      <c r="C1476" t="s">
        <v>3653</v>
      </c>
      <c r="D1476" t="s">
        <v>368</v>
      </c>
      <c r="E1476" t="s">
        <v>88</v>
      </c>
      <c r="F1476">
        <v>36526</v>
      </c>
      <c r="G1476" t="s">
        <v>224</v>
      </c>
      <c r="H1476" t="s">
        <v>28</v>
      </c>
      <c r="I1476" t="s">
        <v>150</v>
      </c>
      <c r="J1476" t="s">
        <v>1197</v>
      </c>
      <c r="L1476" t="s">
        <v>82</v>
      </c>
    </row>
    <row r="1477" spans="1:32" ht="17.25" customHeight="1" x14ac:dyDescent="0.25">
      <c r="A1477">
        <v>326207</v>
      </c>
      <c r="B1477" t="s">
        <v>3800</v>
      </c>
      <c r="C1477" t="s">
        <v>551</v>
      </c>
      <c r="D1477" t="s">
        <v>305</v>
      </c>
      <c r="E1477" t="s">
        <v>88</v>
      </c>
      <c r="F1477">
        <v>35065</v>
      </c>
      <c r="G1477" t="s">
        <v>39</v>
      </c>
      <c r="H1477" t="s">
        <v>28</v>
      </c>
      <c r="I1477" t="s">
        <v>150</v>
      </c>
      <c r="J1477" t="s">
        <v>1197</v>
      </c>
      <c r="L1477" t="s">
        <v>30</v>
      </c>
    </row>
    <row r="1478" spans="1:32" ht="17.25" customHeight="1" x14ac:dyDescent="0.25">
      <c r="A1478">
        <v>336636</v>
      </c>
      <c r="B1478" t="s">
        <v>3924</v>
      </c>
      <c r="C1478" t="s">
        <v>225</v>
      </c>
      <c r="D1478" t="s">
        <v>1098</v>
      </c>
      <c r="E1478" t="s">
        <v>88</v>
      </c>
      <c r="F1478">
        <v>31778</v>
      </c>
      <c r="G1478" t="s">
        <v>3925</v>
      </c>
      <c r="H1478" t="s">
        <v>28</v>
      </c>
      <c r="I1478" t="s">
        <v>150</v>
      </c>
      <c r="J1478" t="s">
        <v>1197</v>
      </c>
      <c r="L1478" t="s">
        <v>52</v>
      </c>
    </row>
    <row r="1479" spans="1:32" ht="17.25" customHeight="1" x14ac:dyDescent="0.25">
      <c r="A1479">
        <v>327126</v>
      </c>
      <c r="B1479" t="s">
        <v>1923</v>
      </c>
      <c r="C1479" t="s">
        <v>1924</v>
      </c>
      <c r="D1479" t="s">
        <v>351</v>
      </c>
      <c r="E1479" t="s">
        <v>88</v>
      </c>
      <c r="F1479">
        <v>35221</v>
      </c>
      <c r="G1479" t="s">
        <v>30</v>
      </c>
      <c r="H1479" t="s">
        <v>28</v>
      </c>
      <c r="I1479" t="s">
        <v>150</v>
      </c>
      <c r="V1479" t="s">
        <v>4420</v>
      </c>
      <c r="AC1479" t="s">
        <v>4399</v>
      </c>
      <c r="AD1479" t="s">
        <v>4399</v>
      </c>
      <c r="AE1479" t="s">
        <v>4399</v>
      </c>
      <c r="AF1479" t="s">
        <v>4399</v>
      </c>
    </row>
    <row r="1480" spans="1:32" ht="17.25" customHeight="1" x14ac:dyDescent="0.25">
      <c r="A1480">
        <v>325833</v>
      </c>
      <c r="B1480" t="s">
        <v>2170</v>
      </c>
      <c r="C1480" t="s">
        <v>2171</v>
      </c>
      <c r="D1480" t="s">
        <v>289</v>
      </c>
      <c r="E1480" t="s">
        <v>88</v>
      </c>
      <c r="F1480">
        <v>34808</v>
      </c>
      <c r="G1480" t="s">
        <v>502</v>
      </c>
      <c r="H1480" t="s">
        <v>28</v>
      </c>
      <c r="I1480" t="s">
        <v>150</v>
      </c>
      <c r="J1480" t="s">
        <v>1197</v>
      </c>
      <c r="L1480" t="s">
        <v>42</v>
      </c>
      <c r="V1480" t="s">
        <v>4433</v>
      </c>
      <c r="AF1480" t="s">
        <v>4399</v>
      </c>
    </row>
    <row r="1481" spans="1:32" ht="17.25" customHeight="1" x14ac:dyDescent="0.25">
      <c r="A1481">
        <v>334752</v>
      </c>
      <c r="B1481" t="s">
        <v>2702</v>
      </c>
      <c r="C1481" t="s">
        <v>2703</v>
      </c>
      <c r="D1481" t="s">
        <v>497</v>
      </c>
      <c r="E1481" t="s">
        <v>89</v>
      </c>
      <c r="F1481">
        <v>33939</v>
      </c>
      <c r="G1481" t="s">
        <v>2572</v>
      </c>
      <c r="H1481" t="s">
        <v>28</v>
      </c>
      <c r="I1481" t="s">
        <v>150</v>
      </c>
      <c r="J1481" t="s">
        <v>27</v>
      </c>
      <c r="L1481" t="s">
        <v>79</v>
      </c>
    </row>
    <row r="1482" spans="1:32" ht="17.25" customHeight="1" x14ac:dyDescent="0.25">
      <c r="A1482">
        <v>336687</v>
      </c>
      <c r="B1482" t="s">
        <v>4225</v>
      </c>
      <c r="C1482" t="s">
        <v>240</v>
      </c>
      <c r="D1482" t="s">
        <v>533</v>
      </c>
      <c r="E1482" t="s">
        <v>89</v>
      </c>
      <c r="F1482">
        <v>31074</v>
      </c>
      <c r="G1482" t="s">
        <v>359</v>
      </c>
      <c r="H1482" t="s">
        <v>28</v>
      </c>
      <c r="I1482" t="s">
        <v>150</v>
      </c>
      <c r="J1482" t="s">
        <v>1197</v>
      </c>
      <c r="L1482" t="s">
        <v>49</v>
      </c>
    </row>
    <row r="1483" spans="1:32" ht="17.25" customHeight="1" x14ac:dyDescent="0.25">
      <c r="A1483">
        <v>338195</v>
      </c>
      <c r="B1483" t="s">
        <v>3741</v>
      </c>
      <c r="C1483" t="s">
        <v>240</v>
      </c>
      <c r="D1483" t="s">
        <v>766</v>
      </c>
      <c r="E1483" t="s">
        <v>89</v>
      </c>
      <c r="F1483">
        <v>30589</v>
      </c>
      <c r="G1483" t="s">
        <v>82</v>
      </c>
      <c r="H1483" t="s">
        <v>28</v>
      </c>
      <c r="I1483" t="s">
        <v>150</v>
      </c>
      <c r="J1483" t="s">
        <v>27</v>
      </c>
      <c r="L1483" t="s">
        <v>52</v>
      </c>
    </row>
    <row r="1484" spans="1:32" ht="17.25" customHeight="1" x14ac:dyDescent="0.25">
      <c r="A1484">
        <v>336651</v>
      </c>
      <c r="B1484" t="s">
        <v>4224</v>
      </c>
      <c r="C1484" t="s">
        <v>579</v>
      </c>
      <c r="D1484" t="s">
        <v>223</v>
      </c>
      <c r="E1484" t="s">
        <v>89</v>
      </c>
      <c r="F1484">
        <v>35825</v>
      </c>
      <c r="G1484" t="s">
        <v>367</v>
      </c>
      <c r="H1484" t="s">
        <v>28</v>
      </c>
      <c r="I1484" t="s">
        <v>150</v>
      </c>
      <c r="J1484" t="s">
        <v>1197</v>
      </c>
      <c r="L1484" t="s">
        <v>59</v>
      </c>
    </row>
    <row r="1485" spans="1:32" ht="17.25" customHeight="1" x14ac:dyDescent="0.25">
      <c r="A1485">
        <v>338857</v>
      </c>
      <c r="B1485" t="s">
        <v>4331</v>
      </c>
      <c r="C1485" t="s">
        <v>264</v>
      </c>
      <c r="D1485" t="s">
        <v>975</v>
      </c>
      <c r="E1485" t="s">
        <v>88</v>
      </c>
      <c r="F1485">
        <v>34344</v>
      </c>
      <c r="G1485" t="s">
        <v>30</v>
      </c>
      <c r="H1485" t="s">
        <v>28</v>
      </c>
      <c r="I1485" t="s">
        <v>150</v>
      </c>
      <c r="J1485" t="s">
        <v>1197</v>
      </c>
      <c r="L1485" t="s">
        <v>42</v>
      </c>
    </row>
    <row r="1486" spans="1:32" ht="17.25" customHeight="1" x14ac:dyDescent="0.25">
      <c r="A1486">
        <v>317526</v>
      </c>
      <c r="B1486" t="s">
        <v>3796</v>
      </c>
      <c r="C1486" t="s">
        <v>601</v>
      </c>
      <c r="D1486" t="s">
        <v>2915</v>
      </c>
      <c r="E1486" t="s">
        <v>88</v>
      </c>
      <c r="F1486">
        <v>32643</v>
      </c>
      <c r="G1486" t="s">
        <v>2382</v>
      </c>
      <c r="H1486" t="s">
        <v>28</v>
      </c>
      <c r="I1486" t="s">
        <v>150</v>
      </c>
      <c r="J1486" t="s">
        <v>1197</v>
      </c>
      <c r="L1486" t="s">
        <v>42</v>
      </c>
    </row>
    <row r="1487" spans="1:32" ht="17.25" customHeight="1" x14ac:dyDescent="0.25">
      <c r="A1487">
        <v>331104</v>
      </c>
      <c r="B1487" t="s">
        <v>3905</v>
      </c>
      <c r="C1487" t="s">
        <v>750</v>
      </c>
      <c r="D1487" t="s">
        <v>285</v>
      </c>
      <c r="E1487" t="s">
        <v>88</v>
      </c>
      <c r="F1487">
        <v>32875</v>
      </c>
      <c r="G1487" t="s">
        <v>432</v>
      </c>
      <c r="H1487" t="s">
        <v>28</v>
      </c>
      <c r="I1487" t="s">
        <v>150</v>
      </c>
      <c r="J1487" t="s">
        <v>1197</v>
      </c>
      <c r="L1487" t="s">
        <v>42</v>
      </c>
      <c r="V1487" t="s">
        <v>4554</v>
      </c>
    </row>
    <row r="1488" spans="1:32" ht="17.25" customHeight="1" x14ac:dyDescent="0.25">
      <c r="A1488">
        <v>338856</v>
      </c>
      <c r="B1488" t="s">
        <v>4329</v>
      </c>
      <c r="C1488" t="s">
        <v>399</v>
      </c>
      <c r="D1488" t="s">
        <v>4330</v>
      </c>
      <c r="E1488" t="s">
        <v>88</v>
      </c>
      <c r="F1488">
        <v>29431</v>
      </c>
      <c r="G1488" t="s">
        <v>477</v>
      </c>
      <c r="H1488" t="s">
        <v>28</v>
      </c>
      <c r="I1488" t="s">
        <v>150</v>
      </c>
      <c r="J1488" t="s">
        <v>1197</v>
      </c>
      <c r="L1488" t="s">
        <v>42</v>
      </c>
    </row>
    <row r="1489" spans="1:32" ht="17.25" customHeight="1" x14ac:dyDescent="0.25">
      <c r="A1489">
        <v>334755</v>
      </c>
      <c r="B1489" t="s">
        <v>2284</v>
      </c>
      <c r="C1489" t="s">
        <v>2285</v>
      </c>
      <c r="D1489" t="s">
        <v>2286</v>
      </c>
      <c r="E1489" t="s">
        <v>89</v>
      </c>
      <c r="F1489">
        <v>35392</v>
      </c>
      <c r="G1489" t="s">
        <v>224</v>
      </c>
      <c r="H1489" t="s">
        <v>28</v>
      </c>
      <c r="I1489" t="s">
        <v>150</v>
      </c>
      <c r="V1489" t="s">
        <v>4553</v>
      </c>
    </row>
    <row r="1490" spans="1:32" ht="17.25" customHeight="1" x14ac:dyDescent="0.25">
      <c r="A1490">
        <v>326752</v>
      </c>
      <c r="B1490" t="s">
        <v>3124</v>
      </c>
      <c r="C1490" t="s">
        <v>3125</v>
      </c>
      <c r="D1490" t="s">
        <v>678</v>
      </c>
      <c r="E1490" t="s">
        <v>89</v>
      </c>
      <c r="F1490">
        <v>35802</v>
      </c>
      <c r="G1490" t="s">
        <v>30</v>
      </c>
      <c r="H1490" t="s">
        <v>28</v>
      </c>
      <c r="I1490" t="s">
        <v>150</v>
      </c>
      <c r="AD1490" t="s">
        <v>4399</v>
      </c>
      <c r="AE1490" t="s">
        <v>4399</v>
      </c>
      <c r="AF1490" t="s">
        <v>4399</v>
      </c>
    </row>
    <row r="1491" spans="1:32" ht="17.25" customHeight="1" x14ac:dyDescent="0.25">
      <c r="A1491">
        <v>322932</v>
      </c>
      <c r="B1491" t="s">
        <v>2135</v>
      </c>
      <c r="C1491" t="s">
        <v>469</v>
      </c>
      <c r="D1491" t="s">
        <v>2136</v>
      </c>
      <c r="E1491" t="s">
        <v>89</v>
      </c>
      <c r="F1491">
        <v>34136</v>
      </c>
      <c r="G1491" t="s">
        <v>30</v>
      </c>
      <c r="H1491" t="s">
        <v>28</v>
      </c>
      <c r="I1491" t="s">
        <v>150</v>
      </c>
      <c r="J1491" t="s">
        <v>27</v>
      </c>
      <c r="L1491" t="s">
        <v>30</v>
      </c>
      <c r="V1491" t="s">
        <v>4431</v>
      </c>
      <c r="AE1491" t="s">
        <v>4399</v>
      </c>
      <c r="AF1491" t="s">
        <v>4399</v>
      </c>
    </row>
    <row r="1492" spans="1:32" ht="17.25" customHeight="1" x14ac:dyDescent="0.25">
      <c r="A1492">
        <v>333185</v>
      </c>
      <c r="B1492" t="s">
        <v>1709</v>
      </c>
      <c r="C1492" t="s">
        <v>232</v>
      </c>
      <c r="D1492" t="s">
        <v>243</v>
      </c>
      <c r="E1492" t="s">
        <v>89</v>
      </c>
      <c r="F1492">
        <v>36465</v>
      </c>
      <c r="G1492" t="s">
        <v>30</v>
      </c>
      <c r="H1492" t="s">
        <v>28</v>
      </c>
      <c r="I1492" t="s">
        <v>150</v>
      </c>
      <c r="J1492" t="s">
        <v>1197</v>
      </c>
      <c r="L1492" t="s">
        <v>42</v>
      </c>
      <c r="V1492" t="s">
        <v>4432</v>
      </c>
      <c r="AF1492" t="s">
        <v>4399</v>
      </c>
    </row>
    <row r="1493" spans="1:32" ht="17.25" customHeight="1" x14ac:dyDescent="0.25">
      <c r="A1493">
        <v>331257</v>
      </c>
      <c r="B1493" t="s">
        <v>3629</v>
      </c>
      <c r="C1493" t="s">
        <v>799</v>
      </c>
      <c r="D1493" t="s">
        <v>335</v>
      </c>
      <c r="E1493" t="s">
        <v>89</v>
      </c>
      <c r="F1493">
        <v>35334</v>
      </c>
      <c r="G1493" t="s">
        <v>30</v>
      </c>
      <c r="H1493" t="s">
        <v>28</v>
      </c>
      <c r="I1493" t="s">
        <v>150</v>
      </c>
    </row>
    <row r="1494" spans="1:32" ht="17.25" customHeight="1" x14ac:dyDescent="0.25">
      <c r="A1494">
        <v>315681</v>
      </c>
      <c r="B1494" t="s">
        <v>2214</v>
      </c>
      <c r="C1494" t="s">
        <v>528</v>
      </c>
      <c r="D1494" t="s">
        <v>418</v>
      </c>
      <c r="E1494" t="s">
        <v>89</v>
      </c>
      <c r="F1494">
        <v>29337</v>
      </c>
      <c r="G1494" t="s">
        <v>49</v>
      </c>
      <c r="H1494" t="s">
        <v>28</v>
      </c>
      <c r="I1494" t="s">
        <v>150</v>
      </c>
      <c r="V1494" t="s">
        <v>4553</v>
      </c>
      <c r="AD1494" t="s">
        <v>4399</v>
      </c>
      <c r="AE1494" t="s">
        <v>4399</v>
      </c>
      <c r="AF1494" t="s">
        <v>4399</v>
      </c>
    </row>
    <row r="1495" spans="1:32" ht="17.25" customHeight="1" x14ac:dyDescent="0.25">
      <c r="A1495">
        <v>338934</v>
      </c>
      <c r="B1495" t="s">
        <v>4199</v>
      </c>
      <c r="C1495" t="s">
        <v>770</v>
      </c>
      <c r="D1495" t="s">
        <v>785</v>
      </c>
      <c r="E1495" t="s">
        <v>88</v>
      </c>
      <c r="F1495">
        <v>36496</v>
      </c>
      <c r="G1495" t="s">
        <v>30</v>
      </c>
      <c r="H1495" t="s">
        <v>28</v>
      </c>
      <c r="I1495" t="s">
        <v>150</v>
      </c>
      <c r="J1495" t="s">
        <v>1197</v>
      </c>
      <c r="L1495" t="s">
        <v>30</v>
      </c>
    </row>
    <row r="1496" spans="1:32" ht="17.25" customHeight="1" x14ac:dyDescent="0.25">
      <c r="A1496">
        <v>336697</v>
      </c>
      <c r="B1496" t="s">
        <v>3929</v>
      </c>
      <c r="C1496" t="s">
        <v>545</v>
      </c>
      <c r="D1496" t="s">
        <v>1501</v>
      </c>
      <c r="E1496" t="s">
        <v>89</v>
      </c>
      <c r="F1496">
        <v>32721</v>
      </c>
      <c r="G1496" t="s">
        <v>79</v>
      </c>
      <c r="H1496" t="s">
        <v>28</v>
      </c>
      <c r="I1496" t="s">
        <v>150</v>
      </c>
      <c r="J1496" t="s">
        <v>1197</v>
      </c>
      <c r="K1496">
        <v>2009</v>
      </c>
      <c r="L1496" t="s">
        <v>79</v>
      </c>
    </row>
    <row r="1497" spans="1:32" ht="17.25" customHeight="1" x14ac:dyDescent="0.25">
      <c r="A1497">
        <v>338203</v>
      </c>
      <c r="B1497" t="s">
        <v>4249</v>
      </c>
      <c r="C1497" t="s">
        <v>250</v>
      </c>
      <c r="D1497" t="s">
        <v>4250</v>
      </c>
      <c r="E1497" t="s">
        <v>89</v>
      </c>
      <c r="F1497">
        <v>32187</v>
      </c>
      <c r="G1497" t="s">
        <v>1733</v>
      </c>
      <c r="H1497" t="s">
        <v>28</v>
      </c>
      <c r="I1497" t="s">
        <v>150</v>
      </c>
    </row>
    <row r="1498" spans="1:32" ht="17.25" customHeight="1" x14ac:dyDescent="0.25">
      <c r="A1498">
        <v>334763</v>
      </c>
      <c r="B1498" t="s">
        <v>1277</v>
      </c>
      <c r="C1498" t="s">
        <v>1278</v>
      </c>
      <c r="D1498" t="s">
        <v>1279</v>
      </c>
      <c r="E1498" t="s">
        <v>89</v>
      </c>
      <c r="F1498">
        <v>32529</v>
      </c>
      <c r="G1498" t="s">
        <v>224</v>
      </c>
      <c r="H1498" t="s">
        <v>28</v>
      </c>
      <c r="I1498" t="s">
        <v>150</v>
      </c>
      <c r="V1498" t="s">
        <v>4420</v>
      </c>
      <c r="AC1498" t="s">
        <v>4399</v>
      </c>
      <c r="AD1498" t="s">
        <v>4399</v>
      </c>
      <c r="AE1498" t="s">
        <v>4399</v>
      </c>
      <c r="AF1498" t="s">
        <v>4399</v>
      </c>
    </row>
    <row r="1499" spans="1:32" ht="17.25" customHeight="1" x14ac:dyDescent="0.25">
      <c r="A1499">
        <v>337286</v>
      </c>
      <c r="B1499" t="s">
        <v>3868</v>
      </c>
      <c r="C1499" t="s">
        <v>240</v>
      </c>
      <c r="D1499" t="s">
        <v>503</v>
      </c>
      <c r="E1499" t="s">
        <v>89</v>
      </c>
      <c r="F1499">
        <v>33678</v>
      </c>
      <c r="G1499" t="s">
        <v>3869</v>
      </c>
      <c r="H1499" t="s">
        <v>28</v>
      </c>
      <c r="I1499" t="s">
        <v>150</v>
      </c>
      <c r="J1499" t="s">
        <v>27</v>
      </c>
      <c r="L1499" t="s">
        <v>79</v>
      </c>
    </row>
    <row r="1500" spans="1:32" ht="17.25" customHeight="1" x14ac:dyDescent="0.25">
      <c r="A1500">
        <v>330940</v>
      </c>
      <c r="B1500" t="s">
        <v>3065</v>
      </c>
      <c r="C1500" t="s">
        <v>300</v>
      </c>
      <c r="D1500" t="s">
        <v>312</v>
      </c>
      <c r="E1500" t="s">
        <v>88</v>
      </c>
      <c r="F1500">
        <v>35796</v>
      </c>
      <c r="G1500" t="s">
        <v>742</v>
      </c>
      <c r="H1500" t="s">
        <v>28</v>
      </c>
      <c r="I1500" t="s">
        <v>150</v>
      </c>
      <c r="J1500" t="s">
        <v>1197</v>
      </c>
      <c r="L1500" t="s">
        <v>30</v>
      </c>
      <c r="AF1500" t="s">
        <v>4399</v>
      </c>
    </row>
    <row r="1501" spans="1:32" ht="17.25" customHeight="1" x14ac:dyDescent="0.25">
      <c r="A1501">
        <v>338855</v>
      </c>
      <c r="B1501" t="s">
        <v>4328</v>
      </c>
      <c r="C1501" t="s">
        <v>408</v>
      </c>
      <c r="D1501" t="s">
        <v>434</v>
      </c>
      <c r="E1501" t="s">
        <v>89</v>
      </c>
      <c r="F1501">
        <v>36528</v>
      </c>
      <c r="G1501" t="s">
        <v>1974</v>
      </c>
      <c r="H1501" t="s">
        <v>28</v>
      </c>
      <c r="I1501" t="s">
        <v>150</v>
      </c>
      <c r="J1501" t="s">
        <v>27</v>
      </c>
      <c r="L1501" t="s">
        <v>85</v>
      </c>
    </row>
    <row r="1502" spans="1:32" ht="17.25" customHeight="1" x14ac:dyDescent="0.25">
      <c r="A1502">
        <v>334771</v>
      </c>
      <c r="B1502" t="s">
        <v>3116</v>
      </c>
      <c r="C1502" t="s">
        <v>354</v>
      </c>
      <c r="D1502" t="s">
        <v>393</v>
      </c>
      <c r="E1502" t="s">
        <v>88</v>
      </c>
      <c r="F1502">
        <v>34066</v>
      </c>
      <c r="G1502" t="s">
        <v>722</v>
      </c>
      <c r="H1502" t="s">
        <v>28</v>
      </c>
      <c r="I1502" t="s">
        <v>150</v>
      </c>
      <c r="J1502" t="s">
        <v>27</v>
      </c>
      <c r="L1502" t="s">
        <v>42</v>
      </c>
    </row>
    <row r="1503" spans="1:32" ht="17.25" customHeight="1" x14ac:dyDescent="0.25">
      <c r="A1503">
        <v>330958</v>
      </c>
      <c r="B1503" t="s">
        <v>2158</v>
      </c>
      <c r="C1503" t="s">
        <v>1753</v>
      </c>
      <c r="D1503" t="s">
        <v>357</v>
      </c>
      <c r="E1503" t="s">
        <v>88</v>
      </c>
      <c r="F1503">
        <v>36161</v>
      </c>
      <c r="G1503" t="s">
        <v>30</v>
      </c>
      <c r="H1503" t="s">
        <v>28</v>
      </c>
      <c r="I1503" t="s">
        <v>150</v>
      </c>
      <c r="J1503" t="s">
        <v>1197</v>
      </c>
      <c r="L1503" t="s">
        <v>30</v>
      </c>
      <c r="V1503" t="s">
        <v>4432</v>
      </c>
    </row>
    <row r="1504" spans="1:32" ht="17.25" customHeight="1" x14ac:dyDescent="0.25">
      <c r="A1504">
        <v>328076</v>
      </c>
      <c r="B1504" t="s">
        <v>1966</v>
      </c>
      <c r="C1504" t="s">
        <v>266</v>
      </c>
      <c r="D1504" t="s">
        <v>1548</v>
      </c>
      <c r="E1504" t="s">
        <v>88</v>
      </c>
      <c r="F1504">
        <v>35588</v>
      </c>
      <c r="G1504" t="s">
        <v>30</v>
      </c>
      <c r="H1504" t="s">
        <v>28</v>
      </c>
      <c r="I1504" t="s">
        <v>150</v>
      </c>
      <c r="V1504" t="s">
        <v>4431</v>
      </c>
      <c r="AD1504" t="s">
        <v>4399</v>
      </c>
      <c r="AE1504" t="s">
        <v>4399</v>
      </c>
      <c r="AF1504" t="s">
        <v>4399</v>
      </c>
    </row>
    <row r="1505" spans="1:32" ht="17.25" customHeight="1" x14ac:dyDescent="0.25">
      <c r="A1505">
        <v>334773</v>
      </c>
      <c r="B1505" t="s">
        <v>3373</v>
      </c>
      <c r="C1505" t="s">
        <v>618</v>
      </c>
      <c r="D1505" t="s">
        <v>386</v>
      </c>
      <c r="E1505" t="s">
        <v>88</v>
      </c>
      <c r="F1505">
        <v>35691</v>
      </c>
      <c r="G1505" t="s">
        <v>3374</v>
      </c>
      <c r="H1505" t="s">
        <v>28</v>
      </c>
      <c r="I1505" t="s">
        <v>150</v>
      </c>
      <c r="J1505" t="s">
        <v>1197</v>
      </c>
      <c r="L1505" t="s">
        <v>30</v>
      </c>
    </row>
    <row r="1506" spans="1:32" ht="17.25" customHeight="1" x14ac:dyDescent="0.25">
      <c r="A1506">
        <v>325871</v>
      </c>
      <c r="B1506" t="s">
        <v>1905</v>
      </c>
      <c r="C1506" t="s">
        <v>232</v>
      </c>
      <c r="D1506" t="s">
        <v>252</v>
      </c>
      <c r="E1506" t="s">
        <v>88</v>
      </c>
      <c r="F1506">
        <v>35065</v>
      </c>
      <c r="G1506" t="s">
        <v>224</v>
      </c>
      <c r="H1506" t="s">
        <v>28</v>
      </c>
      <c r="I1506" t="s">
        <v>150</v>
      </c>
      <c r="J1506" t="s">
        <v>27</v>
      </c>
      <c r="L1506" t="s">
        <v>30</v>
      </c>
      <c r="V1506" t="s">
        <v>4433</v>
      </c>
    </row>
    <row r="1507" spans="1:32" ht="17.25" customHeight="1" x14ac:dyDescent="0.25">
      <c r="A1507">
        <v>313314</v>
      </c>
      <c r="B1507" t="s">
        <v>3384</v>
      </c>
      <c r="C1507" t="s">
        <v>572</v>
      </c>
      <c r="D1507" t="s">
        <v>846</v>
      </c>
      <c r="E1507" t="s">
        <v>88</v>
      </c>
      <c r="F1507">
        <v>31210</v>
      </c>
      <c r="G1507" t="s">
        <v>30</v>
      </c>
      <c r="H1507" t="s">
        <v>28</v>
      </c>
      <c r="I1507" t="s">
        <v>150</v>
      </c>
      <c r="J1507" t="s">
        <v>27</v>
      </c>
      <c r="L1507" t="s">
        <v>85</v>
      </c>
    </row>
    <row r="1508" spans="1:32" ht="17.25" customHeight="1" x14ac:dyDescent="0.25">
      <c r="A1508">
        <v>336714</v>
      </c>
      <c r="B1508" t="s">
        <v>2655</v>
      </c>
      <c r="C1508" t="s">
        <v>402</v>
      </c>
      <c r="D1508" t="s">
        <v>2656</v>
      </c>
      <c r="E1508" t="s">
        <v>88</v>
      </c>
      <c r="F1508">
        <v>35108</v>
      </c>
      <c r="G1508" t="s">
        <v>30</v>
      </c>
      <c r="H1508" t="s">
        <v>28</v>
      </c>
      <c r="I1508" t="s">
        <v>150</v>
      </c>
      <c r="J1508" t="s">
        <v>27</v>
      </c>
      <c r="L1508" t="s">
        <v>73</v>
      </c>
    </row>
    <row r="1509" spans="1:32" ht="17.25" customHeight="1" x14ac:dyDescent="0.25">
      <c r="A1509">
        <v>338861</v>
      </c>
      <c r="B1509" t="s">
        <v>4109</v>
      </c>
      <c r="C1509" t="s">
        <v>950</v>
      </c>
      <c r="D1509" t="s">
        <v>747</v>
      </c>
      <c r="E1509" t="s">
        <v>88</v>
      </c>
      <c r="F1509">
        <v>30285</v>
      </c>
      <c r="G1509" t="s">
        <v>30</v>
      </c>
      <c r="H1509" t="s">
        <v>28</v>
      </c>
      <c r="I1509" t="s">
        <v>150</v>
      </c>
      <c r="J1509" t="s">
        <v>1197</v>
      </c>
      <c r="L1509" t="s">
        <v>30</v>
      </c>
    </row>
    <row r="1510" spans="1:32" ht="17.25" customHeight="1" x14ac:dyDescent="0.25">
      <c r="A1510">
        <v>334959</v>
      </c>
      <c r="B1510" t="s">
        <v>1778</v>
      </c>
      <c r="C1510" t="s">
        <v>354</v>
      </c>
      <c r="D1510" t="s">
        <v>875</v>
      </c>
      <c r="E1510" t="s">
        <v>88</v>
      </c>
      <c r="F1510">
        <v>35397</v>
      </c>
      <c r="G1510" t="s">
        <v>30</v>
      </c>
      <c r="H1510" t="s">
        <v>31</v>
      </c>
      <c r="I1510" t="s">
        <v>150</v>
      </c>
      <c r="V1510" t="s">
        <v>4420</v>
      </c>
      <c r="AC1510" t="s">
        <v>4399</v>
      </c>
      <c r="AD1510" t="s">
        <v>4399</v>
      </c>
      <c r="AE1510" t="s">
        <v>4399</v>
      </c>
      <c r="AF1510" t="s">
        <v>4399</v>
      </c>
    </row>
    <row r="1511" spans="1:32" ht="17.25" customHeight="1" x14ac:dyDescent="0.25">
      <c r="A1511">
        <v>338296</v>
      </c>
      <c r="B1511" t="s">
        <v>2474</v>
      </c>
      <c r="C1511" t="s">
        <v>2475</v>
      </c>
      <c r="D1511" t="s">
        <v>230</v>
      </c>
      <c r="E1511" t="s">
        <v>88</v>
      </c>
      <c r="F1511">
        <v>35712</v>
      </c>
      <c r="G1511" t="s">
        <v>30</v>
      </c>
      <c r="H1511" t="s">
        <v>28</v>
      </c>
      <c r="I1511" t="s">
        <v>150</v>
      </c>
      <c r="J1511" t="s">
        <v>27</v>
      </c>
      <c r="L1511" t="s">
        <v>42</v>
      </c>
    </row>
    <row r="1512" spans="1:32" ht="17.25" customHeight="1" x14ac:dyDescent="0.25">
      <c r="A1512">
        <v>337262</v>
      </c>
      <c r="B1512" t="s">
        <v>4004</v>
      </c>
      <c r="C1512" t="s">
        <v>365</v>
      </c>
      <c r="D1512" t="s">
        <v>890</v>
      </c>
      <c r="E1512" t="s">
        <v>88</v>
      </c>
      <c r="F1512">
        <v>35935</v>
      </c>
      <c r="G1512" t="s">
        <v>897</v>
      </c>
      <c r="H1512" t="s">
        <v>28</v>
      </c>
      <c r="I1512" t="s">
        <v>150</v>
      </c>
      <c r="J1512" t="s">
        <v>1197</v>
      </c>
      <c r="L1512" t="s">
        <v>42</v>
      </c>
    </row>
    <row r="1513" spans="1:32" ht="17.25" customHeight="1" x14ac:dyDescent="0.25">
      <c r="A1513">
        <v>334152</v>
      </c>
      <c r="B1513" t="s">
        <v>1713</v>
      </c>
      <c r="C1513" t="s">
        <v>968</v>
      </c>
      <c r="D1513" t="s">
        <v>283</v>
      </c>
      <c r="E1513" t="s">
        <v>88</v>
      </c>
      <c r="F1513">
        <v>31308</v>
      </c>
      <c r="G1513" t="s">
        <v>1714</v>
      </c>
      <c r="H1513" t="s">
        <v>28</v>
      </c>
      <c r="I1513" t="s">
        <v>150</v>
      </c>
      <c r="J1513" t="s">
        <v>27</v>
      </c>
      <c r="L1513" t="s">
        <v>30</v>
      </c>
      <c r="V1513" t="s">
        <v>4432</v>
      </c>
    </row>
    <row r="1514" spans="1:32" ht="17.25" customHeight="1" x14ac:dyDescent="0.25">
      <c r="A1514">
        <v>328194</v>
      </c>
      <c r="B1514" t="s">
        <v>4016</v>
      </c>
      <c r="C1514" t="s">
        <v>622</v>
      </c>
      <c r="D1514" t="s">
        <v>644</v>
      </c>
      <c r="E1514" t="s">
        <v>89</v>
      </c>
      <c r="F1514">
        <v>33994</v>
      </c>
      <c r="G1514" t="s">
        <v>30</v>
      </c>
      <c r="H1514" t="s">
        <v>28</v>
      </c>
      <c r="I1514" t="s">
        <v>150</v>
      </c>
    </row>
    <row r="1515" spans="1:32" ht="17.25" customHeight="1" x14ac:dyDescent="0.25">
      <c r="A1515">
        <v>336824</v>
      </c>
      <c r="B1515" t="s">
        <v>3550</v>
      </c>
      <c r="C1515" t="s">
        <v>370</v>
      </c>
      <c r="D1515" t="s">
        <v>387</v>
      </c>
      <c r="E1515" t="s">
        <v>88</v>
      </c>
      <c r="F1515">
        <v>35908</v>
      </c>
      <c r="G1515" t="s">
        <v>30</v>
      </c>
      <c r="H1515" t="s">
        <v>28</v>
      </c>
      <c r="I1515" t="s">
        <v>150</v>
      </c>
      <c r="J1515" t="s">
        <v>1197</v>
      </c>
      <c r="L1515" t="s">
        <v>42</v>
      </c>
      <c r="AE1515" t="s">
        <v>4399</v>
      </c>
      <c r="AF1515" t="s">
        <v>4399</v>
      </c>
    </row>
    <row r="1516" spans="1:32" ht="17.25" customHeight="1" x14ac:dyDescent="0.25">
      <c r="A1516">
        <v>329694</v>
      </c>
      <c r="B1516" t="s">
        <v>2114</v>
      </c>
      <c r="C1516" t="s">
        <v>754</v>
      </c>
      <c r="D1516" t="s">
        <v>418</v>
      </c>
      <c r="E1516" t="s">
        <v>88</v>
      </c>
      <c r="F1516">
        <v>36161</v>
      </c>
      <c r="G1516" t="s">
        <v>30</v>
      </c>
      <c r="H1516" t="s">
        <v>28</v>
      </c>
      <c r="I1516" t="s">
        <v>150</v>
      </c>
      <c r="J1516" t="s">
        <v>27</v>
      </c>
      <c r="L1516" t="s">
        <v>42</v>
      </c>
      <c r="V1516" t="s">
        <v>4420</v>
      </c>
    </row>
    <row r="1517" spans="1:32" ht="17.25" customHeight="1" x14ac:dyDescent="0.25">
      <c r="A1517">
        <v>338615</v>
      </c>
      <c r="B1517" t="s">
        <v>2901</v>
      </c>
      <c r="C1517" t="s">
        <v>955</v>
      </c>
      <c r="D1517" t="s">
        <v>1207</v>
      </c>
      <c r="E1517" t="s">
        <v>89</v>
      </c>
      <c r="F1517">
        <v>32222</v>
      </c>
      <c r="G1517" t="s">
        <v>2902</v>
      </c>
      <c r="H1517" t="s">
        <v>28</v>
      </c>
      <c r="I1517" t="s">
        <v>150</v>
      </c>
      <c r="J1517" t="s">
        <v>1197</v>
      </c>
      <c r="L1517" t="s">
        <v>79</v>
      </c>
      <c r="AF1517" t="s">
        <v>4399</v>
      </c>
    </row>
    <row r="1518" spans="1:32" ht="17.25" customHeight="1" x14ac:dyDescent="0.25">
      <c r="A1518">
        <v>332077</v>
      </c>
      <c r="B1518" t="s">
        <v>2283</v>
      </c>
      <c r="C1518" t="s">
        <v>360</v>
      </c>
      <c r="D1518" t="s">
        <v>620</v>
      </c>
      <c r="E1518" t="s">
        <v>89</v>
      </c>
      <c r="F1518">
        <v>34200</v>
      </c>
      <c r="G1518" t="s">
        <v>30</v>
      </c>
      <c r="H1518" t="s">
        <v>28</v>
      </c>
      <c r="I1518" t="s">
        <v>150</v>
      </c>
      <c r="V1518" t="s">
        <v>4553</v>
      </c>
      <c r="AC1518" t="s">
        <v>4399</v>
      </c>
      <c r="AD1518" t="s">
        <v>4399</v>
      </c>
      <c r="AE1518" t="s">
        <v>4399</v>
      </c>
      <c r="AF1518" t="s">
        <v>4399</v>
      </c>
    </row>
    <row r="1519" spans="1:32" ht="17.25" customHeight="1" x14ac:dyDescent="0.25">
      <c r="A1519">
        <v>332076</v>
      </c>
      <c r="B1519" t="s">
        <v>2579</v>
      </c>
      <c r="C1519" t="s">
        <v>541</v>
      </c>
      <c r="D1519" t="s">
        <v>2580</v>
      </c>
      <c r="E1519" t="s">
        <v>89</v>
      </c>
      <c r="F1519">
        <v>36540</v>
      </c>
      <c r="G1519" t="s">
        <v>2581</v>
      </c>
      <c r="H1519" t="s">
        <v>28</v>
      </c>
      <c r="I1519" t="s">
        <v>150</v>
      </c>
      <c r="J1519" t="s">
        <v>27</v>
      </c>
      <c r="L1519" t="s">
        <v>42</v>
      </c>
      <c r="AE1519" t="s">
        <v>4399</v>
      </c>
      <c r="AF1519" t="s">
        <v>4399</v>
      </c>
    </row>
    <row r="1520" spans="1:32" ht="17.25" customHeight="1" x14ac:dyDescent="0.25">
      <c r="A1520">
        <v>329701</v>
      </c>
      <c r="B1520" t="s">
        <v>3805</v>
      </c>
      <c r="C1520" t="s">
        <v>354</v>
      </c>
      <c r="D1520" t="s">
        <v>233</v>
      </c>
      <c r="E1520" t="s">
        <v>89</v>
      </c>
      <c r="F1520">
        <v>36161</v>
      </c>
      <c r="G1520" t="s">
        <v>30</v>
      </c>
      <c r="H1520" t="s">
        <v>28</v>
      </c>
      <c r="I1520" t="s">
        <v>150</v>
      </c>
      <c r="J1520" t="s">
        <v>1197</v>
      </c>
      <c r="L1520" t="s">
        <v>73</v>
      </c>
    </row>
    <row r="1521" spans="1:32" ht="17.25" customHeight="1" x14ac:dyDescent="0.25">
      <c r="A1521">
        <v>305596</v>
      </c>
      <c r="B1521" t="s">
        <v>2675</v>
      </c>
      <c r="C1521" t="s">
        <v>577</v>
      </c>
      <c r="D1521" t="s">
        <v>334</v>
      </c>
      <c r="E1521" t="s">
        <v>89</v>
      </c>
      <c r="F1521">
        <v>31658</v>
      </c>
      <c r="G1521" t="s">
        <v>73</v>
      </c>
      <c r="H1521" t="s">
        <v>28</v>
      </c>
      <c r="I1521" t="s">
        <v>150</v>
      </c>
      <c r="J1521" t="s">
        <v>1197</v>
      </c>
      <c r="L1521" t="s">
        <v>73</v>
      </c>
      <c r="V1521" t="s">
        <v>4423</v>
      </c>
      <c r="AE1521" t="s">
        <v>4399</v>
      </c>
      <c r="AF1521" t="s">
        <v>4399</v>
      </c>
    </row>
    <row r="1522" spans="1:32" ht="17.25" customHeight="1" x14ac:dyDescent="0.25">
      <c r="A1522">
        <v>323455</v>
      </c>
      <c r="B1522" t="s">
        <v>3350</v>
      </c>
      <c r="C1522" t="s">
        <v>668</v>
      </c>
      <c r="D1522" t="s">
        <v>533</v>
      </c>
      <c r="E1522" t="s">
        <v>89</v>
      </c>
      <c r="F1522">
        <v>34964</v>
      </c>
      <c r="G1522" t="s">
        <v>224</v>
      </c>
      <c r="H1522" t="s">
        <v>28</v>
      </c>
      <c r="I1522" t="s">
        <v>150</v>
      </c>
      <c r="J1522" t="s">
        <v>1197</v>
      </c>
      <c r="L1522" t="s">
        <v>30</v>
      </c>
      <c r="AE1522" t="s">
        <v>4399</v>
      </c>
      <c r="AF1522" t="s">
        <v>4399</v>
      </c>
    </row>
    <row r="1523" spans="1:32" ht="17.25" customHeight="1" x14ac:dyDescent="0.25">
      <c r="A1523">
        <v>334168</v>
      </c>
      <c r="B1523" t="s">
        <v>1849</v>
      </c>
      <c r="C1523" t="s">
        <v>259</v>
      </c>
      <c r="D1523" t="s">
        <v>1850</v>
      </c>
      <c r="E1523" t="s">
        <v>89</v>
      </c>
      <c r="F1523">
        <v>34240</v>
      </c>
      <c r="G1523" t="s">
        <v>791</v>
      </c>
      <c r="H1523" t="s">
        <v>28</v>
      </c>
      <c r="I1523" t="s">
        <v>150</v>
      </c>
      <c r="J1523" t="s">
        <v>1197</v>
      </c>
      <c r="L1523" t="s">
        <v>52</v>
      </c>
      <c r="V1523" t="s">
        <v>4432</v>
      </c>
    </row>
    <row r="1524" spans="1:32" ht="17.25" customHeight="1" x14ac:dyDescent="0.25">
      <c r="A1524">
        <v>335674</v>
      </c>
      <c r="B1524" t="s">
        <v>2569</v>
      </c>
      <c r="C1524" t="s">
        <v>1014</v>
      </c>
      <c r="D1524" t="s">
        <v>650</v>
      </c>
      <c r="E1524" t="s">
        <v>89</v>
      </c>
      <c r="F1524">
        <v>35504</v>
      </c>
      <c r="G1524" t="s">
        <v>30</v>
      </c>
      <c r="H1524" t="s">
        <v>28</v>
      </c>
      <c r="I1524" t="s">
        <v>150</v>
      </c>
      <c r="J1524" t="s">
        <v>27</v>
      </c>
      <c r="L1524" t="s">
        <v>52</v>
      </c>
    </row>
    <row r="1525" spans="1:32" ht="17.25" customHeight="1" x14ac:dyDescent="0.25">
      <c r="A1525">
        <v>331169</v>
      </c>
      <c r="B1525" t="s">
        <v>2390</v>
      </c>
      <c r="C1525" t="s">
        <v>466</v>
      </c>
      <c r="D1525" t="s">
        <v>379</v>
      </c>
      <c r="E1525" t="s">
        <v>89</v>
      </c>
      <c r="F1525">
        <v>35066</v>
      </c>
      <c r="G1525" t="s">
        <v>367</v>
      </c>
      <c r="H1525" t="s">
        <v>28</v>
      </c>
      <c r="I1525" t="s">
        <v>150</v>
      </c>
      <c r="J1525" t="s">
        <v>1197</v>
      </c>
      <c r="L1525" t="s">
        <v>30</v>
      </c>
      <c r="AF1525" t="s">
        <v>4399</v>
      </c>
    </row>
    <row r="1526" spans="1:32" ht="17.25" customHeight="1" x14ac:dyDescent="0.25">
      <c r="A1526">
        <v>337645</v>
      </c>
      <c r="B1526" t="s">
        <v>4068</v>
      </c>
      <c r="C1526" t="s">
        <v>685</v>
      </c>
      <c r="D1526" t="s">
        <v>343</v>
      </c>
      <c r="E1526" t="s">
        <v>89</v>
      </c>
      <c r="F1526">
        <v>33613</v>
      </c>
      <c r="G1526" t="s">
        <v>4069</v>
      </c>
      <c r="H1526" t="s">
        <v>28</v>
      </c>
      <c r="I1526" t="s">
        <v>150</v>
      </c>
      <c r="J1526" t="s">
        <v>1197</v>
      </c>
      <c r="L1526" t="s">
        <v>70</v>
      </c>
    </row>
    <row r="1527" spans="1:32" ht="17.25" customHeight="1" x14ac:dyDescent="0.25">
      <c r="A1527">
        <v>334157</v>
      </c>
      <c r="B1527" t="s">
        <v>3669</v>
      </c>
      <c r="C1527" t="s">
        <v>264</v>
      </c>
      <c r="D1527" t="s">
        <v>697</v>
      </c>
      <c r="E1527" t="s">
        <v>89</v>
      </c>
      <c r="F1527">
        <v>31613</v>
      </c>
      <c r="G1527" t="s">
        <v>3670</v>
      </c>
      <c r="H1527" t="s">
        <v>28</v>
      </c>
      <c r="I1527" t="s">
        <v>150</v>
      </c>
      <c r="AC1527" t="s">
        <v>4399</v>
      </c>
      <c r="AD1527" t="s">
        <v>4399</v>
      </c>
      <c r="AE1527" t="s">
        <v>4399</v>
      </c>
      <c r="AF1527" t="s">
        <v>4399</v>
      </c>
    </row>
    <row r="1528" spans="1:32" ht="17.25" customHeight="1" x14ac:dyDescent="0.25">
      <c r="A1528">
        <v>335660</v>
      </c>
      <c r="B1528" t="s">
        <v>2509</v>
      </c>
      <c r="C1528" t="s">
        <v>225</v>
      </c>
      <c r="D1528" t="s">
        <v>510</v>
      </c>
      <c r="E1528" t="s">
        <v>88</v>
      </c>
      <c r="F1528">
        <v>34060</v>
      </c>
      <c r="G1528" t="s">
        <v>894</v>
      </c>
      <c r="H1528" t="s">
        <v>28</v>
      </c>
      <c r="I1528" t="s">
        <v>150</v>
      </c>
      <c r="J1528" t="s">
        <v>1211</v>
      </c>
      <c r="L1528" t="s">
        <v>42</v>
      </c>
    </row>
    <row r="1529" spans="1:32" ht="17.25" customHeight="1" x14ac:dyDescent="0.25">
      <c r="A1529">
        <v>318871</v>
      </c>
      <c r="B1529" t="s">
        <v>1516</v>
      </c>
      <c r="C1529" t="s">
        <v>1517</v>
      </c>
      <c r="D1529" t="s">
        <v>1518</v>
      </c>
      <c r="E1529" t="s">
        <v>88</v>
      </c>
      <c r="F1529">
        <v>29606</v>
      </c>
      <c r="G1529" t="s">
        <v>59</v>
      </c>
      <c r="H1529" t="s">
        <v>28</v>
      </c>
      <c r="I1529" t="s">
        <v>150</v>
      </c>
      <c r="J1529" t="s">
        <v>1197</v>
      </c>
      <c r="L1529" t="s">
        <v>59</v>
      </c>
      <c r="V1529" t="s">
        <v>4432</v>
      </c>
      <c r="AE1529" t="s">
        <v>4399</v>
      </c>
      <c r="AF1529" t="s">
        <v>4399</v>
      </c>
    </row>
    <row r="1530" spans="1:32" ht="17.25" customHeight="1" x14ac:dyDescent="0.25">
      <c r="A1530">
        <v>326473</v>
      </c>
      <c r="B1530" t="s">
        <v>2035</v>
      </c>
      <c r="C1530" t="s">
        <v>354</v>
      </c>
      <c r="D1530" t="s">
        <v>697</v>
      </c>
      <c r="E1530" t="s">
        <v>89</v>
      </c>
      <c r="F1530">
        <v>25042</v>
      </c>
      <c r="G1530" t="s">
        <v>30</v>
      </c>
      <c r="H1530" t="s">
        <v>28</v>
      </c>
      <c r="I1530" t="s">
        <v>150</v>
      </c>
      <c r="V1530" t="s">
        <v>4553</v>
      </c>
      <c r="AC1530" t="s">
        <v>4399</v>
      </c>
      <c r="AD1530" t="s">
        <v>4399</v>
      </c>
      <c r="AE1530" t="s">
        <v>4399</v>
      </c>
      <c r="AF1530" t="s">
        <v>4399</v>
      </c>
    </row>
    <row r="1531" spans="1:32" ht="17.25" customHeight="1" x14ac:dyDescent="0.25">
      <c r="A1531">
        <v>329446</v>
      </c>
      <c r="B1531" t="s">
        <v>1623</v>
      </c>
      <c r="C1531" t="s">
        <v>370</v>
      </c>
      <c r="D1531" t="s">
        <v>1624</v>
      </c>
      <c r="E1531" t="s">
        <v>88</v>
      </c>
      <c r="F1531">
        <v>36096</v>
      </c>
      <c r="G1531" t="s">
        <v>30</v>
      </c>
      <c r="H1531" t="s">
        <v>28</v>
      </c>
      <c r="I1531" t="s">
        <v>150</v>
      </c>
      <c r="V1531" t="s">
        <v>4420</v>
      </c>
      <c r="AD1531" t="s">
        <v>4399</v>
      </c>
      <c r="AE1531" t="s">
        <v>4399</v>
      </c>
      <c r="AF1531" t="s">
        <v>4399</v>
      </c>
    </row>
    <row r="1532" spans="1:32" ht="17.25" customHeight="1" x14ac:dyDescent="0.25">
      <c r="A1532">
        <v>307845</v>
      </c>
      <c r="B1532" t="s">
        <v>1491</v>
      </c>
      <c r="C1532" t="s">
        <v>225</v>
      </c>
      <c r="D1532" t="s">
        <v>386</v>
      </c>
      <c r="E1532" t="s">
        <v>88</v>
      </c>
      <c r="F1532">
        <v>27827</v>
      </c>
      <c r="G1532" t="s">
        <v>1492</v>
      </c>
      <c r="H1532" t="s">
        <v>28</v>
      </c>
      <c r="I1532" t="s">
        <v>150</v>
      </c>
      <c r="J1532" t="s">
        <v>27</v>
      </c>
      <c r="L1532" t="s">
        <v>59</v>
      </c>
      <c r="V1532" t="s">
        <v>4426</v>
      </c>
    </row>
    <row r="1533" spans="1:32" ht="17.25" customHeight="1" x14ac:dyDescent="0.25">
      <c r="A1533">
        <v>306282</v>
      </c>
      <c r="B1533" t="s">
        <v>1661</v>
      </c>
      <c r="C1533" t="s">
        <v>1289</v>
      </c>
      <c r="D1533" t="s">
        <v>278</v>
      </c>
      <c r="E1533" t="s">
        <v>88</v>
      </c>
      <c r="F1533">
        <v>30682</v>
      </c>
      <c r="G1533" t="s">
        <v>592</v>
      </c>
      <c r="H1533" t="s">
        <v>28</v>
      </c>
      <c r="I1533" t="s">
        <v>150</v>
      </c>
      <c r="J1533" t="s">
        <v>1197</v>
      </c>
      <c r="L1533" t="s">
        <v>42</v>
      </c>
      <c r="V1533" t="s">
        <v>4421</v>
      </c>
    </row>
    <row r="1534" spans="1:32" ht="17.25" customHeight="1" x14ac:dyDescent="0.25">
      <c r="A1534">
        <v>313279</v>
      </c>
      <c r="B1534" t="s">
        <v>1954</v>
      </c>
      <c r="C1534" t="s">
        <v>225</v>
      </c>
      <c r="D1534" t="s">
        <v>823</v>
      </c>
      <c r="E1534" t="s">
        <v>88</v>
      </c>
      <c r="F1534">
        <v>30929</v>
      </c>
      <c r="G1534" t="s">
        <v>1955</v>
      </c>
      <c r="H1534" t="s">
        <v>28</v>
      </c>
      <c r="I1534" t="s">
        <v>150</v>
      </c>
      <c r="J1534" t="s">
        <v>27</v>
      </c>
      <c r="L1534" t="s">
        <v>52</v>
      </c>
      <c r="V1534" t="s">
        <v>4421</v>
      </c>
    </row>
    <row r="1535" spans="1:32" ht="17.25" customHeight="1" x14ac:dyDescent="0.25">
      <c r="A1535">
        <v>313321</v>
      </c>
      <c r="B1535" t="s">
        <v>1414</v>
      </c>
      <c r="C1535" t="s">
        <v>618</v>
      </c>
      <c r="D1535" t="s">
        <v>289</v>
      </c>
      <c r="E1535" t="s">
        <v>88</v>
      </c>
      <c r="F1535">
        <v>31296</v>
      </c>
      <c r="G1535" t="s">
        <v>30</v>
      </c>
      <c r="H1535" t="s">
        <v>28</v>
      </c>
      <c r="I1535" t="s">
        <v>150</v>
      </c>
      <c r="J1535" t="s">
        <v>1197</v>
      </c>
      <c r="L1535" t="s">
        <v>30</v>
      </c>
      <c r="V1535" t="s">
        <v>4421</v>
      </c>
    </row>
    <row r="1536" spans="1:32" ht="17.25" customHeight="1" x14ac:dyDescent="0.25">
      <c r="A1536">
        <v>315627</v>
      </c>
      <c r="B1536" t="s">
        <v>1662</v>
      </c>
      <c r="C1536" t="s">
        <v>291</v>
      </c>
      <c r="D1536" t="s">
        <v>550</v>
      </c>
      <c r="E1536" t="s">
        <v>89</v>
      </c>
      <c r="F1536">
        <v>32547</v>
      </c>
      <c r="G1536" t="s">
        <v>228</v>
      </c>
      <c r="H1536" t="s">
        <v>28</v>
      </c>
      <c r="I1536" t="s">
        <v>150</v>
      </c>
      <c r="J1536" t="s">
        <v>1197</v>
      </c>
      <c r="L1536" t="s">
        <v>73</v>
      </c>
      <c r="V1536" t="s">
        <v>4421</v>
      </c>
    </row>
    <row r="1537" spans="1:32" ht="17.25" customHeight="1" x14ac:dyDescent="0.25">
      <c r="A1537">
        <v>321502</v>
      </c>
      <c r="B1537" t="s">
        <v>1660</v>
      </c>
      <c r="C1537" t="s">
        <v>727</v>
      </c>
      <c r="D1537" t="s">
        <v>371</v>
      </c>
      <c r="E1537" t="s">
        <v>88</v>
      </c>
      <c r="F1537">
        <v>33036</v>
      </c>
      <c r="G1537" t="s">
        <v>49</v>
      </c>
      <c r="H1537" t="s">
        <v>28</v>
      </c>
      <c r="I1537" t="s">
        <v>150</v>
      </c>
      <c r="J1537" t="s">
        <v>1197</v>
      </c>
      <c r="L1537" t="s">
        <v>49</v>
      </c>
      <c r="V1537" t="s">
        <v>4421</v>
      </c>
    </row>
    <row r="1538" spans="1:32" ht="17.25" customHeight="1" x14ac:dyDescent="0.25">
      <c r="A1538">
        <v>301354</v>
      </c>
      <c r="B1538" t="s">
        <v>1809</v>
      </c>
      <c r="C1538" t="s">
        <v>280</v>
      </c>
      <c r="D1538" t="s">
        <v>223</v>
      </c>
      <c r="E1538" t="s">
        <v>88</v>
      </c>
      <c r="F1538">
        <v>36537</v>
      </c>
      <c r="G1538" t="s">
        <v>30</v>
      </c>
      <c r="H1538" t="s">
        <v>28</v>
      </c>
      <c r="I1538" t="s">
        <v>150</v>
      </c>
      <c r="J1538" t="s">
        <v>1197</v>
      </c>
      <c r="L1538" t="s">
        <v>30</v>
      </c>
      <c r="V1538" t="s">
        <v>4421</v>
      </c>
      <c r="AE1538" t="s">
        <v>4399</v>
      </c>
      <c r="AF1538" t="s">
        <v>4399</v>
      </c>
    </row>
    <row r="1539" spans="1:32" ht="17.25" customHeight="1" x14ac:dyDescent="0.25">
      <c r="A1539">
        <v>303920</v>
      </c>
      <c r="B1539" t="s">
        <v>1415</v>
      </c>
      <c r="C1539" t="s">
        <v>363</v>
      </c>
      <c r="D1539" t="s">
        <v>396</v>
      </c>
      <c r="E1539" t="s">
        <v>88</v>
      </c>
      <c r="F1539">
        <v>32051</v>
      </c>
      <c r="G1539" t="s">
        <v>1416</v>
      </c>
      <c r="I1539" t="s">
        <v>150</v>
      </c>
      <c r="V1539" t="s">
        <v>4421</v>
      </c>
      <c r="AD1539" t="s">
        <v>4399</v>
      </c>
      <c r="AE1539" t="s">
        <v>4399</v>
      </c>
      <c r="AF1539" t="s">
        <v>4399</v>
      </c>
    </row>
    <row r="1540" spans="1:32" ht="17.25" customHeight="1" x14ac:dyDescent="0.25">
      <c r="A1540">
        <v>303321</v>
      </c>
      <c r="B1540" t="s">
        <v>2126</v>
      </c>
      <c r="C1540" t="s">
        <v>525</v>
      </c>
      <c r="D1540" t="s">
        <v>361</v>
      </c>
      <c r="E1540" t="s">
        <v>88</v>
      </c>
      <c r="F1540">
        <v>31413</v>
      </c>
      <c r="G1540" t="s">
        <v>2127</v>
      </c>
      <c r="H1540" t="s">
        <v>28</v>
      </c>
      <c r="I1540" t="s">
        <v>150</v>
      </c>
      <c r="J1540" t="s">
        <v>1197</v>
      </c>
      <c r="L1540" t="s">
        <v>73</v>
      </c>
      <c r="V1540" t="s">
        <v>4425</v>
      </c>
    </row>
    <row r="1541" spans="1:32" ht="17.25" customHeight="1" x14ac:dyDescent="0.25">
      <c r="A1541">
        <v>319400</v>
      </c>
      <c r="B1541" t="s">
        <v>2125</v>
      </c>
      <c r="C1541" t="s">
        <v>509</v>
      </c>
      <c r="D1541" t="s">
        <v>571</v>
      </c>
      <c r="E1541" t="s">
        <v>89</v>
      </c>
      <c r="F1541">
        <v>33611</v>
      </c>
      <c r="G1541" t="s">
        <v>73</v>
      </c>
      <c r="H1541" t="s">
        <v>28</v>
      </c>
      <c r="I1541" t="s">
        <v>150</v>
      </c>
      <c r="J1541" t="s">
        <v>1197</v>
      </c>
      <c r="L1541" t="s">
        <v>30</v>
      </c>
      <c r="V1541" t="s">
        <v>4425</v>
      </c>
      <c r="AE1541" t="s">
        <v>4399</v>
      </c>
      <c r="AF1541" t="s">
        <v>4399</v>
      </c>
    </row>
    <row r="1542" spans="1:32" ht="17.25" customHeight="1" x14ac:dyDescent="0.25">
      <c r="A1542">
        <v>303273</v>
      </c>
      <c r="B1542" t="s">
        <v>1810</v>
      </c>
      <c r="C1542" t="s">
        <v>1811</v>
      </c>
      <c r="D1542" t="s">
        <v>233</v>
      </c>
      <c r="E1542" t="s">
        <v>88</v>
      </c>
      <c r="F1542">
        <v>30970</v>
      </c>
      <c r="G1542" t="s">
        <v>30</v>
      </c>
      <c r="H1542" t="s">
        <v>28</v>
      </c>
      <c r="I1542" t="s">
        <v>150</v>
      </c>
      <c r="J1542" t="s">
        <v>27</v>
      </c>
      <c r="L1542" t="s">
        <v>30</v>
      </c>
      <c r="V1542" t="s">
        <v>4424</v>
      </c>
    </row>
    <row r="1543" spans="1:32" ht="17.25" customHeight="1" x14ac:dyDescent="0.25">
      <c r="A1543">
        <v>315764</v>
      </c>
      <c r="B1543" t="s">
        <v>2128</v>
      </c>
      <c r="C1543" t="s">
        <v>264</v>
      </c>
      <c r="D1543" t="s">
        <v>440</v>
      </c>
      <c r="E1543" t="s">
        <v>89</v>
      </c>
      <c r="F1543">
        <v>32978</v>
      </c>
      <c r="G1543" t="s">
        <v>830</v>
      </c>
      <c r="H1543" t="s">
        <v>28</v>
      </c>
      <c r="I1543" t="s">
        <v>150</v>
      </c>
      <c r="J1543" t="s">
        <v>1197</v>
      </c>
      <c r="L1543" t="s">
        <v>42</v>
      </c>
      <c r="V1543" t="s">
        <v>4424</v>
      </c>
    </row>
    <row r="1544" spans="1:32" ht="17.25" customHeight="1" x14ac:dyDescent="0.25">
      <c r="A1544">
        <v>315994</v>
      </c>
      <c r="B1544" t="s">
        <v>2218</v>
      </c>
      <c r="C1544" t="s">
        <v>421</v>
      </c>
      <c r="D1544" t="s">
        <v>428</v>
      </c>
      <c r="E1544" t="s">
        <v>89</v>
      </c>
      <c r="F1544">
        <v>32143</v>
      </c>
      <c r="G1544" t="s">
        <v>30</v>
      </c>
      <c r="H1544" t="s">
        <v>28</v>
      </c>
      <c r="I1544" t="s">
        <v>150</v>
      </c>
      <c r="J1544" t="s">
        <v>1197</v>
      </c>
      <c r="L1544" t="s">
        <v>30</v>
      </c>
      <c r="V1544" t="s">
        <v>4424</v>
      </c>
    </row>
    <row r="1545" spans="1:32" ht="17.25" customHeight="1" x14ac:dyDescent="0.25">
      <c r="A1545">
        <v>317621</v>
      </c>
      <c r="B1545" t="s">
        <v>2288</v>
      </c>
      <c r="C1545" t="s">
        <v>369</v>
      </c>
      <c r="D1545" t="s">
        <v>517</v>
      </c>
      <c r="E1545" t="s">
        <v>88</v>
      </c>
      <c r="F1545">
        <v>31444</v>
      </c>
      <c r="G1545" t="s">
        <v>30</v>
      </c>
      <c r="H1545" t="s">
        <v>28</v>
      </c>
      <c r="I1545" t="s">
        <v>150</v>
      </c>
      <c r="J1545" t="s">
        <v>1197</v>
      </c>
      <c r="L1545" t="s">
        <v>30</v>
      </c>
      <c r="V1545" t="s">
        <v>4424</v>
      </c>
    </row>
    <row r="1546" spans="1:32" ht="17.25" customHeight="1" x14ac:dyDescent="0.25">
      <c r="A1546">
        <v>321245</v>
      </c>
      <c r="B1546" t="s">
        <v>1957</v>
      </c>
      <c r="C1546" t="s">
        <v>991</v>
      </c>
      <c r="D1546" t="s">
        <v>283</v>
      </c>
      <c r="E1546" t="s">
        <v>88</v>
      </c>
      <c r="F1546">
        <v>32143</v>
      </c>
      <c r="G1546" t="s">
        <v>30</v>
      </c>
      <c r="H1546" t="s">
        <v>28</v>
      </c>
      <c r="I1546" t="s">
        <v>150</v>
      </c>
      <c r="J1546" t="s">
        <v>1197</v>
      </c>
      <c r="L1546" t="s">
        <v>30</v>
      </c>
      <c r="V1546" t="s">
        <v>4424</v>
      </c>
    </row>
    <row r="1547" spans="1:32" ht="17.25" customHeight="1" x14ac:dyDescent="0.25">
      <c r="A1547">
        <v>325645</v>
      </c>
      <c r="B1547" t="s">
        <v>1812</v>
      </c>
      <c r="C1547" t="s">
        <v>1813</v>
      </c>
      <c r="D1547" t="s">
        <v>1814</v>
      </c>
      <c r="E1547" t="s">
        <v>89</v>
      </c>
      <c r="F1547">
        <v>30372</v>
      </c>
      <c r="G1547" t="s">
        <v>1815</v>
      </c>
      <c r="H1547" t="s">
        <v>28</v>
      </c>
      <c r="I1547" t="s">
        <v>150</v>
      </c>
      <c r="J1547" t="s">
        <v>1197</v>
      </c>
      <c r="L1547" t="s">
        <v>82</v>
      </c>
      <c r="V1547" t="s">
        <v>4424</v>
      </c>
    </row>
    <row r="1548" spans="1:32" ht="17.25" customHeight="1" x14ac:dyDescent="0.25">
      <c r="A1548">
        <v>310417</v>
      </c>
      <c r="B1548" t="s">
        <v>4372</v>
      </c>
      <c r="C1548" t="s">
        <v>4373</v>
      </c>
      <c r="D1548" t="s">
        <v>865</v>
      </c>
      <c r="E1548" t="s">
        <v>88</v>
      </c>
      <c r="F1548">
        <v>31781</v>
      </c>
      <c r="G1548" t="s">
        <v>30</v>
      </c>
      <c r="H1548" t="s">
        <v>28</v>
      </c>
      <c r="I1548" t="s">
        <v>150</v>
      </c>
      <c r="J1548" t="s">
        <v>1197</v>
      </c>
      <c r="L1548" t="s">
        <v>30</v>
      </c>
      <c r="V1548" t="s">
        <v>4427</v>
      </c>
      <c r="AF1548" t="s">
        <v>4399</v>
      </c>
    </row>
    <row r="1549" spans="1:32" ht="17.25" customHeight="1" x14ac:dyDescent="0.25">
      <c r="A1549">
        <v>321480</v>
      </c>
      <c r="B1549" t="s">
        <v>4374</v>
      </c>
      <c r="C1549" t="s">
        <v>461</v>
      </c>
      <c r="D1549" t="s">
        <v>2695</v>
      </c>
      <c r="E1549" t="s">
        <v>88</v>
      </c>
      <c r="F1549">
        <v>31871</v>
      </c>
      <c r="G1549" t="s">
        <v>4375</v>
      </c>
      <c r="H1549" t="s">
        <v>28</v>
      </c>
      <c r="I1549" t="s">
        <v>150</v>
      </c>
      <c r="J1549" t="s">
        <v>1197</v>
      </c>
      <c r="L1549" t="s">
        <v>30</v>
      </c>
      <c r="V1549" t="s">
        <v>4429</v>
      </c>
    </row>
    <row r="1550" spans="1:32" ht="17.25" customHeight="1" x14ac:dyDescent="0.25">
      <c r="A1550">
        <v>318691</v>
      </c>
      <c r="B1550" t="s">
        <v>4384</v>
      </c>
      <c r="C1550" t="s">
        <v>222</v>
      </c>
      <c r="D1550" t="s">
        <v>292</v>
      </c>
      <c r="E1550" t="s">
        <v>88</v>
      </c>
      <c r="F1550">
        <v>33535</v>
      </c>
      <c r="G1550" t="s">
        <v>477</v>
      </c>
      <c r="H1550" t="s">
        <v>28</v>
      </c>
      <c r="I1550" t="s">
        <v>150</v>
      </c>
      <c r="J1550" t="s">
        <v>1197</v>
      </c>
      <c r="L1550" t="s">
        <v>42</v>
      </c>
      <c r="V1550" t="s">
        <v>4423</v>
      </c>
    </row>
    <row r="1551" spans="1:32" ht="17.25" customHeight="1" x14ac:dyDescent="0.25">
      <c r="A1551">
        <v>304099</v>
      </c>
      <c r="B1551" t="s">
        <v>4380</v>
      </c>
      <c r="C1551" t="s">
        <v>2095</v>
      </c>
      <c r="D1551" t="s">
        <v>4381</v>
      </c>
      <c r="E1551" t="s">
        <v>88</v>
      </c>
      <c r="G1551" t="s">
        <v>2071</v>
      </c>
      <c r="H1551" t="s">
        <v>28</v>
      </c>
      <c r="I1551" t="s">
        <v>150</v>
      </c>
      <c r="V1551" t="s">
        <v>4423</v>
      </c>
      <c r="AC1551" t="s">
        <v>4399</v>
      </c>
      <c r="AD1551" t="s">
        <v>4399</v>
      </c>
      <c r="AE1551" t="s">
        <v>4399</v>
      </c>
      <c r="AF1551" t="s">
        <v>4399</v>
      </c>
    </row>
    <row r="1552" spans="1:32" ht="17.25" customHeight="1" x14ac:dyDescent="0.25">
      <c r="A1552">
        <v>308167</v>
      </c>
      <c r="B1552" t="s">
        <v>4382</v>
      </c>
      <c r="C1552" t="s">
        <v>291</v>
      </c>
      <c r="D1552" t="s">
        <v>2970</v>
      </c>
      <c r="E1552" t="s">
        <v>88</v>
      </c>
      <c r="H1552" t="s">
        <v>28</v>
      </c>
      <c r="I1552" t="s">
        <v>150</v>
      </c>
      <c r="V1552" t="s">
        <v>4423</v>
      </c>
      <c r="AB1552" t="s">
        <v>4399</v>
      </c>
      <c r="AC1552" t="s">
        <v>4399</v>
      </c>
      <c r="AD1552" t="s">
        <v>4399</v>
      </c>
      <c r="AE1552" t="s">
        <v>4399</v>
      </c>
      <c r="AF1552" t="s">
        <v>4399</v>
      </c>
    </row>
    <row r="1553" spans="1:32" ht="17.25" customHeight="1" x14ac:dyDescent="0.25">
      <c r="A1553">
        <v>302058</v>
      </c>
      <c r="B1553" t="s">
        <v>4385</v>
      </c>
      <c r="C1553" t="s">
        <v>1617</v>
      </c>
      <c r="D1553" t="s">
        <v>743</v>
      </c>
      <c r="E1553" t="s">
        <v>88</v>
      </c>
      <c r="H1553" t="s">
        <v>28</v>
      </c>
      <c r="I1553" t="s">
        <v>150</v>
      </c>
      <c r="V1553" t="s">
        <v>4422</v>
      </c>
      <c r="AD1553" t="s">
        <v>4399</v>
      </c>
      <c r="AE1553" t="s">
        <v>4399</v>
      </c>
      <c r="AF1553" t="s">
        <v>4399</v>
      </c>
    </row>
    <row r="1554" spans="1:32" ht="17.25" customHeight="1" x14ac:dyDescent="0.25">
      <c r="A1554">
        <v>300464</v>
      </c>
      <c r="B1554" t="s">
        <v>1671</v>
      </c>
      <c r="C1554" t="s">
        <v>313</v>
      </c>
      <c r="E1554" t="s">
        <v>88</v>
      </c>
      <c r="H1554" t="s">
        <v>31</v>
      </c>
      <c r="I1554" t="s">
        <v>150</v>
      </c>
      <c r="V1554" t="s">
        <v>4431</v>
      </c>
    </row>
    <row r="1555" spans="1:32" ht="17.25" customHeight="1" x14ac:dyDescent="0.25">
      <c r="A1555">
        <v>301571</v>
      </c>
      <c r="B1555" t="s">
        <v>1441</v>
      </c>
      <c r="C1555" t="s">
        <v>259</v>
      </c>
      <c r="D1555" t="s">
        <v>1202</v>
      </c>
      <c r="E1555" t="s">
        <v>88</v>
      </c>
      <c r="H1555" t="s">
        <v>28</v>
      </c>
      <c r="I1555" t="s">
        <v>150</v>
      </c>
    </row>
    <row r="1556" spans="1:32" ht="17.25" customHeight="1" x14ac:dyDescent="0.25">
      <c r="A1556">
        <v>303042</v>
      </c>
      <c r="B1556" t="s">
        <v>1967</v>
      </c>
      <c r="C1556" t="s">
        <v>303</v>
      </c>
      <c r="D1556" t="s">
        <v>1968</v>
      </c>
      <c r="E1556" t="s">
        <v>88</v>
      </c>
      <c r="F1556">
        <v>28126</v>
      </c>
      <c r="G1556" t="s">
        <v>882</v>
      </c>
      <c r="H1556" t="s">
        <v>28</v>
      </c>
      <c r="I1556" t="s">
        <v>150</v>
      </c>
      <c r="J1556" t="s">
        <v>1197</v>
      </c>
      <c r="L1556" t="s">
        <v>79</v>
      </c>
      <c r="V1556" t="s">
        <v>4431</v>
      </c>
    </row>
    <row r="1557" spans="1:32" ht="17.25" customHeight="1" x14ac:dyDescent="0.25">
      <c r="A1557">
        <v>316774</v>
      </c>
      <c r="B1557" t="s">
        <v>1680</v>
      </c>
      <c r="C1557" t="s">
        <v>663</v>
      </c>
      <c r="D1557" t="s">
        <v>1681</v>
      </c>
      <c r="E1557" t="s">
        <v>88</v>
      </c>
      <c r="F1557">
        <v>32538</v>
      </c>
      <c r="G1557" t="s">
        <v>30</v>
      </c>
      <c r="H1557" t="s">
        <v>31</v>
      </c>
      <c r="I1557" t="s">
        <v>150</v>
      </c>
      <c r="J1557" t="s">
        <v>1197</v>
      </c>
      <c r="L1557" t="s">
        <v>30</v>
      </c>
      <c r="V1557" t="s">
        <v>4431</v>
      </c>
    </row>
    <row r="1558" spans="1:32" ht="17.25" customHeight="1" x14ac:dyDescent="0.25">
      <c r="A1558">
        <v>318882</v>
      </c>
      <c r="B1558" t="s">
        <v>1961</v>
      </c>
      <c r="C1558" t="s">
        <v>687</v>
      </c>
      <c r="D1558" t="s">
        <v>1962</v>
      </c>
      <c r="E1558" t="s">
        <v>89</v>
      </c>
      <c r="F1558">
        <v>31467</v>
      </c>
      <c r="G1558" t="s">
        <v>552</v>
      </c>
      <c r="H1558" t="s">
        <v>28</v>
      </c>
      <c r="I1558" t="s">
        <v>150</v>
      </c>
      <c r="J1558" t="s">
        <v>1197</v>
      </c>
      <c r="L1558" t="s">
        <v>30</v>
      </c>
      <c r="V1558" t="s">
        <v>4431</v>
      </c>
    </row>
    <row r="1559" spans="1:32" ht="17.25" customHeight="1" x14ac:dyDescent="0.25">
      <c r="A1559">
        <v>319472</v>
      </c>
      <c r="B1559" t="s">
        <v>1423</v>
      </c>
      <c r="C1559" t="s">
        <v>455</v>
      </c>
      <c r="D1559" t="s">
        <v>721</v>
      </c>
      <c r="E1559" t="s">
        <v>88</v>
      </c>
      <c r="F1559">
        <v>33679</v>
      </c>
      <c r="G1559" t="s">
        <v>82</v>
      </c>
      <c r="H1559" t="s">
        <v>28</v>
      </c>
      <c r="I1559" t="s">
        <v>150</v>
      </c>
      <c r="V1559" t="s">
        <v>4431</v>
      </c>
    </row>
    <row r="1560" spans="1:32" ht="17.25" customHeight="1" x14ac:dyDescent="0.25">
      <c r="A1560">
        <v>320465</v>
      </c>
      <c r="B1560" t="s">
        <v>1313</v>
      </c>
      <c r="C1560" t="s">
        <v>557</v>
      </c>
      <c r="D1560" t="s">
        <v>334</v>
      </c>
      <c r="E1560" t="s">
        <v>88</v>
      </c>
      <c r="F1560">
        <v>29954</v>
      </c>
      <c r="G1560" t="s">
        <v>1314</v>
      </c>
      <c r="H1560" t="s">
        <v>28</v>
      </c>
      <c r="I1560" t="s">
        <v>150</v>
      </c>
      <c r="V1560" t="s">
        <v>4431</v>
      </c>
    </row>
    <row r="1561" spans="1:32" ht="17.25" customHeight="1" x14ac:dyDescent="0.25">
      <c r="A1561">
        <v>320580</v>
      </c>
      <c r="B1561" t="s">
        <v>1831</v>
      </c>
      <c r="C1561" t="s">
        <v>399</v>
      </c>
      <c r="D1561" t="s">
        <v>460</v>
      </c>
      <c r="E1561" t="s">
        <v>88</v>
      </c>
      <c r="F1561">
        <v>30730</v>
      </c>
      <c r="G1561" t="s">
        <v>1832</v>
      </c>
      <c r="H1561" t="s">
        <v>28</v>
      </c>
      <c r="I1561" t="s">
        <v>150</v>
      </c>
      <c r="V1561" t="s">
        <v>4431</v>
      </c>
    </row>
    <row r="1562" spans="1:32" ht="17.25" customHeight="1" x14ac:dyDescent="0.25">
      <c r="A1562">
        <v>322106</v>
      </c>
      <c r="B1562" t="s">
        <v>2230</v>
      </c>
      <c r="C1562" t="s">
        <v>581</v>
      </c>
      <c r="D1562" t="s">
        <v>234</v>
      </c>
      <c r="E1562" t="s">
        <v>89</v>
      </c>
      <c r="F1562">
        <v>33980</v>
      </c>
      <c r="G1562" t="s">
        <v>82</v>
      </c>
      <c r="H1562" t="s">
        <v>28</v>
      </c>
      <c r="I1562" t="s">
        <v>150</v>
      </c>
      <c r="J1562" t="s">
        <v>1197</v>
      </c>
      <c r="L1562" t="s">
        <v>82</v>
      </c>
      <c r="V1562" t="s">
        <v>4431</v>
      </c>
    </row>
    <row r="1563" spans="1:32" ht="17.25" customHeight="1" x14ac:dyDescent="0.25">
      <c r="A1563">
        <v>322209</v>
      </c>
      <c r="B1563" t="s">
        <v>1309</v>
      </c>
      <c r="C1563" t="s">
        <v>342</v>
      </c>
      <c r="D1563" t="s">
        <v>390</v>
      </c>
      <c r="E1563" t="s">
        <v>89</v>
      </c>
      <c r="F1563">
        <v>31525</v>
      </c>
      <c r="G1563" t="s">
        <v>664</v>
      </c>
      <c r="H1563" t="s">
        <v>28</v>
      </c>
      <c r="I1563" t="s">
        <v>150</v>
      </c>
      <c r="J1563" t="s">
        <v>1197</v>
      </c>
      <c r="L1563" t="s">
        <v>30</v>
      </c>
      <c r="V1563" t="s">
        <v>4431</v>
      </c>
    </row>
    <row r="1564" spans="1:32" ht="17.25" customHeight="1" x14ac:dyDescent="0.25">
      <c r="A1564">
        <v>323595</v>
      </c>
      <c r="B1564" t="s">
        <v>1839</v>
      </c>
      <c r="C1564" t="s">
        <v>807</v>
      </c>
      <c r="D1564" t="s">
        <v>368</v>
      </c>
      <c r="E1564" t="s">
        <v>88</v>
      </c>
      <c r="F1564">
        <v>33987</v>
      </c>
      <c r="G1564" t="s">
        <v>1840</v>
      </c>
      <c r="H1564" t="s">
        <v>28</v>
      </c>
      <c r="I1564" t="s">
        <v>150</v>
      </c>
      <c r="J1564" t="s">
        <v>1197</v>
      </c>
      <c r="L1564" t="s">
        <v>42</v>
      </c>
      <c r="V1564" t="s">
        <v>4431</v>
      </c>
    </row>
    <row r="1565" spans="1:32" ht="17.25" customHeight="1" x14ac:dyDescent="0.25">
      <c r="A1565">
        <v>325370</v>
      </c>
      <c r="B1565" t="s">
        <v>1676</v>
      </c>
      <c r="C1565" t="s">
        <v>1677</v>
      </c>
      <c r="D1565" t="s">
        <v>351</v>
      </c>
      <c r="E1565" t="s">
        <v>89</v>
      </c>
      <c r="F1565">
        <v>31814</v>
      </c>
      <c r="G1565" t="s">
        <v>1678</v>
      </c>
      <c r="H1565" t="s">
        <v>28</v>
      </c>
      <c r="I1565" t="s">
        <v>150</v>
      </c>
      <c r="J1565" t="s">
        <v>1197</v>
      </c>
      <c r="L1565" t="s">
        <v>82</v>
      </c>
      <c r="V1565" t="s">
        <v>4431</v>
      </c>
    </row>
    <row r="1566" spans="1:32" ht="17.25" customHeight="1" x14ac:dyDescent="0.25">
      <c r="A1566">
        <v>329546</v>
      </c>
      <c r="B1566" t="s">
        <v>2298</v>
      </c>
      <c r="C1566" t="s">
        <v>2299</v>
      </c>
      <c r="D1566" t="s">
        <v>2300</v>
      </c>
      <c r="E1566" t="s">
        <v>89</v>
      </c>
      <c r="F1566">
        <v>29322</v>
      </c>
      <c r="G1566" t="s">
        <v>224</v>
      </c>
      <c r="H1566" t="s">
        <v>28</v>
      </c>
      <c r="I1566" t="s">
        <v>150</v>
      </c>
      <c r="V1566" t="s">
        <v>4431</v>
      </c>
    </row>
    <row r="1567" spans="1:32" ht="17.25" customHeight="1" x14ac:dyDescent="0.25">
      <c r="A1567">
        <v>332349</v>
      </c>
      <c r="B1567" t="s">
        <v>1320</v>
      </c>
      <c r="C1567" t="s">
        <v>287</v>
      </c>
      <c r="D1567" t="s">
        <v>312</v>
      </c>
      <c r="E1567" t="s">
        <v>88</v>
      </c>
      <c r="F1567">
        <v>33153</v>
      </c>
      <c r="G1567" t="s">
        <v>971</v>
      </c>
      <c r="H1567" t="s">
        <v>28</v>
      </c>
      <c r="I1567" t="s">
        <v>150</v>
      </c>
      <c r="J1567" t="s">
        <v>1197</v>
      </c>
      <c r="L1567" t="s">
        <v>42</v>
      </c>
      <c r="V1567" t="s">
        <v>4431</v>
      </c>
    </row>
    <row r="1568" spans="1:32" ht="17.25" customHeight="1" x14ac:dyDescent="0.25">
      <c r="A1568">
        <v>333316</v>
      </c>
      <c r="B1568" t="s">
        <v>1502</v>
      </c>
      <c r="C1568" t="s">
        <v>354</v>
      </c>
      <c r="D1568" t="s">
        <v>1503</v>
      </c>
      <c r="E1568" t="s">
        <v>89</v>
      </c>
      <c r="F1568">
        <v>34975</v>
      </c>
      <c r="G1568" t="s">
        <v>1504</v>
      </c>
      <c r="H1568" t="s">
        <v>28</v>
      </c>
      <c r="I1568" t="s">
        <v>150</v>
      </c>
      <c r="J1568" t="s">
        <v>1197</v>
      </c>
      <c r="L1568" t="s">
        <v>42</v>
      </c>
      <c r="V1568" t="s">
        <v>4431</v>
      </c>
    </row>
    <row r="1569" spans="1:32" ht="17.25" customHeight="1" x14ac:dyDescent="0.25">
      <c r="A1569">
        <v>300482</v>
      </c>
      <c r="B1569" t="s">
        <v>1673</v>
      </c>
      <c r="C1569" t="s">
        <v>1674</v>
      </c>
      <c r="E1569" t="s">
        <v>88</v>
      </c>
      <c r="H1569" t="s">
        <v>28</v>
      </c>
      <c r="I1569" t="s">
        <v>150</v>
      </c>
      <c r="V1569" t="s">
        <v>4431</v>
      </c>
      <c r="AC1569" t="s">
        <v>4399</v>
      </c>
      <c r="AD1569" t="s">
        <v>4399</v>
      </c>
      <c r="AE1569" t="s">
        <v>4399</v>
      </c>
      <c r="AF1569" t="s">
        <v>4399</v>
      </c>
    </row>
    <row r="1570" spans="1:32" ht="17.25" customHeight="1" x14ac:dyDescent="0.25">
      <c r="A1570">
        <v>303278</v>
      </c>
      <c r="B1570" t="s">
        <v>1233</v>
      </c>
      <c r="C1570" t="s">
        <v>375</v>
      </c>
      <c r="D1570" t="s">
        <v>1202</v>
      </c>
      <c r="E1570" t="s">
        <v>89</v>
      </c>
      <c r="H1570" t="s">
        <v>28</v>
      </c>
      <c r="I1570" t="s">
        <v>150</v>
      </c>
      <c r="V1570" t="s">
        <v>4431</v>
      </c>
      <c r="AA1570" t="s">
        <v>4399</v>
      </c>
      <c r="AB1570" t="s">
        <v>4399</v>
      </c>
      <c r="AC1570" t="s">
        <v>4399</v>
      </c>
      <c r="AD1570" t="s">
        <v>4399</v>
      </c>
      <c r="AE1570" t="s">
        <v>4399</v>
      </c>
      <c r="AF1570" t="s">
        <v>4399</v>
      </c>
    </row>
    <row r="1571" spans="1:32" ht="17.25" customHeight="1" x14ac:dyDescent="0.25">
      <c r="A1571">
        <v>303664</v>
      </c>
      <c r="B1571" t="s">
        <v>1225</v>
      </c>
      <c r="C1571" t="s">
        <v>1105</v>
      </c>
      <c r="D1571" t="s">
        <v>1226</v>
      </c>
      <c r="E1571" t="s">
        <v>89</v>
      </c>
      <c r="F1571">
        <v>30249</v>
      </c>
      <c r="G1571" t="s">
        <v>73</v>
      </c>
      <c r="H1571" t="s">
        <v>28</v>
      </c>
      <c r="I1571" t="s">
        <v>150</v>
      </c>
      <c r="J1571" t="s">
        <v>1197</v>
      </c>
      <c r="L1571" t="s">
        <v>73</v>
      </c>
      <c r="V1571" t="s">
        <v>4431</v>
      </c>
      <c r="AE1571" t="s">
        <v>4399</v>
      </c>
      <c r="AF1571" t="s">
        <v>4399</v>
      </c>
    </row>
    <row r="1572" spans="1:32" ht="17.25" customHeight="1" x14ac:dyDescent="0.25">
      <c r="A1572">
        <v>307900</v>
      </c>
      <c r="B1572" t="s">
        <v>1495</v>
      </c>
      <c r="C1572" t="s">
        <v>767</v>
      </c>
      <c r="D1572" t="s">
        <v>1202</v>
      </c>
      <c r="E1572" t="s">
        <v>88</v>
      </c>
      <c r="H1572" t="s">
        <v>28</v>
      </c>
      <c r="I1572" t="s">
        <v>150</v>
      </c>
      <c r="V1572" t="s">
        <v>4431</v>
      </c>
      <c r="AA1572" t="s">
        <v>4399</v>
      </c>
      <c r="AB1572" t="s">
        <v>4399</v>
      </c>
      <c r="AC1572" t="s">
        <v>4399</v>
      </c>
      <c r="AD1572" t="s">
        <v>4399</v>
      </c>
      <c r="AE1572" t="s">
        <v>4399</v>
      </c>
      <c r="AF1572" t="s">
        <v>4399</v>
      </c>
    </row>
    <row r="1573" spans="1:32" ht="17.25" customHeight="1" x14ac:dyDescent="0.25">
      <c r="A1573">
        <v>312720</v>
      </c>
      <c r="B1573" t="s">
        <v>2055</v>
      </c>
      <c r="C1573" t="s">
        <v>559</v>
      </c>
      <c r="D1573" t="s">
        <v>550</v>
      </c>
      <c r="E1573" t="s">
        <v>89</v>
      </c>
      <c r="H1573" t="s">
        <v>28</v>
      </c>
      <c r="I1573" t="s">
        <v>150</v>
      </c>
      <c r="V1573" t="s">
        <v>4431</v>
      </c>
      <c r="Z1573" t="s">
        <v>4399</v>
      </c>
      <c r="AA1573" t="s">
        <v>4399</v>
      </c>
      <c r="AB1573" t="s">
        <v>4399</v>
      </c>
      <c r="AC1573" t="s">
        <v>4399</v>
      </c>
      <c r="AD1573" t="s">
        <v>4399</v>
      </c>
      <c r="AE1573" t="s">
        <v>4399</v>
      </c>
      <c r="AF1573" t="s">
        <v>4399</v>
      </c>
    </row>
    <row r="1574" spans="1:32" ht="17.25" customHeight="1" x14ac:dyDescent="0.25">
      <c r="A1574">
        <v>316493</v>
      </c>
      <c r="B1574" t="s">
        <v>2296</v>
      </c>
      <c r="C1574" t="s">
        <v>1229</v>
      </c>
      <c r="D1574" t="s">
        <v>1727</v>
      </c>
      <c r="E1574" t="s">
        <v>88</v>
      </c>
      <c r="H1574" t="s">
        <v>28</v>
      </c>
      <c r="I1574" t="s">
        <v>150</v>
      </c>
      <c r="V1574" t="s">
        <v>4431</v>
      </c>
      <c r="AD1574" t="s">
        <v>4399</v>
      </c>
      <c r="AE1574" t="s">
        <v>4399</v>
      </c>
      <c r="AF1574" t="s">
        <v>4399</v>
      </c>
    </row>
    <row r="1575" spans="1:32" ht="17.25" customHeight="1" x14ac:dyDescent="0.25">
      <c r="A1575">
        <v>317961</v>
      </c>
      <c r="B1575" t="s">
        <v>1820</v>
      </c>
      <c r="C1575" t="s">
        <v>338</v>
      </c>
      <c r="D1575" t="s">
        <v>1821</v>
      </c>
      <c r="E1575" t="s">
        <v>89</v>
      </c>
      <c r="F1575">
        <v>33239</v>
      </c>
      <c r="G1575" t="s">
        <v>30</v>
      </c>
      <c r="H1575" t="s">
        <v>28</v>
      </c>
      <c r="I1575" t="s">
        <v>150</v>
      </c>
      <c r="J1575" t="s">
        <v>27</v>
      </c>
      <c r="L1575" t="s">
        <v>30</v>
      </c>
      <c r="V1575" t="s">
        <v>4431</v>
      </c>
      <c r="AE1575" t="s">
        <v>4399</v>
      </c>
      <c r="AF1575" t="s">
        <v>4399</v>
      </c>
    </row>
    <row r="1576" spans="1:32" ht="17.25" customHeight="1" x14ac:dyDescent="0.25">
      <c r="A1576">
        <v>318412</v>
      </c>
      <c r="B1576" t="s">
        <v>2138</v>
      </c>
      <c r="C1576" t="s">
        <v>347</v>
      </c>
      <c r="D1576" t="s">
        <v>1202</v>
      </c>
      <c r="E1576" t="s">
        <v>88</v>
      </c>
      <c r="H1576" t="s">
        <v>28</v>
      </c>
      <c r="I1576" t="s">
        <v>150</v>
      </c>
      <c r="V1576" t="s">
        <v>4431</v>
      </c>
      <c r="AD1576" t="s">
        <v>4399</v>
      </c>
      <c r="AE1576" t="s">
        <v>4399</v>
      </c>
      <c r="AF1576" t="s">
        <v>4399</v>
      </c>
    </row>
    <row r="1577" spans="1:32" ht="17.25" customHeight="1" x14ac:dyDescent="0.25">
      <c r="A1577">
        <v>321785</v>
      </c>
      <c r="B1577" t="s">
        <v>985</v>
      </c>
      <c r="C1577" t="s">
        <v>338</v>
      </c>
      <c r="D1577" t="s">
        <v>1202</v>
      </c>
      <c r="E1577" t="s">
        <v>88</v>
      </c>
      <c r="H1577" t="s">
        <v>28</v>
      </c>
      <c r="I1577" t="s">
        <v>150</v>
      </c>
      <c r="V1577" t="s">
        <v>4431</v>
      </c>
      <c r="AA1577" t="s">
        <v>4399</v>
      </c>
      <c r="AB1577" t="s">
        <v>4399</v>
      </c>
      <c r="AC1577" t="s">
        <v>4399</v>
      </c>
      <c r="AD1577" t="s">
        <v>4399</v>
      </c>
      <c r="AE1577" t="s">
        <v>4399</v>
      </c>
      <c r="AF1577" t="s">
        <v>4399</v>
      </c>
    </row>
    <row r="1578" spans="1:32" ht="17.25" customHeight="1" x14ac:dyDescent="0.25">
      <c r="A1578">
        <v>323755</v>
      </c>
      <c r="B1578" t="s">
        <v>1834</v>
      </c>
      <c r="C1578" t="s">
        <v>291</v>
      </c>
      <c r="D1578" t="s">
        <v>550</v>
      </c>
      <c r="E1578" t="s">
        <v>88</v>
      </c>
      <c r="F1578">
        <v>34962</v>
      </c>
      <c r="G1578" t="s">
        <v>592</v>
      </c>
      <c r="H1578" t="s">
        <v>28</v>
      </c>
      <c r="I1578" t="s">
        <v>150</v>
      </c>
      <c r="V1578" t="s">
        <v>4431</v>
      </c>
      <c r="Z1578" t="s">
        <v>4399</v>
      </c>
      <c r="AA1578" t="s">
        <v>4399</v>
      </c>
      <c r="AB1578" t="s">
        <v>4399</v>
      </c>
      <c r="AC1578" t="s">
        <v>4399</v>
      </c>
      <c r="AD1578" t="s">
        <v>4399</v>
      </c>
      <c r="AE1578" t="s">
        <v>4399</v>
      </c>
      <c r="AF1578" t="s">
        <v>4399</v>
      </c>
    </row>
    <row r="1579" spans="1:32" ht="17.25" customHeight="1" x14ac:dyDescent="0.25">
      <c r="A1579">
        <v>324421</v>
      </c>
      <c r="B1579" t="s">
        <v>1417</v>
      </c>
      <c r="C1579" t="s">
        <v>431</v>
      </c>
      <c r="E1579" t="s">
        <v>88</v>
      </c>
      <c r="H1579" t="s">
        <v>28</v>
      </c>
      <c r="I1579" t="s">
        <v>150</v>
      </c>
      <c r="V1579" t="s">
        <v>4431</v>
      </c>
      <c r="X1579" t="s">
        <v>4399</v>
      </c>
      <c r="Y1579" t="s">
        <v>4399</v>
      </c>
      <c r="Z1579" t="s">
        <v>4399</v>
      </c>
      <c r="AA1579" t="s">
        <v>4399</v>
      </c>
      <c r="AB1579" t="s">
        <v>4399</v>
      </c>
      <c r="AC1579" t="s">
        <v>4399</v>
      </c>
      <c r="AD1579" t="s">
        <v>4399</v>
      </c>
      <c r="AE1579" t="s">
        <v>4399</v>
      </c>
      <c r="AF1579" t="s">
        <v>4399</v>
      </c>
    </row>
    <row r="1580" spans="1:32" ht="17.25" customHeight="1" x14ac:dyDescent="0.25">
      <c r="A1580">
        <v>324613</v>
      </c>
      <c r="B1580" t="s">
        <v>1835</v>
      </c>
      <c r="C1580" t="s">
        <v>814</v>
      </c>
      <c r="D1580" t="s">
        <v>460</v>
      </c>
      <c r="E1580" t="s">
        <v>89</v>
      </c>
      <c r="F1580">
        <v>33970</v>
      </c>
      <c r="G1580" t="s">
        <v>1836</v>
      </c>
      <c r="H1580" t="s">
        <v>28</v>
      </c>
      <c r="I1580" t="s">
        <v>150</v>
      </c>
      <c r="V1580" t="s">
        <v>4431</v>
      </c>
      <c r="Z1580" t="s">
        <v>4399</v>
      </c>
      <c r="AA1580" t="s">
        <v>4399</v>
      </c>
      <c r="AB1580" t="s">
        <v>4399</v>
      </c>
      <c r="AC1580" t="s">
        <v>4399</v>
      </c>
      <c r="AD1580" t="s">
        <v>4399</v>
      </c>
      <c r="AE1580" t="s">
        <v>4399</v>
      </c>
      <c r="AF1580" t="s">
        <v>4399</v>
      </c>
    </row>
    <row r="1581" spans="1:32" ht="17.25" customHeight="1" x14ac:dyDescent="0.25">
      <c r="A1581">
        <v>324806</v>
      </c>
      <c r="B1581" t="s">
        <v>1315</v>
      </c>
      <c r="C1581" t="s">
        <v>807</v>
      </c>
      <c r="D1581" t="s">
        <v>243</v>
      </c>
      <c r="E1581" t="s">
        <v>89</v>
      </c>
      <c r="F1581">
        <v>33845</v>
      </c>
      <c r="G1581" t="s">
        <v>30</v>
      </c>
      <c r="H1581" t="s">
        <v>28</v>
      </c>
      <c r="I1581" t="s">
        <v>150</v>
      </c>
      <c r="V1581" t="s">
        <v>4431</v>
      </c>
      <c r="AA1581" t="s">
        <v>4399</v>
      </c>
      <c r="AB1581" t="s">
        <v>4399</v>
      </c>
      <c r="AC1581" t="s">
        <v>4399</v>
      </c>
      <c r="AD1581" t="s">
        <v>4399</v>
      </c>
      <c r="AE1581" t="s">
        <v>4399</v>
      </c>
      <c r="AF1581" t="s">
        <v>4399</v>
      </c>
    </row>
    <row r="1582" spans="1:32" ht="17.25" customHeight="1" x14ac:dyDescent="0.25">
      <c r="A1582">
        <v>325430</v>
      </c>
      <c r="B1582" t="s">
        <v>2056</v>
      </c>
      <c r="C1582" t="s">
        <v>647</v>
      </c>
      <c r="D1582" t="s">
        <v>296</v>
      </c>
      <c r="E1582" t="s">
        <v>88</v>
      </c>
      <c r="F1582">
        <v>35079</v>
      </c>
      <c r="G1582" t="s">
        <v>2057</v>
      </c>
      <c r="H1582" t="s">
        <v>28</v>
      </c>
      <c r="I1582" t="s">
        <v>150</v>
      </c>
      <c r="V1582" t="s">
        <v>4431</v>
      </c>
      <c r="AC1582" t="s">
        <v>4399</v>
      </c>
      <c r="AD1582" t="s">
        <v>4399</v>
      </c>
      <c r="AE1582" t="s">
        <v>4399</v>
      </c>
      <c r="AF1582" t="s">
        <v>4399</v>
      </c>
    </row>
    <row r="1583" spans="1:32" ht="17.25" customHeight="1" x14ac:dyDescent="0.25">
      <c r="A1583">
        <v>325535</v>
      </c>
      <c r="B1583" t="s">
        <v>2331</v>
      </c>
      <c r="C1583" t="s">
        <v>923</v>
      </c>
      <c r="D1583" t="s">
        <v>2332</v>
      </c>
      <c r="E1583" t="s">
        <v>88</v>
      </c>
      <c r="F1583">
        <v>35458</v>
      </c>
      <c r="G1583" t="s">
        <v>30</v>
      </c>
      <c r="H1583" t="s">
        <v>28</v>
      </c>
      <c r="I1583" t="s">
        <v>150</v>
      </c>
      <c r="V1583" t="s">
        <v>4431</v>
      </c>
      <c r="AC1583" t="s">
        <v>4399</v>
      </c>
      <c r="AD1583" t="s">
        <v>4399</v>
      </c>
      <c r="AE1583" t="s">
        <v>4399</v>
      </c>
      <c r="AF1583" t="s">
        <v>4399</v>
      </c>
    </row>
    <row r="1584" spans="1:32" ht="17.25" customHeight="1" x14ac:dyDescent="0.25">
      <c r="A1584">
        <v>325540</v>
      </c>
      <c r="B1584" t="s">
        <v>2295</v>
      </c>
      <c r="C1584" t="s">
        <v>403</v>
      </c>
      <c r="D1584" t="s">
        <v>1202</v>
      </c>
      <c r="E1584" t="s">
        <v>88</v>
      </c>
      <c r="H1584" t="s">
        <v>28</v>
      </c>
      <c r="I1584" t="s">
        <v>150</v>
      </c>
      <c r="V1584" t="s">
        <v>4431</v>
      </c>
      <c r="AA1584" t="s">
        <v>4399</v>
      </c>
      <c r="AB1584" t="s">
        <v>4399</v>
      </c>
      <c r="AC1584" t="s">
        <v>4399</v>
      </c>
      <c r="AD1584" t="s">
        <v>4399</v>
      </c>
      <c r="AE1584" t="s">
        <v>4399</v>
      </c>
      <c r="AF1584" t="s">
        <v>4399</v>
      </c>
    </row>
    <row r="1585" spans="1:32" ht="17.25" customHeight="1" x14ac:dyDescent="0.25">
      <c r="A1585">
        <v>325562</v>
      </c>
      <c r="B1585" t="s">
        <v>1825</v>
      </c>
      <c r="C1585" t="s">
        <v>376</v>
      </c>
      <c r="D1585" t="s">
        <v>288</v>
      </c>
      <c r="E1585" t="s">
        <v>88</v>
      </c>
      <c r="F1585">
        <v>34942</v>
      </c>
      <c r="G1585" t="s">
        <v>30</v>
      </c>
      <c r="H1585" t="s">
        <v>28</v>
      </c>
      <c r="I1585" t="s">
        <v>150</v>
      </c>
      <c r="V1585" t="s">
        <v>4431</v>
      </c>
      <c r="AB1585" t="s">
        <v>4399</v>
      </c>
      <c r="AC1585" t="s">
        <v>4399</v>
      </c>
      <c r="AD1585" t="s">
        <v>4399</v>
      </c>
      <c r="AE1585" t="s">
        <v>4399</v>
      </c>
      <c r="AF1585" t="s">
        <v>4399</v>
      </c>
    </row>
    <row r="1586" spans="1:32" ht="17.25" customHeight="1" x14ac:dyDescent="0.25">
      <c r="A1586">
        <v>326631</v>
      </c>
      <c r="B1586" t="s">
        <v>2140</v>
      </c>
      <c r="C1586" t="s">
        <v>376</v>
      </c>
      <c r="D1586" t="s">
        <v>289</v>
      </c>
      <c r="E1586" t="s">
        <v>89</v>
      </c>
      <c r="F1586">
        <v>34370</v>
      </c>
      <c r="G1586" t="s">
        <v>30</v>
      </c>
      <c r="H1586" t="s">
        <v>28</v>
      </c>
      <c r="I1586" t="s">
        <v>150</v>
      </c>
      <c r="V1586" t="s">
        <v>4431</v>
      </c>
      <c r="Z1586" t="s">
        <v>4399</v>
      </c>
      <c r="AA1586" t="s">
        <v>4399</v>
      </c>
      <c r="AB1586" t="s">
        <v>4399</v>
      </c>
      <c r="AC1586" t="s">
        <v>4399</v>
      </c>
      <c r="AD1586" t="s">
        <v>4399</v>
      </c>
      <c r="AE1586" t="s">
        <v>4399</v>
      </c>
      <c r="AF1586" t="s">
        <v>4399</v>
      </c>
    </row>
    <row r="1587" spans="1:32" ht="17.25" customHeight="1" x14ac:dyDescent="0.25">
      <c r="A1587">
        <v>327305</v>
      </c>
      <c r="B1587" t="s">
        <v>1222</v>
      </c>
      <c r="C1587" t="s">
        <v>1223</v>
      </c>
      <c r="D1587" t="s">
        <v>1202</v>
      </c>
      <c r="E1587" t="s">
        <v>88</v>
      </c>
      <c r="H1587" t="s">
        <v>28</v>
      </c>
      <c r="I1587" t="s">
        <v>150</v>
      </c>
      <c r="V1587" t="s">
        <v>4431</v>
      </c>
      <c r="Z1587" t="s">
        <v>4399</v>
      </c>
      <c r="AA1587" t="s">
        <v>4399</v>
      </c>
      <c r="AB1587" t="s">
        <v>4399</v>
      </c>
      <c r="AC1587" t="s">
        <v>4399</v>
      </c>
      <c r="AD1587" t="s">
        <v>4399</v>
      </c>
      <c r="AE1587" t="s">
        <v>4399</v>
      </c>
      <c r="AF1587" t="s">
        <v>4399</v>
      </c>
    </row>
    <row r="1588" spans="1:32" ht="17.25" customHeight="1" x14ac:dyDescent="0.25">
      <c r="A1588">
        <v>327402</v>
      </c>
      <c r="B1588" t="s">
        <v>1425</v>
      </c>
      <c r="C1588" t="s">
        <v>400</v>
      </c>
      <c r="D1588" t="s">
        <v>1202</v>
      </c>
      <c r="E1588" t="s">
        <v>88</v>
      </c>
      <c r="H1588" t="s">
        <v>28</v>
      </c>
      <c r="I1588" t="s">
        <v>150</v>
      </c>
      <c r="V1588" t="s">
        <v>4431</v>
      </c>
      <c r="Z1588" t="s">
        <v>4399</v>
      </c>
      <c r="AA1588" t="s">
        <v>4399</v>
      </c>
      <c r="AB1588" t="s">
        <v>4399</v>
      </c>
      <c r="AC1588" t="s">
        <v>4399</v>
      </c>
      <c r="AD1588" t="s">
        <v>4399</v>
      </c>
      <c r="AE1588" t="s">
        <v>4399</v>
      </c>
      <c r="AF1588" t="s">
        <v>4399</v>
      </c>
    </row>
    <row r="1589" spans="1:32" ht="17.25" customHeight="1" x14ac:dyDescent="0.25">
      <c r="A1589">
        <v>327691</v>
      </c>
      <c r="B1589" t="s">
        <v>2221</v>
      </c>
      <c r="C1589" t="s">
        <v>455</v>
      </c>
      <c r="D1589" t="s">
        <v>429</v>
      </c>
      <c r="E1589" t="s">
        <v>88</v>
      </c>
      <c r="F1589">
        <v>35796</v>
      </c>
      <c r="G1589" t="s">
        <v>30</v>
      </c>
      <c r="H1589" t="s">
        <v>28</v>
      </c>
      <c r="I1589" t="s">
        <v>150</v>
      </c>
      <c r="V1589" t="s">
        <v>4431</v>
      </c>
      <c r="AC1589" t="s">
        <v>4399</v>
      </c>
      <c r="AD1589" t="s">
        <v>4399</v>
      </c>
      <c r="AE1589" t="s">
        <v>4399</v>
      </c>
      <c r="AF1589" t="s">
        <v>4399</v>
      </c>
    </row>
    <row r="1590" spans="1:32" ht="17.25" customHeight="1" x14ac:dyDescent="0.25">
      <c r="A1590">
        <v>328697</v>
      </c>
      <c r="B1590" t="s">
        <v>1509</v>
      </c>
      <c r="C1590" t="s">
        <v>264</v>
      </c>
      <c r="D1590" t="s">
        <v>1202</v>
      </c>
      <c r="E1590" t="s">
        <v>89</v>
      </c>
      <c r="H1590" t="s">
        <v>28</v>
      </c>
      <c r="I1590" t="s">
        <v>150</v>
      </c>
      <c r="V1590" t="s">
        <v>4431</v>
      </c>
      <c r="Z1590" t="s">
        <v>4399</v>
      </c>
      <c r="AA1590" t="s">
        <v>4399</v>
      </c>
      <c r="AB1590" t="s">
        <v>4399</v>
      </c>
      <c r="AC1590" t="s">
        <v>4399</v>
      </c>
      <c r="AD1590" t="s">
        <v>4399</v>
      </c>
      <c r="AE1590" t="s">
        <v>4399</v>
      </c>
      <c r="AF1590" t="s">
        <v>4399</v>
      </c>
    </row>
    <row r="1591" spans="1:32" ht="17.25" customHeight="1" x14ac:dyDescent="0.25">
      <c r="A1591">
        <v>328766</v>
      </c>
      <c r="B1591" t="s">
        <v>1421</v>
      </c>
      <c r="C1591" t="s">
        <v>266</v>
      </c>
      <c r="D1591" t="s">
        <v>312</v>
      </c>
      <c r="E1591" t="s">
        <v>89</v>
      </c>
      <c r="F1591">
        <v>32295</v>
      </c>
      <c r="G1591" t="s">
        <v>30</v>
      </c>
      <c r="H1591" t="s">
        <v>28</v>
      </c>
      <c r="I1591" t="s">
        <v>150</v>
      </c>
      <c r="J1591" t="s">
        <v>1197</v>
      </c>
      <c r="L1591" t="s">
        <v>30</v>
      </c>
      <c r="V1591" t="s">
        <v>4431</v>
      </c>
      <c r="AE1591" t="s">
        <v>4399</v>
      </c>
      <c r="AF1591" t="s">
        <v>4399</v>
      </c>
    </row>
    <row r="1592" spans="1:32" ht="17.25" customHeight="1" x14ac:dyDescent="0.25">
      <c r="A1592">
        <v>329070</v>
      </c>
      <c r="B1592" t="s">
        <v>912</v>
      </c>
      <c r="C1592" t="s">
        <v>926</v>
      </c>
      <c r="D1592" t="s">
        <v>1963</v>
      </c>
      <c r="E1592" t="s">
        <v>88</v>
      </c>
      <c r="H1592" t="s">
        <v>28</v>
      </c>
      <c r="I1592" t="s">
        <v>150</v>
      </c>
      <c r="V1592" t="s">
        <v>4431</v>
      </c>
      <c r="Z1592" t="s">
        <v>4399</v>
      </c>
      <c r="AA1592" t="s">
        <v>4399</v>
      </c>
      <c r="AB1592" t="s">
        <v>4399</v>
      </c>
      <c r="AC1592" t="s">
        <v>4399</v>
      </c>
      <c r="AD1592" t="s">
        <v>4399</v>
      </c>
      <c r="AE1592" t="s">
        <v>4399</v>
      </c>
      <c r="AF1592" t="s">
        <v>4399</v>
      </c>
    </row>
    <row r="1593" spans="1:32" ht="17.25" customHeight="1" x14ac:dyDescent="0.25">
      <c r="A1593">
        <v>329117</v>
      </c>
      <c r="B1593" t="s">
        <v>2293</v>
      </c>
      <c r="C1593" t="s">
        <v>225</v>
      </c>
      <c r="D1593" t="s">
        <v>2294</v>
      </c>
      <c r="E1593" t="s">
        <v>88</v>
      </c>
      <c r="F1593">
        <v>35431</v>
      </c>
      <c r="G1593" t="s">
        <v>30</v>
      </c>
      <c r="H1593" t="s">
        <v>28</v>
      </c>
      <c r="I1593" t="s">
        <v>150</v>
      </c>
      <c r="V1593" t="s">
        <v>4431</v>
      </c>
      <c r="Z1593" t="s">
        <v>4399</v>
      </c>
      <c r="AA1593" t="s">
        <v>4399</v>
      </c>
      <c r="AB1593" t="s">
        <v>4399</v>
      </c>
      <c r="AC1593" t="s">
        <v>4399</v>
      </c>
      <c r="AD1593" t="s">
        <v>4399</v>
      </c>
      <c r="AE1593" t="s">
        <v>4399</v>
      </c>
      <c r="AF1593" t="s">
        <v>4399</v>
      </c>
    </row>
    <row r="1594" spans="1:32" ht="17.25" customHeight="1" x14ac:dyDescent="0.25">
      <c r="A1594">
        <v>329199</v>
      </c>
      <c r="B1594" t="s">
        <v>1964</v>
      </c>
      <c r="C1594" t="s">
        <v>980</v>
      </c>
      <c r="D1594" t="s">
        <v>1965</v>
      </c>
      <c r="E1594" t="s">
        <v>88</v>
      </c>
      <c r="H1594" t="s">
        <v>28</v>
      </c>
      <c r="I1594" t="s">
        <v>150</v>
      </c>
      <c r="V1594" t="s">
        <v>4431</v>
      </c>
      <c r="AA1594" t="s">
        <v>4399</v>
      </c>
      <c r="AB1594" t="s">
        <v>4399</v>
      </c>
      <c r="AC1594" t="s">
        <v>4399</v>
      </c>
      <c r="AD1594" t="s">
        <v>4399</v>
      </c>
      <c r="AE1594" t="s">
        <v>4399</v>
      </c>
      <c r="AF1594" t="s">
        <v>4399</v>
      </c>
    </row>
    <row r="1595" spans="1:32" ht="17.25" customHeight="1" x14ac:dyDescent="0.25">
      <c r="A1595">
        <v>329370</v>
      </c>
      <c r="B1595" t="s">
        <v>2046</v>
      </c>
      <c r="C1595" t="s">
        <v>400</v>
      </c>
      <c r="D1595" t="s">
        <v>2047</v>
      </c>
      <c r="E1595" t="s">
        <v>89</v>
      </c>
      <c r="H1595" t="s">
        <v>28</v>
      </c>
      <c r="I1595" t="s">
        <v>150</v>
      </c>
      <c r="V1595" t="s">
        <v>4431</v>
      </c>
      <c r="AA1595" t="s">
        <v>4399</v>
      </c>
      <c r="AB1595" t="s">
        <v>4399</v>
      </c>
      <c r="AC1595" t="s">
        <v>4399</v>
      </c>
      <c r="AD1595" t="s">
        <v>4399</v>
      </c>
      <c r="AE1595" t="s">
        <v>4399</v>
      </c>
      <c r="AF1595" t="s">
        <v>4399</v>
      </c>
    </row>
    <row r="1596" spans="1:32" ht="17.25" customHeight="1" x14ac:dyDescent="0.25">
      <c r="A1596">
        <v>329941</v>
      </c>
      <c r="B1596" t="s">
        <v>2226</v>
      </c>
      <c r="C1596" t="s">
        <v>266</v>
      </c>
      <c r="D1596" t="s">
        <v>620</v>
      </c>
      <c r="E1596" t="s">
        <v>89</v>
      </c>
      <c r="F1596">
        <v>31056</v>
      </c>
      <c r="G1596" t="s">
        <v>842</v>
      </c>
      <c r="H1596" t="s">
        <v>28</v>
      </c>
      <c r="I1596" t="s">
        <v>150</v>
      </c>
      <c r="V1596" t="s">
        <v>4431</v>
      </c>
      <c r="AB1596" t="s">
        <v>4399</v>
      </c>
      <c r="AC1596" t="s">
        <v>4399</v>
      </c>
      <c r="AD1596" t="s">
        <v>4399</v>
      </c>
      <c r="AE1596" t="s">
        <v>4399</v>
      </c>
      <c r="AF1596" t="s">
        <v>4399</v>
      </c>
    </row>
    <row r="1597" spans="1:32" ht="17.25" customHeight="1" x14ac:dyDescent="0.25">
      <c r="A1597">
        <v>330510</v>
      </c>
      <c r="B1597" t="s">
        <v>2329</v>
      </c>
      <c r="C1597" t="s">
        <v>682</v>
      </c>
      <c r="D1597" t="s">
        <v>320</v>
      </c>
      <c r="E1597" t="s">
        <v>88</v>
      </c>
      <c r="H1597" t="s">
        <v>28</v>
      </c>
      <c r="I1597" t="s">
        <v>150</v>
      </c>
      <c r="V1597" t="s">
        <v>4431</v>
      </c>
      <c r="Z1597" t="s">
        <v>4399</v>
      </c>
      <c r="AA1597" t="s">
        <v>4399</v>
      </c>
      <c r="AB1597" t="s">
        <v>4399</v>
      </c>
      <c r="AC1597" t="s">
        <v>4399</v>
      </c>
      <c r="AD1597" t="s">
        <v>4399</v>
      </c>
      <c r="AE1597" t="s">
        <v>4399</v>
      </c>
      <c r="AF1597" t="s">
        <v>4399</v>
      </c>
    </row>
    <row r="1598" spans="1:32" ht="17.25" customHeight="1" x14ac:dyDescent="0.25">
      <c r="A1598">
        <v>330580</v>
      </c>
      <c r="B1598" t="s">
        <v>1496</v>
      </c>
      <c r="C1598" t="s">
        <v>1092</v>
      </c>
      <c r="D1598" t="s">
        <v>1497</v>
      </c>
      <c r="E1598" t="s">
        <v>88</v>
      </c>
      <c r="F1598">
        <v>36161</v>
      </c>
      <c r="G1598" t="s">
        <v>671</v>
      </c>
      <c r="H1598" t="s">
        <v>28</v>
      </c>
      <c r="I1598" t="s">
        <v>150</v>
      </c>
      <c r="V1598" t="s">
        <v>4431</v>
      </c>
      <c r="AB1598" t="s">
        <v>4399</v>
      </c>
      <c r="AC1598" t="s">
        <v>4399</v>
      </c>
      <c r="AD1598" t="s">
        <v>4399</v>
      </c>
      <c r="AE1598" t="s">
        <v>4399</v>
      </c>
      <c r="AF1598" t="s">
        <v>4399</v>
      </c>
    </row>
    <row r="1599" spans="1:32" ht="17.25" customHeight="1" x14ac:dyDescent="0.25">
      <c r="A1599">
        <v>330633</v>
      </c>
      <c r="B1599" t="s">
        <v>2129</v>
      </c>
      <c r="C1599" t="s">
        <v>581</v>
      </c>
      <c r="D1599" t="s">
        <v>239</v>
      </c>
      <c r="E1599" t="s">
        <v>89</v>
      </c>
      <c r="F1599">
        <v>32196</v>
      </c>
      <c r="G1599" t="s">
        <v>730</v>
      </c>
      <c r="H1599" t="s">
        <v>28</v>
      </c>
      <c r="I1599" t="s">
        <v>150</v>
      </c>
      <c r="J1599" t="s">
        <v>27</v>
      </c>
      <c r="L1599" t="s">
        <v>30</v>
      </c>
      <c r="V1599" t="s">
        <v>4431</v>
      </c>
      <c r="AF1599" t="s">
        <v>4399</v>
      </c>
    </row>
    <row r="1600" spans="1:32" ht="17.25" customHeight="1" x14ac:dyDescent="0.25">
      <c r="A1600">
        <v>330826</v>
      </c>
      <c r="B1600" t="s">
        <v>1418</v>
      </c>
      <c r="C1600" t="s">
        <v>264</v>
      </c>
      <c r="D1600" t="s">
        <v>1419</v>
      </c>
      <c r="E1600" t="s">
        <v>89</v>
      </c>
      <c r="H1600" t="s">
        <v>28</v>
      </c>
      <c r="I1600" t="s">
        <v>150</v>
      </c>
      <c r="V1600" t="s">
        <v>4431</v>
      </c>
      <c r="Z1600" t="s">
        <v>4399</v>
      </c>
      <c r="AA1600" t="s">
        <v>4399</v>
      </c>
      <c r="AB1600" t="s">
        <v>4399</v>
      </c>
      <c r="AC1600" t="s">
        <v>4399</v>
      </c>
      <c r="AD1600" t="s">
        <v>4399</v>
      </c>
      <c r="AE1600" t="s">
        <v>4399</v>
      </c>
      <c r="AF1600" t="s">
        <v>4399</v>
      </c>
    </row>
    <row r="1601" spans="1:32" ht="17.25" customHeight="1" x14ac:dyDescent="0.25">
      <c r="A1601">
        <v>331214</v>
      </c>
      <c r="B1601" t="s">
        <v>1508</v>
      </c>
      <c r="C1601" t="s">
        <v>264</v>
      </c>
      <c r="D1601" t="s">
        <v>357</v>
      </c>
      <c r="E1601" t="s">
        <v>88</v>
      </c>
      <c r="H1601" t="s">
        <v>28</v>
      </c>
      <c r="I1601" t="s">
        <v>150</v>
      </c>
      <c r="V1601" t="s">
        <v>4431</v>
      </c>
      <c r="AA1601" t="s">
        <v>4399</v>
      </c>
      <c r="AB1601" t="s">
        <v>4399</v>
      </c>
      <c r="AC1601" t="s">
        <v>4399</v>
      </c>
      <c r="AD1601" t="s">
        <v>4399</v>
      </c>
      <c r="AE1601" t="s">
        <v>4399</v>
      </c>
      <c r="AF1601" t="s">
        <v>4399</v>
      </c>
    </row>
    <row r="1602" spans="1:32" ht="17.25" customHeight="1" x14ac:dyDescent="0.25">
      <c r="A1602">
        <v>331223</v>
      </c>
      <c r="B1602" t="s">
        <v>1675</v>
      </c>
      <c r="C1602" t="s">
        <v>232</v>
      </c>
      <c r="D1602" t="s">
        <v>492</v>
      </c>
      <c r="E1602" t="s">
        <v>88</v>
      </c>
      <c r="F1602">
        <v>35431</v>
      </c>
      <c r="G1602" t="s">
        <v>42</v>
      </c>
      <c r="H1602" t="s">
        <v>28</v>
      </c>
      <c r="I1602" t="s">
        <v>150</v>
      </c>
      <c r="V1602" t="s">
        <v>4431</v>
      </c>
      <c r="AC1602" t="s">
        <v>4399</v>
      </c>
      <c r="AD1602" t="s">
        <v>4399</v>
      </c>
      <c r="AE1602" t="s">
        <v>4399</v>
      </c>
      <c r="AF1602" t="s">
        <v>4399</v>
      </c>
    </row>
    <row r="1603" spans="1:32" ht="17.25" customHeight="1" x14ac:dyDescent="0.25">
      <c r="A1603">
        <v>333020</v>
      </c>
      <c r="B1603" t="s">
        <v>1679</v>
      </c>
      <c r="C1603" t="s">
        <v>264</v>
      </c>
      <c r="D1603" t="s">
        <v>550</v>
      </c>
      <c r="E1603" t="s">
        <v>89</v>
      </c>
      <c r="F1603">
        <v>33604</v>
      </c>
      <c r="G1603" t="s">
        <v>738</v>
      </c>
      <c r="H1603" t="s">
        <v>28</v>
      </c>
      <c r="I1603" t="s">
        <v>150</v>
      </c>
      <c r="J1603" t="s">
        <v>1197</v>
      </c>
      <c r="L1603" t="s">
        <v>67</v>
      </c>
      <c r="V1603" t="s">
        <v>4431</v>
      </c>
      <c r="AE1603" t="s">
        <v>4399</v>
      </c>
      <c r="AF1603" t="s">
        <v>4399</v>
      </c>
    </row>
    <row r="1604" spans="1:32" ht="17.25" customHeight="1" x14ac:dyDescent="0.25">
      <c r="A1604">
        <v>327283</v>
      </c>
      <c r="B1604" t="s">
        <v>1868</v>
      </c>
      <c r="C1604" t="s">
        <v>389</v>
      </c>
      <c r="D1604" t="s">
        <v>243</v>
      </c>
      <c r="E1604" t="s">
        <v>89</v>
      </c>
      <c r="F1604">
        <v>33239</v>
      </c>
      <c r="G1604" t="s">
        <v>1869</v>
      </c>
      <c r="H1604" t="s">
        <v>28</v>
      </c>
      <c r="I1604" t="s">
        <v>150</v>
      </c>
      <c r="J1604" t="s">
        <v>1197</v>
      </c>
      <c r="L1604" t="s">
        <v>30</v>
      </c>
      <c r="P1604" t="s">
        <v>4409</v>
      </c>
      <c r="V1604" t="s">
        <v>4432</v>
      </c>
    </row>
    <row r="1605" spans="1:32" ht="17.25" customHeight="1" x14ac:dyDescent="0.25">
      <c r="A1605">
        <v>330782</v>
      </c>
      <c r="B1605" t="s">
        <v>1710</v>
      </c>
      <c r="C1605" t="s">
        <v>232</v>
      </c>
      <c r="D1605" t="s">
        <v>223</v>
      </c>
      <c r="E1605" t="s">
        <v>89</v>
      </c>
      <c r="F1605">
        <v>35962</v>
      </c>
      <c r="G1605" t="s">
        <v>552</v>
      </c>
      <c r="H1605" t="s">
        <v>28</v>
      </c>
      <c r="I1605" t="s">
        <v>150</v>
      </c>
      <c r="J1605" t="s">
        <v>1197</v>
      </c>
      <c r="L1605" t="s">
        <v>52</v>
      </c>
      <c r="V1605" t="s">
        <v>4432</v>
      </c>
    </row>
    <row r="1606" spans="1:32" ht="17.25" customHeight="1" x14ac:dyDescent="0.25">
      <c r="A1606">
        <v>331034</v>
      </c>
      <c r="B1606" t="s">
        <v>1987</v>
      </c>
      <c r="C1606" t="s">
        <v>559</v>
      </c>
      <c r="D1606" t="s">
        <v>1906</v>
      </c>
      <c r="E1606" t="s">
        <v>89</v>
      </c>
      <c r="F1606">
        <v>35065</v>
      </c>
      <c r="G1606" t="s">
        <v>30</v>
      </c>
      <c r="H1606" t="s">
        <v>28</v>
      </c>
      <c r="I1606" t="s">
        <v>150</v>
      </c>
      <c r="J1606" t="s">
        <v>1197</v>
      </c>
      <c r="L1606" t="s">
        <v>30</v>
      </c>
      <c r="V1606" t="s">
        <v>4432</v>
      </c>
    </row>
    <row r="1607" spans="1:32" ht="17.25" customHeight="1" x14ac:dyDescent="0.25">
      <c r="A1607">
        <v>333531</v>
      </c>
      <c r="B1607" t="s">
        <v>2157</v>
      </c>
      <c r="C1607" t="s">
        <v>391</v>
      </c>
      <c r="D1607" t="s">
        <v>1206</v>
      </c>
      <c r="E1607" t="s">
        <v>89</v>
      </c>
      <c r="F1607">
        <v>35245</v>
      </c>
      <c r="G1607" t="s">
        <v>30</v>
      </c>
      <c r="H1607" t="s">
        <v>28</v>
      </c>
      <c r="I1607" t="s">
        <v>150</v>
      </c>
      <c r="J1607" t="s">
        <v>1197</v>
      </c>
      <c r="L1607" t="s">
        <v>30</v>
      </c>
      <c r="V1607" t="s">
        <v>4432</v>
      </c>
    </row>
    <row r="1608" spans="1:32" ht="17.25" customHeight="1" x14ac:dyDescent="0.25">
      <c r="A1608">
        <v>333662</v>
      </c>
      <c r="B1608" t="s">
        <v>2236</v>
      </c>
      <c r="C1608" t="s">
        <v>309</v>
      </c>
      <c r="D1608" t="s">
        <v>226</v>
      </c>
      <c r="E1608" t="s">
        <v>88</v>
      </c>
      <c r="H1608" t="s">
        <v>28</v>
      </c>
      <c r="I1608" t="s">
        <v>150</v>
      </c>
      <c r="V1608" t="s">
        <v>4432</v>
      </c>
    </row>
    <row r="1609" spans="1:32" ht="17.25" customHeight="1" x14ac:dyDescent="0.25">
      <c r="A1609">
        <v>334337</v>
      </c>
      <c r="B1609" t="s">
        <v>1856</v>
      </c>
      <c r="C1609" t="s">
        <v>557</v>
      </c>
      <c r="D1609" t="s">
        <v>1857</v>
      </c>
      <c r="E1609" t="s">
        <v>88</v>
      </c>
      <c r="F1609">
        <v>35626</v>
      </c>
      <c r="G1609" t="s">
        <v>1858</v>
      </c>
      <c r="H1609" t="s">
        <v>28</v>
      </c>
      <c r="I1609" t="s">
        <v>150</v>
      </c>
      <c r="J1609" t="s">
        <v>27</v>
      </c>
      <c r="L1609" t="s">
        <v>30</v>
      </c>
      <c r="V1609" t="s">
        <v>4432</v>
      </c>
    </row>
    <row r="1610" spans="1:32" ht="17.25" customHeight="1" x14ac:dyDescent="0.25">
      <c r="A1610">
        <v>312742</v>
      </c>
      <c r="B1610" t="s">
        <v>1554</v>
      </c>
      <c r="C1610" t="s">
        <v>225</v>
      </c>
      <c r="D1610" t="s">
        <v>1202</v>
      </c>
      <c r="E1610" t="s">
        <v>89</v>
      </c>
      <c r="H1610" t="s">
        <v>28</v>
      </c>
      <c r="I1610" t="s">
        <v>150</v>
      </c>
      <c r="V1610" t="s">
        <v>4432</v>
      </c>
      <c r="AA1610" t="s">
        <v>4399</v>
      </c>
      <c r="AB1610" t="s">
        <v>4399</v>
      </c>
      <c r="AC1610" t="s">
        <v>4399</v>
      </c>
      <c r="AD1610" t="s">
        <v>4399</v>
      </c>
      <c r="AE1610" t="s">
        <v>4399</v>
      </c>
      <c r="AF1610" t="s">
        <v>4399</v>
      </c>
    </row>
    <row r="1611" spans="1:32" ht="17.25" customHeight="1" x14ac:dyDescent="0.25">
      <c r="A1611">
        <v>317247</v>
      </c>
      <c r="B1611" t="s">
        <v>1700</v>
      </c>
      <c r="C1611" t="s">
        <v>554</v>
      </c>
      <c r="D1611" t="s">
        <v>1550</v>
      </c>
      <c r="E1611" t="s">
        <v>88</v>
      </c>
      <c r="F1611">
        <v>33392</v>
      </c>
      <c r="G1611" t="s">
        <v>59</v>
      </c>
      <c r="H1611" t="s">
        <v>28</v>
      </c>
      <c r="I1611" t="s">
        <v>150</v>
      </c>
      <c r="V1611" t="s">
        <v>4432</v>
      </c>
      <c r="AB1611" t="s">
        <v>4399</v>
      </c>
      <c r="AC1611" t="s">
        <v>4399</v>
      </c>
      <c r="AD1611" t="s">
        <v>4399</v>
      </c>
      <c r="AE1611" t="s">
        <v>4399</v>
      </c>
      <c r="AF1611" t="s">
        <v>4399</v>
      </c>
    </row>
    <row r="1612" spans="1:32" ht="17.25" customHeight="1" x14ac:dyDescent="0.25">
      <c r="A1612">
        <v>323051</v>
      </c>
      <c r="B1612" t="s">
        <v>1441</v>
      </c>
      <c r="C1612" t="s">
        <v>240</v>
      </c>
      <c r="D1612" t="s">
        <v>1202</v>
      </c>
      <c r="E1612" t="s">
        <v>88</v>
      </c>
      <c r="H1612" t="s">
        <v>28</v>
      </c>
      <c r="I1612" t="s">
        <v>150</v>
      </c>
      <c r="V1612" t="s">
        <v>4432</v>
      </c>
      <c r="W1612" t="s">
        <v>4399</v>
      </c>
      <c r="X1612" t="s">
        <v>4399</v>
      </c>
      <c r="Z1612" t="s">
        <v>4399</v>
      </c>
      <c r="AA1612" t="s">
        <v>4399</v>
      </c>
      <c r="AB1612" t="s">
        <v>4399</v>
      </c>
      <c r="AC1612" t="s">
        <v>4399</v>
      </c>
      <c r="AD1612" t="s">
        <v>4399</v>
      </c>
      <c r="AE1612" t="s">
        <v>4399</v>
      </c>
      <c r="AF1612" t="s">
        <v>4399</v>
      </c>
    </row>
    <row r="1613" spans="1:32" ht="17.25" customHeight="1" x14ac:dyDescent="0.25">
      <c r="A1613">
        <v>324788</v>
      </c>
      <c r="B1613" t="s">
        <v>1439</v>
      </c>
      <c r="C1613" t="s">
        <v>259</v>
      </c>
      <c r="D1613" t="s">
        <v>1202</v>
      </c>
      <c r="E1613" t="s">
        <v>88</v>
      </c>
      <c r="H1613" t="s">
        <v>28</v>
      </c>
      <c r="I1613" t="s">
        <v>150</v>
      </c>
      <c r="V1613" t="s">
        <v>4432</v>
      </c>
      <c r="AA1613" t="s">
        <v>4399</v>
      </c>
      <c r="AB1613" t="s">
        <v>4399</v>
      </c>
      <c r="AC1613" t="s">
        <v>4399</v>
      </c>
      <c r="AD1613" t="s">
        <v>4399</v>
      </c>
      <c r="AE1613" t="s">
        <v>4399</v>
      </c>
      <c r="AF1613" t="s">
        <v>4399</v>
      </c>
    </row>
    <row r="1614" spans="1:32" ht="17.25" customHeight="1" x14ac:dyDescent="0.25">
      <c r="A1614">
        <v>327336</v>
      </c>
      <c r="B1614" t="s">
        <v>1326</v>
      </c>
      <c r="C1614" t="s">
        <v>770</v>
      </c>
      <c r="D1614" t="s">
        <v>1090</v>
      </c>
      <c r="E1614" t="s">
        <v>88</v>
      </c>
      <c r="H1614" t="s">
        <v>28</v>
      </c>
      <c r="I1614" t="s">
        <v>150</v>
      </c>
      <c r="V1614" t="s">
        <v>4432</v>
      </c>
      <c r="AA1614" t="s">
        <v>4399</v>
      </c>
      <c r="AB1614" t="s">
        <v>4399</v>
      </c>
      <c r="AC1614" t="s">
        <v>4399</v>
      </c>
      <c r="AD1614" t="s">
        <v>4399</v>
      </c>
      <c r="AE1614" t="s">
        <v>4399</v>
      </c>
      <c r="AF1614" t="s">
        <v>4399</v>
      </c>
    </row>
    <row r="1615" spans="1:32" ht="17.25" customHeight="1" x14ac:dyDescent="0.25">
      <c r="A1615">
        <v>327421</v>
      </c>
      <c r="B1615" t="s">
        <v>1431</v>
      </c>
      <c r="C1615" t="s">
        <v>264</v>
      </c>
      <c r="D1615" t="s">
        <v>1202</v>
      </c>
      <c r="E1615" t="s">
        <v>88</v>
      </c>
      <c r="H1615" t="s">
        <v>28</v>
      </c>
      <c r="I1615" t="s">
        <v>150</v>
      </c>
      <c r="V1615" t="s">
        <v>4432</v>
      </c>
      <c r="AB1615" t="s">
        <v>4399</v>
      </c>
      <c r="AC1615" t="s">
        <v>4399</v>
      </c>
      <c r="AD1615" t="s">
        <v>4399</v>
      </c>
      <c r="AE1615" t="s">
        <v>4399</v>
      </c>
      <c r="AF1615" t="s">
        <v>4399</v>
      </c>
    </row>
    <row r="1616" spans="1:32" ht="17.25" customHeight="1" x14ac:dyDescent="0.25">
      <c r="A1616">
        <v>327684</v>
      </c>
      <c r="B1616" t="s">
        <v>2237</v>
      </c>
      <c r="C1616" t="s">
        <v>347</v>
      </c>
      <c r="D1616" t="s">
        <v>2238</v>
      </c>
      <c r="E1616" t="s">
        <v>88</v>
      </c>
      <c r="F1616">
        <v>35125</v>
      </c>
      <c r="G1616" t="s">
        <v>882</v>
      </c>
      <c r="H1616" t="s">
        <v>28</v>
      </c>
      <c r="I1616" t="s">
        <v>150</v>
      </c>
      <c r="V1616" t="s">
        <v>4432</v>
      </c>
      <c r="AF1616" t="s">
        <v>4399</v>
      </c>
    </row>
    <row r="1617" spans="1:32" ht="17.25" customHeight="1" x14ac:dyDescent="0.25">
      <c r="A1617">
        <v>328352</v>
      </c>
      <c r="B1617" t="s">
        <v>1430</v>
      </c>
      <c r="C1617" t="s">
        <v>225</v>
      </c>
      <c r="D1617" t="s">
        <v>877</v>
      </c>
      <c r="E1617" t="s">
        <v>88</v>
      </c>
      <c r="H1617" t="s">
        <v>28</v>
      </c>
      <c r="I1617" t="s">
        <v>150</v>
      </c>
      <c r="V1617" t="s">
        <v>4432</v>
      </c>
      <c r="AB1617" t="s">
        <v>4399</v>
      </c>
      <c r="AC1617" t="s">
        <v>4399</v>
      </c>
      <c r="AD1617" t="s">
        <v>4399</v>
      </c>
      <c r="AE1617" t="s">
        <v>4399</v>
      </c>
      <c r="AF1617" t="s">
        <v>4399</v>
      </c>
    </row>
    <row r="1618" spans="1:32" ht="17.25" customHeight="1" x14ac:dyDescent="0.25">
      <c r="A1618">
        <v>328790</v>
      </c>
      <c r="B1618" t="s">
        <v>1970</v>
      </c>
      <c r="C1618" t="s">
        <v>225</v>
      </c>
      <c r="D1618" t="s">
        <v>1971</v>
      </c>
      <c r="E1618" t="s">
        <v>88</v>
      </c>
      <c r="F1618">
        <v>34335</v>
      </c>
      <c r="G1618" t="s">
        <v>1972</v>
      </c>
      <c r="H1618" t="s">
        <v>28</v>
      </c>
      <c r="I1618" t="s">
        <v>150</v>
      </c>
      <c r="J1618" t="s">
        <v>1197</v>
      </c>
      <c r="L1618" t="s">
        <v>30</v>
      </c>
      <c r="V1618" t="s">
        <v>4432</v>
      </c>
      <c r="AE1618" t="s">
        <v>4399</v>
      </c>
      <c r="AF1618" t="s">
        <v>4399</v>
      </c>
    </row>
    <row r="1619" spans="1:32" ht="17.25" customHeight="1" x14ac:dyDescent="0.25">
      <c r="A1619">
        <v>329055</v>
      </c>
      <c r="B1619" t="s">
        <v>1862</v>
      </c>
      <c r="C1619" t="s">
        <v>559</v>
      </c>
      <c r="D1619" t="s">
        <v>496</v>
      </c>
      <c r="E1619" t="s">
        <v>88</v>
      </c>
      <c r="F1619">
        <v>35431</v>
      </c>
      <c r="G1619" t="s">
        <v>30</v>
      </c>
      <c r="H1619" t="s">
        <v>28</v>
      </c>
      <c r="I1619" t="s">
        <v>150</v>
      </c>
      <c r="V1619" t="s">
        <v>4432</v>
      </c>
      <c r="AB1619" t="s">
        <v>4399</v>
      </c>
      <c r="AC1619" t="s">
        <v>4399</v>
      </c>
      <c r="AD1619" t="s">
        <v>4399</v>
      </c>
      <c r="AE1619" t="s">
        <v>4399</v>
      </c>
      <c r="AF1619" t="s">
        <v>4399</v>
      </c>
    </row>
    <row r="1620" spans="1:32" ht="17.25" customHeight="1" x14ac:dyDescent="0.25">
      <c r="A1620">
        <v>330265</v>
      </c>
      <c r="B1620" t="s">
        <v>1442</v>
      </c>
      <c r="C1620" t="s">
        <v>861</v>
      </c>
      <c r="D1620" t="s">
        <v>1443</v>
      </c>
      <c r="E1620" t="s">
        <v>88</v>
      </c>
      <c r="F1620">
        <v>35925</v>
      </c>
      <c r="G1620" t="s">
        <v>30</v>
      </c>
      <c r="H1620" t="s">
        <v>28</v>
      </c>
      <c r="I1620" t="s">
        <v>150</v>
      </c>
      <c r="V1620" t="s">
        <v>4432</v>
      </c>
      <c r="AB1620" t="s">
        <v>4399</v>
      </c>
      <c r="AC1620" t="s">
        <v>4399</v>
      </c>
      <c r="AD1620" t="s">
        <v>4399</v>
      </c>
      <c r="AE1620" t="s">
        <v>4399</v>
      </c>
      <c r="AF1620" t="s">
        <v>4399</v>
      </c>
    </row>
    <row r="1621" spans="1:32" ht="17.25" customHeight="1" x14ac:dyDescent="0.25">
      <c r="A1621">
        <v>330268</v>
      </c>
      <c r="B1621" t="s">
        <v>1322</v>
      </c>
      <c r="C1621" t="s">
        <v>593</v>
      </c>
      <c r="D1621" t="s">
        <v>1323</v>
      </c>
      <c r="E1621" t="s">
        <v>88</v>
      </c>
      <c r="H1621" t="s">
        <v>28</v>
      </c>
      <c r="I1621" t="s">
        <v>150</v>
      </c>
      <c r="V1621" t="s">
        <v>4432</v>
      </c>
      <c r="AA1621" t="s">
        <v>4399</v>
      </c>
      <c r="AB1621" t="s">
        <v>4399</v>
      </c>
      <c r="AC1621" t="s">
        <v>4399</v>
      </c>
      <c r="AD1621" t="s">
        <v>4399</v>
      </c>
      <c r="AE1621" t="s">
        <v>4399</v>
      </c>
      <c r="AF1621" t="s">
        <v>4399</v>
      </c>
    </row>
    <row r="1622" spans="1:32" ht="17.25" customHeight="1" x14ac:dyDescent="0.25">
      <c r="A1622">
        <v>331525</v>
      </c>
      <c r="B1622" t="s">
        <v>1330</v>
      </c>
      <c r="C1622" t="s">
        <v>727</v>
      </c>
      <c r="D1622" t="s">
        <v>276</v>
      </c>
      <c r="E1622" t="s">
        <v>88</v>
      </c>
      <c r="F1622">
        <v>35991</v>
      </c>
      <c r="G1622" t="s">
        <v>82</v>
      </c>
      <c r="H1622" t="s">
        <v>28</v>
      </c>
      <c r="I1622" t="s">
        <v>150</v>
      </c>
      <c r="V1622" t="s">
        <v>4432</v>
      </c>
      <c r="AB1622" t="s">
        <v>4399</v>
      </c>
      <c r="AC1622" t="s">
        <v>4399</v>
      </c>
      <c r="AD1622" t="s">
        <v>4399</v>
      </c>
      <c r="AE1622" t="s">
        <v>4399</v>
      </c>
      <c r="AF1622" t="s">
        <v>4399</v>
      </c>
    </row>
    <row r="1623" spans="1:32" ht="17.25" customHeight="1" x14ac:dyDescent="0.25">
      <c r="A1623">
        <v>332282</v>
      </c>
      <c r="B1623" t="s">
        <v>1432</v>
      </c>
      <c r="C1623" t="s">
        <v>259</v>
      </c>
      <c r="D1623" t="s">
        <v>1433</v>
      </c>
      <c r="E1623" t="s">
        <v>89</v>
      </c>
      <c r="H1623" t="s">
        <v>28</v>
      </c>
      <c r="I1623" t="s">
        <v>150</v>
      </c>
      <c r="V1623" t="s">
        <v>4432</v>
      </c>
      <c r="AA1623" t="s">
        <v>4399</v>
      </c>
      <c r="AB1623" t="s">
        <v>4399</v>
      </c>
      <c r="AC1623" t="s">
        <v>4399</v>
      </c>
      <c r="AD1623" t="s">
        <v>4399</v>
      </c>
      <c r="AE1623" t="s">
        <v>4399</v>
      </c>
      <c r="AF1623" t="s">
        <v>4399</v>
      </c>
    </row>
    <row r="1624" spans="1:32" ht="17.25" customHeight="1" x14ac:dyDescent="0.25">
      <c r="A1624">
        <v>332474</v>
      </c>
      <c r="B1624" t="s">
        <v>2336</v>
      </c>
      <c r="C1624" t="s">
        <v>557</v>
      </c>
      <c r="D1624" t="s">
        <v>423</v>
      </c>
      <c r="E1624" t="s">
        <v>89</v>
      </c>
      <c r="H1624" t="s">
        <v>28</v>
      </c>
      <c r="I1624" t="s">
        <v>150</v>
      </c>
      <c r="V1624" t="s">
        <v>4432</v>
      </c>
      <c r="AA1624" t="s">
        <v>4399</v>
      </c>
      <c r="AB1624" t="s">
        <v>4399</v>
      </c>
      <c r="AC1624" t="s">
        <v>4399</v>
      </c>
      <c r="AD1624" t="s">
        <v>4399</v>
      </c>
      <c r="AE1624" t="s">
        <v>4399</v>
      </c>
      <c r="AF1624" t="s">
        <v>4399</v>
      </c>
    </row>
    <row r="1625" spans="1:32" ht="17.25" customHeight="1" x14ac:dyDescent="0.25">
      <c r="A1625">
        <v>333146</v>
      </c>
      <c r="B1625" t="s">
        <v>1324</v>
      </c>
      <c r="C1625" t="s">
        <v>1017</v>
      </c>
      <c r="D1625" t="s">
        <v>361</v>
      </c>
      <c r="E1625" t="s">
        <v>88</v>
      </c>
      <c r="H1625" t="s">
        <v>28</v>
      </c>
      <c r="I1625" t="s">
        <v>150</v>
      </c>
      <c r="V1625" t="s">
        <v>4432</v>
      </c>
      <c r="AA1625" t="s">
        <v>4399</v>
      </c>
      <c r="AB1625" t="s">
        <v>4399</v>
      </c>
      <c r="AC1625" t="s">
        <v>4399</v>
      </c>
      <c r="AD1625" t="s">
        <v>4399</v>
      </c>
      <c r="AE1625" t="s">
        <v>4399</v>
      </c>
      <c r="AF1625" t="s">
        <v>4399</v>
      </c>
    </row>
    <row r="1626" spans="1:32" ht="17.25" customHeight="1" x14ac:dyDescent="0.25">
      <c r="A1626">
        <v>333210</v>
      </c>
      <c r="B1626" t="s">
        <v>1235</v>
      </c>
      <c r="C1626" t="s">
        <v>291</v>
      </c>
      <c r="D1626" t="s">
        <v>253</v>
      </c>
      <c r="E1626" t="s">
        <v>88</v>
      </c>
      <c r="H1626" t="s">
        <v>28</v>
      </c>
      <c r="I1626" t="s">
        <v>150</v>
      </c>
      <c r="V1626" t="s">
        <v>4432</v>
      </c>
      <c r="AA1626" t="s">
        <v>4399</v>
      </c>
      <c r="AB1626" t="s">
        <v>4399</v>
      </c>
      <c r="AC1626" t="s">
        <v>4399</v>
      </c>
      <c r="AD1626" t="s">
        <v>4399</v>
      </c>
      <c r="AE1626" t="s">
        <v>4399</v>
      </c>
      <c r="AF1626" t="s">
        <v>4399</v>
      </c>
    </row>
    <row r="1627" spans="1:32" ht="17.25" customHeight="1" x14ac:dyDescent="0.25">
      <c r="A1627">
        <v>333300</v>
      </c>
      <c r="B1627" t="s">
        <v>1434</v>
      </c>
      <c r="C1627" t="s">
        <v>1435</v>
      </c>
      <c r="D1627" t="s">
        <v>1436</v>
      </c>
      <c r="E1627" t="s">
        <v>89</v>
      </c>
      <c r="F1627">
        <v>31778</v>
      </c>
      <c r="G1627" t="s">
        <v>1437</v>
      </c>
      <c r="H1627" t="s">
        <v>28</v>
      </c>
      <c r="I1627" t="s">
        <v>150</v>
      </c>
      <c r="V1627" t="s">
        <v>4432</v>
      </c>
      <c r="AB1627" t="s">
        <v>4399</v>
      </c>
      <c r="AC1627" t="s">
        <v>4399</v>
      </c>
      <c r="AD1627" t="s">
        <v>4399</v>
      </c>
      <c r="AE1627" t="s">
        <v>4399</v>
      </c>
      <c r="AF1627" t="s">
        <v>4399</v>
      </c>
    </row>
    <row r="1628" spans="1:32" ht="17.25" customHeight="1" x14ac:dyDescent="0.25">
      <c r="A1628">
        <v>333392</v>
      </c>
      <c r="B1628" t="s">
        <v>1979</v>
      </c>
      <c r="C1628" t="s">
        <v>1084</v>
      </c>
      <c r="D1628" t="s">
        <v>292</v>
      </c>
      <c r="E1628" t="s">
        <v>89</v>
      </c>
      <c r="F1628">
        <v>35585</v>
      </c>
      <c r="G1628" t="s">
        <v>30</v>
      </c>
      <c r="H1628" t="s">
        <v>28</v>
      </c>
      <c r="I1628" t="s">
        <v>150</v>
      </c>
      <c r="V1628" t="s">
        <v>4432</v>
      </c>
      <c r="AB1628" t="s">
        <v>4399</v>
      </c>
      <c r="AC1628" t="s">
        <v>4399</v>
      </c>
      <c r="AD1628" t="s">
        <v>4399</v>
      </c>
      <c r="AE1628" t="s">
        <v>4399</v>
      </c>
      <c r="AF1628" t="s">
        <v>4399</v>
      </c>
    </row>
    <row r="1629" spans="1:32" ht="17.25" customHeight="1" x14ac:dyDescent="0.25">
      <c r="A1629">
        <v>333648</v>
      </c>
      <c r="B1629" t="s">
        <v>2150</v>
      </c>
      <c r="C1629" t="s">
        <v>555</v>
      </c>
      <c r="D1629" t="s">
        <v>766</v>
      </c>
      <c r="E1629" t="s">
        <v>88</v>
      </c>
      <c r="H1629" t="s">
        <v>28</v>
      </c>
      <c r="I1629" t="s">
        <v>150</v>
      </c>
      <c r="V1629" t="s">
        <v>4432</v>
      </c>
      <c r="AD1629" t="s">
        <v>4399</v>
      </c>
      <c r="AE1629" t="s">
        <v>4399</v>
      </c>
      <c r="AF1629" t="s">
        <v>4399</v>
      </c>
    </row>
    <row r="1630" spans="1:32" ht="17.25" customHeight="1" x14ac:dyDescent="0.25">
      <c r="A1630">
        <v>333710</v>
      </c>
      <c r="B1630" t="s">
        <v>2060</v>
      </c>
      <c r="C1630" t="s">
        <v>240</v>
      </c>
      <c r="D1630" t="s">
        <v>2061</v>
      </c>
      <c r="E1630" t="s">
        <v>88</v>
      </c>
      <c r="F1630">
        <v>33604</v>
      </c>
      <c r="G1630" t="s">
        <v>76</v>
      </c>
      <c r="H1630" t="s">
        <v>28</v>
      </c>
      <c r="I1630" t="s">
        <v>150</v>
      </c>
      <c r="V1630" t="s">
        <v>4432</v>
      </c>
      <c r="AB1630" t="s">
        <v>4399</v>
      </c>
      <c r="AC1630" t="s">
        <v>4399</v>
      </c>
      <c r="AD1630" t="s">
        <v>4399</v>
      </c>
      <c r="AE1630" t="s">
        <v>4399</v>
      </c>
      <c r="AF1630" t="s">
        <v>4399</v>
      </c>
    </row>
    <row r="1631" spans="1:32" ht="17.25" customHeight="1" x14ac:dyDescent="0.25">
      <c r="A1631">
        <v>336794</v>
      </c>
      <c r="B1631" t="s">
        <v>2064</v>
      </c>
      <c r="C1631" t="s">
        <v>340</v>
      </c>
      <c r="D1631" t="s">
        <v>2065</v>
      </c>
      <c r="E1631" t="s">
        <v>88</v>
      </c>
      <c r="F1631">
        <v>31799</v>
      </c>
      <c r="H1631" t="s">
        <v>28</v>
      </c>
      <c r="I1631" t="s">
        <v>150</v>
      </c>
      <c r="V1631" t="s">
        <v>4432</v>
      </c>
      <c r="AF1631" t="s">
        <v>4399</v>
      </c>
    </row>
    <row r="1632" spans="1:32" ht="17.25" customHeight="1" x14ac:dyDescent="0.25">
      <c r="A1632">
        <v>337051</v>
      </c>
      <c r="B1632" t="s">
        <v>1990</v>
      </c>
      <c r="C1632" t="s">
        <v>621</v>
      </c>
      <c r="D1632" t="s">
        <v>465</v>
      </c>
      <c r="E1632" t="s">
        <v>88</v>
      </c>
      <c r="H1632" t="s">
        <v>28</v>
      </c>
      <c r="I1632" t="s">
        <v>150</v>
      </c>
      <c r="V1632" t="s">
        <v>4432</v>
      </c>
      <c r="AA1632" t="s">
        <v>4399</v>
      </c>
      <c r="AB1632" t="s">
        <v>4399</v>
      </c>
      <c r="AC1632" t="s">
        <v>4399</v>
      </c>
      <c r="AD1632" t="s">
        <v>4399</v>
      </c>
      <c r="AE1632" t="s">
        <v>4399</v>
      </c>
      <c r="AF1632" t="s">
        <v>4399</v>
      </c>
    </row>
    <row r="1633" spans="1:32" ht="17.25" customHeight="1" x14ac:dyDescent="0.25">
      <c r="A1633">
        <v>337076</v>
      </c>
      <c r="B1633" t="s">
        <v>2151</v>
      </c>
      <c r="C1633" t="s">
        <v>354</v>
      </c>
      <c r="D1633" t="s">
        <v>625</v>
      </c>
      <c r="E1633" t="s">
        <v>88</v>
      </c>
      <c r="F1633">
        <v>34729</v>
      </c>
      <c r="G1633" t="s">
        <v>2152</v>
      </c>
      <c r="H1633" t="s">
        <v>28</v>
      </c>
      <c r="I1633" t="s">
        <v>150</v>
      </c>
      <c r="V1633" t="s">
        <v>4432</v>
      </c>
      <c r="AB1633" t="s">
        <v>4399</v>
      </c>
      <c r="AC1633" t="s">
        <v>4399</v>
      </c>
      <c r="AD1633" t="s">
        <v>4399</v>
      </c>
      <c r="AE1633" t="s">
        <v>4399</v>
      </c>
      <c r="AF1633" t="s">
        <v>4399</v>
      </c>
    </row>
    <row r="1634" spans="1:32" ht="17.25" customHeight="1" x14ac:dyDescent="0.25">
      <c r="A1634">
        <v>337119</v>
      </c>
      <c r="B1634" t="s">
        <v>1325</v>
      </c>
      <c r="C1634" t="s">
        <v>863</v>
      </c>
      <c r="D1634" t="s">
        <v>345</v>
      </c>
      <c r="E1634" t="s">
        <v>88</v>
      </c>
      <c r="H1634" t="s">
        <v>28</v>
      </c>
      <c r="I1634" t="s">
        <v>150</v>
      </c>
      <c r="V1634" t="s">
        <v>4432</v>
      </c>
      <c r="AA1634" t="s">
        <v>4399</v>
      </c>
      <c r="AB1634" t="s">
        <v>4399</v>
      </c>
      <c r="AC1634" t="s">
        <v>4399</v>
      </c>
      <c r="AD1634" t="s">
        <v>4399</v>
      </c>
      <c r="AE1634" t="s">
        <v>4399</v>
      </c>
      <c r="AF1634" t="s">
        <v>4399</v>
      </c>
    </row>
    <row r="1635" spans="1:32" ht="17.25" customHeight="1" x14ac:dyDescent="0.25">
      <c r="A1635">
        <v>337293</v>
      </c>
      <c r="B1635" t="s">
        <v>1688</v>
      </c>
      <c r="C1635" t="s">
        <v>433</v>
      </c>
      <c r="D1635" t="s">
        <v>393</v>
      </c>
      <c r="E1635" t="s">
        <v>88</v>
      </c>
      <c r="F1635">
        <v>35990</v>
      </c>
      <c r="G1635" t="s">
        <v>30</v>
      </c>
      <c r="H1635" t="s">
        <v>28</v>
      </c>
      <c r="I1635" t="s">
        <v>150</v>
      </c>
      <c r="J1635" t="s">
        <v>1197</v>
      </c>
      <c r="L1635" t="s">
        <v>30</v>
      </c>
      <c r="V1635" t="s">
        <v>4432</v>
      </c>
      <c r="AE1635" t="s">
        <v>4399</v>
      </c>
      <c r="AF1635" t="s">
        <v>4399</v>
      </c>
    </row>
    <row r="1636" spans="1:32" ht="17.25" customHeight="1" x14ac:dyDescent="0.25">
      <c r="A1636">
        <v>303462</v>
      </c>
      <c r="B1636" t="s">
        <v>1730</v>
      </c>
      <c r="C1636" t="s">
        <v>734</v>
      </c>
      <c r="D1636" t="s">
        <v>308</v>
      </c>
      <c r="E1636" t="s">
        <v>88</v>
      </c>
      <c r="F1636">
        <v>29718</v>
      </c>
      <c r="G1636" t="s">
        <v>629</v>
      </c>
      <c r="H1636" t="s">
        <v>28</v>
      </c>
      <c r="I1636" t="s">
        <v>150</v>
      </c>
      <c r="J1636" t="s">
        <v>1197</v>
      </c>
      <c r="L1636" t="s">
        <v>82</v>
      </c>
      <c r="V1636" t="s">
        <v>4430</v>
      </c>
    </row>
    <row r="1637" spans="1:32" ht="17.25" customHeight="1" x14ac:dyDescent="0.25">
      <c r="A1637">
        <v>304101</v>
      </c>
      <c r="B1637" t="s">
        <v>1561</v>
      </c>
      <c r="C1637" t="s">
        <v>886</v>
      </c>
      <c r="D1637" t="s">
        <v>661</v>
      </c>
      <c r="E1637" t="s">
        <v>88</v>
      </c>
      <c r="F1637">
        <v>27120</v>
      </c>
      <c r="G1637" t="s">
        <v>901</v>
      </c>
      <c r="H1637" t="s">
        <v>28</v>
      </c>
      <c r="I1637" t="s">
        <v>150</v>
      </c>
      <c r="J1637" t="s">
        <v>27</v>
      </c>
      <c r="L1637" t="s">
        <v>30</v>
      </c>
      <c r="V1637" t="s">
        <v>4430</v>
      </c>
    </row>
    <row r="1638" spans="1:32" ht="17.25" customHeight="1" x14ac:dyDescent="0.25">
      <c r="A1638">
        <v>304372</v>
      </c>
      <c r="B1638" t="s">
        <v>2248</v>
      </c>
      <c r="C1638" t="s">
        <v>240</v>
      </c>
      <c r="D1638" t="s">
        <v>326</v>
      </c>
      <c r="E1638" t="s">
        <v>88</v>
      </c>
      <c r="F1638">
        <v>30379</v>
      </c>
      <c r="G1638" t="s">
        <v>419</v>
      </c>
      <c r="H1638" t="s">
        <v>28</v>
      </c>
      <c r="I1638" t="s">
        <v>150</v>
      </c>
      <c r="J1638" t="s">
        <v>1197</v>
      </c>
      <c r="L1638" t="s">
        <v>42</v>
      </c>
      <c r="V1638" t="s">
        <v>4430</v>
      </c>
    </row>
    <row r="1639" spans="1:32" ht="17.25" customHeight="1" x14ac:dyDescent="0.25">
      <c r="A1639">
        <v>306043</v>
      </c>
      <c r="B1639" t="s">
        <v>2247</v>
      </c>
      <c r="C1639" t="s">
        <v>535</v>
      </c>
      <c r="D1639" t="s">
        <v>289</v>
      </c>
      <c r="E1639" t="s">
        <v>88</v>
      </c>
      <c r="F1639">
        <v>31247</v>
      </c>
      <c r="G1639" t="s">
        <v>49</v>
      </c>
      <c r="H1639" t="s">
        <v>28</v>
      </c>
      <c r="I1639" t="s">
        <v>150</v>
      </c>
      <c r="J1639" t="s">
        <v>1197</v>
      </c>
      <c r="L1639" t="s">
        <v>49</v>
      </c>
      <c r="V1639" t="s">
        <v>4430</v>
      </c>
    </row>
    <row r="1640" spans="1:32" ht="17.25" customHeight="1" x14ac:dyDescent="0.25">
      <c r="A1640">
        <v>309320</v>
      </c>
      <c r="B1640" t="s">
        <v>1887</v>
      </c>
      <c r="C1640" t="s">
        <v>354</v>
      </c>
      <c r="D1640" t="s">
        <v>472</v>
      </c>
      <c r="E1640" t="s">
        <v>89</v>
      </c>
      <c r="F1640">
        <v>26092</v>
      </c>
      <c r="G1640" t="s">
        <v>30</v>
      </c>
      <c r="H1640" t="s">
        <v>28</v>
      </c>
      <c r="I1640" t="s">
        <v>150</v>
      </c>
      <c r="J1640" t="s">
        <v>1197</v>
      </c>
      <c r="L1640" t="s">
        <v>30</v>
      </c>
      <c r="V1640" t="s">
        <v>4430</v>
      </c>
    </row>
    <row r="1641" spans="1:32" ht="17.25" customHeight="1" x14ac:dyDescent="0.25">
      <c r="A1641">
        <v>311341</v>
      </c>
      <c r="B1641" t="s">
        <v>1340</v>
      </c>
      <c r="C1641" t="s">
        <v>225</v>
      </c>
      <c r="D1641" t="s">
        <v>1341</v>
      </c>
      <c r="E1641" t="s">
        <v>88</v>
      </c>
      <c r="F1641">
        <v>30317</v>
      </c>
      <c r="G1641" t="s">
        <v>39</v>
      </c>
      <c r="H1641" t="s">
        <v>28</v>
      </c>
      <c r="I1641" t="s">
        <v>150</v>
      </c>
      <c r="J1641" t="s">
        <v>1197</v>
      </c>
      <c r="L1641" t="s">
        <v>39</v>
      </c>
      <c r="V1641" t="s">
        <v>4430</v>
      </c>
    </row>
    <row r="1642" spans="1:32" ht="17.25" customHeight="1" x14ac:dyDescent="0.25">
      <c r="A1642">
        <v>312493</v>
      </c>
      <c r="B1642" t="s">
        <v>2167</v>
      </c>
      <c r="C1642" t="s">
        <v>555</v>
      </c>
      <c r="D1642" t="s">
        <v>233</v>
      </c>
      <c r="E1642" t="s">
        <v>89</v>
      </c>
      <c r="F1642">
        <v>31778</v>
      </c>
      <c r="G1642" t="s">
        <v>30</v>
      </c>
      <c r="H1642" t="s">
        <v>28</v>
      </c>
      <c r="I1642" t="s">
        <v>150</v>
      </c>
      <c r="J1642" t="s">
        <v>1197</v>
      </c>
      <c r="L1642" t="s">
        <v>52</v>
      </c>
      <c r="V1642" t="s">
        <v>4430</v>
      </c>
    </row>
    <row r="1643" spans="1:32" ht="17.25" customHeight="1" x14ac:dyDescent="0.25">
      <c r="A1643">
        <v>314791</v>
      </c>
      <c r="B1643" t="s">
        <v>855</v>
      </c>
      <c r="C1643" t="s">
        <v>1194</v>
      </c>
      <c r="D1643" t="s">
        <v>1195</v>
      </c>
      <c r="E1643" t="s">
        <v>88</v>
      </c>
      <c r="F1643">
        <v>24446</v>
      </c>
      <c r="G1643" t="s">
        <v>85</v>
      </c>
      <c r="H1643" t="s">
        <v>28</v>
      </c>
      <c r="I1643" t="s">
        <v>150</v>
      </c>
      <c r="V1643" t="s">
        <v>4430</v>
      </c>
    </row>
    <row r="1644" spans="1:32" ht="17.25" customHeight="1" x14ac:dyDescent="0.25">
      <c r="A1644">
        <v>315238</v>
      </c>
      <c r="B1644" t="s">
        <v>2308</v>
      </c>
      <c r="C1644" t="s">
        <v>378</v>
      </c>
      <c r="D1644" t="s">
        <v>2309</v>
      </c>
      <c r="E1644" t="s">
        <v>88</v>
      </c>
      <c r="F1644">
        <v>32709</v>
      </c>
      <c r="G1644" t="s">
        <v>1758</v>
      </c>
      <c r="H1644" t="s">
        <v>28</v>
      </c>
      <c r="I1644" t="s">
        <v>150</v>
      </c>
      <c r="V1644" t="s">
        <v>4430</v>
      </c>
    </row>
    <row r="1645" spans="1:32" ht="17.25" customHeight="1" x14ac:dyDescent="0.25">
      <c r="A1645">
        <v>316139</v>
      </c>
      <c r="B1645" t="s">
        <v>1885</v>
      </c>
      <c r="C1645" t="s">
        <v>960</v>
      </c>
      <c r="D1645" t="s">
        <v>243</v>
      </c>
      <c r="E1645" t="s">
        <v>88</v>
      </c>
      <c r="F1645">
        <v>32670</v>
      </c>
      <c r="G1645" t="s">
        <v>1886</v>
      </c>
      <c r="H1645" t="s">
        <v>28</v>
      </c>
      <c r="I1645" t="s">
        <v>150</v>
      </c>
      <c r="J1645" t="s">
        <v>27</v>
      </c>
      <c r="L1645" t="s">
        <v>30</v>
      </c>
      <c r="V1645" t="s">
        <v>4430</v>
      </c>
    </row>
    <row r="1646" spans="1:32" ht="17.25" customHeight="1" x14ac:dyDescent="0.25">
      <c r="A1646">
        <v>316630</v>
      </c>
      <c r="B1646" t="s">
        <v>1876</v>
      </c>
      <c r="C1646" t="s">
        <v>355</v>
      </c>
      <c r="E1646" t="s">
        <v>89</v>
      </c>
      <c r="H1646" t="s">
        <v>28</v>
      </c>
      <c r="I1646" t="s">
        <v>150</v>
      </c>
      <c r="V1646" t="s">
        <v>4430</v>
      </c>
    </row>
    <row r="1647" spans="1:32" ht="17.25" customHeight="1" x14ac:dyDescent="0.25">
      <c r="A1647">
        <v>317415</v>
      </c>
      <c r="B1647" t="s">
        <v>1566</v>
      </c>
      <c r="C1647" t="s">
        <v>1567</v>
      </c>
      <c r="D1647" t="s">
        <v>434</v>
      </c>
      <c r="E1647" t="s">
        <v>89</v>
      </c>
      <c r="F1647">
        <v>32724</v>
      </c>
      <c r="G1647" t="s">
        <v>30</v>
      </c>
      <c r="H1647" t="s">
        <v>28</v>
      </c>
      <c r="I1647" t="s">
        <v>150</v>
      </c>
      <c r="J1647" t="s">
        <v>1197</v>
      </c>
      <c r="L1647" t="s">
        <v>30</v>
      </c>
      <c r="V1647" t="s">
        <v>4430</v>
      </c>
    </row>
    <row r="1648" spans="1:32" ht="17.25" customHeight="1" x14ac:dyDescent="0.25">
      <c r="A1648">
        <v>317864</v>
      </c>
      <c r="B1648" t="s">
        <v>985</v>
      </c>
      <c r="C1648" t="s">
        <v>245</v>
      </c>
      <c r="D1648" t="s">
        <v>288</v>
      </c>
      <c r="E1648" t="s">
        <v>88</v>
      </c>
      <c r="F1648">
        <v>33720</v>
      </c>
      <c r="G1648" t="s">
        <v>714</v>
      </c>
      <c r="H1648" t="s">
        <v>28</v>
      </c>
      <c r="I1648" t="s">
        <v>150</v>
      </c>
      <c r="J1648" t="s">
        <v>1197</v>
      </c>
      <c r="L1648" t="s">
        <v>79</v>
      </c>
      <c r="V1648" t="s">
        <v>4430</v>
      </c>
    </row>
    <row r="1649" spans="1:22" ht="17.25" customHeight="1" x14ac:dyDescent="0.25">
      <c r="A1649">
        <v>318168</v>
      </c>
      <c r="B1649" t="s">
        <v>1883</v>
      </c>
      <c r="C1649" t="s">
        <v>1884</v>
      </c>
      <c r="D1649" t="s">
        <v>453</v>
      </c>
      <c r="E1649" t="s">
        <v>88</v>
      </c>
      <c r="F1649">
        <v>26678</v>
      </c>
      <c r="G1649" t="s">
        <v>224</v>
      </c>
      <c r="H1649" t="s">
        <v>28</v>
      </c>
      <c r="I1649" t="s">
        <v>150</v>
      </c>
      <c r="J1649" t="s">
        <v>1197</v>
      </c>
      <c r="L1649" t="s">
        <v>30</v>
      </c>
      <c r="V1649" t="s">
        <v>4430</v>
      </c>
    </row>
    <row r="1650" spans="1:22" ht="17.25" customHeight="1" x14ac:dyDescent="0.25">
      <c r="A1650">
        <v>318451</v>
      </c>
      <c r="B1650" t="s">
        <v>2084</v>
      </c>
      <c r="C1650" t="s">
        <v>1993</v>
      </c>
      <c r="D1650" t="s">
        <v>2085</v>
      </c>
      <c r="E1650" t="s">
        <v>89</v>
      </c>
      <c r="F1650">
        <v>29864</v>
      </c>
      <c r="G1650" t="s">
        <v>224</v>
      </c>
      <c r="H1650" t="s">
        <v>28</v>
      </c>
      <c r="I1650" t="s">
        <v>150</v>
      </c>
      <c r="J1650" t="s">
        <v>1197</v>
      </c>
      <c r="L1650" t="s">
        <v>42</v>
      </c>
      <c r="V1650" t="s">
        <v>4430</v>
      </c>
    </row>
    <row r="1651" spans="1:22" ht="17.25" customHeight="1" x14ac:dyDescent="0.25">
      <c r="A1651">
        <v>319202</v>
      </c>
      <c r="B1651" t="s">
        <v>1888</v>
      </c>
      <c r="C1651" t="s">
        <v>240</v>
      </c>
      <c r="D1651" t="s">
        <v>1889</v>
      </c>
      <c r="E1651" t="s">
        <v>89</v>
      </c>
      <c r="F1651">
        <v>26909</v>
      </c>
      <c r="G1651" t="s">
        <v>1890</v>
      </c>
      <c r="H1651" t="s">
        <v>28</v>
      </c>
      <c r="I1651" t="s">
        <v>150</v>
      </c>
      <c r="J1651" t="s">
        <v>1197</v>
      </c>
      <c r="L1651" t="s">
        <v>85</v>
      </c>
      <c r="V1651" t="s">
        <v>4430</v>
      </c>
    </row>
    <row r="1652" spans="1:22" ht="17.25" customHeight="1" x14ac:dyDescent="0.25">
      <c r="A1652">
        <v>319319</v>
      </c>
      <c r="B1652" t="s">
        <v>2081</v>
      </c>
      <c r="C1652" t="s">
        <v>222</v>
      </c>
      <c r="D1652" t="s">
        <v>829</v>
      </c>
      <c r="E1652" t="s">
        <v>88</v>
      </c>
      <c r="F1652">
        <v>33462</v>
      </c>
      <c r="G1652" t="s">
        <v>444</v>
      </c>
      <c r="H1652" t="s">
        <v>28</v>
      </c>
      <c r="I1652" t="s">
        <v>150</v>
      </c>
      <c r="J1652" t="s">
        <v>1197</v>
      </c>
      <c r="L1652" t="s">
        <v>42</v>
      </c>
      <c r="V1652" t="s">
        <v>4430</v>
      </c>
    </row>
    <row r="1653" spans="1:22" ht="17.25" customHeight="1" x14ac:dyDescent="0.25">
      <c r="A1653">
        <v>319906</v>
      </c>
      <c r="B1653" t="s">
        <v>1528</v>
      </c>
      <c r="C1653" t="s">
        <v>266</v>
      </c>
      <c r="D1653" t="s">
        <v>872</v>
      </c>
      <c r="E1653" t="s">
        <v>88</v>
      </c>
      <c r="F1653">
        <v>33918</v>
      </c>
      <c r="G1653" t="s">
        <v>30</v>
      </c>
      <c r="H1653" t="s">
        <v>28</v>
      </c>
      <c r="I1653" t="s">
        <v>150</v>
      </c>
      <c r="V1653" t="s">
        <v>4430</v>
      </c>
    </row>
    <row r="1654" spans="1:22" ht="17.25" customHeight="1" x14ac:dyDescent="0.25">
      <c r="A1654">
        <v>321277</v>
      </c>
      <c r="B1654" t="s">
        <v>1236</v>
      </c>
      <c r="C1654" t="s">
        <v>354</v>
      </c>
      <c r="D1654" t="s">
        <v>296</v>
      </c>
      <c r="E1654" t="s">
        <v>88</v>
      </c>
      <c r="F1654">
        <v>33420</v>
      </c>
      <c r="G1654" t="s">
        <v>30</v>
      </c>
      <c r="H1654" t="s">
        <v>28</v>
      </c>
      <c r="I1654" t="s">
        <v>150</v>
      </c>
      <c r="V1654" t="s">
        <v>4430</v>
      </c>
    </row>
    <row r="1655" spans="1:22" ht="17.25" customHeight="1" x14ac:dyDescent="0.25">
      <c r="A1655">
        <v>321476</v>
      </c>
      <c r="B1655" t="s">
        <v>2163</v>
      </c>
      <c r="C1655" t="s">
        <v>267</v>
      </c>
      <c r="D1655" t="s">
        <v>2164</v>
      </c>
      <c r="E1655" t="s">
        <v>88</v>
      </c>
      <c r="F1655">
        <v>33278</v>
      </c>
      <c r="G1655" t="s">
        <v>30</v>
      </c>
      <c r="H1655" t="s">
        <v>28</v>
      </c>
      <c r="I1655" t="s">
        <v>150</v>
      </c>
      <c r="J1655" t="s">
        <v>1197</v>
      </c>
      <c r="L1655" t="s">
        <v>30</v>
      </c>
      <c r="V1655" t="s">
        <v>4430</v>
      </c>
    </row>
    <row r="1656" spans="1:22" ht="17.25" customHeight="1" x14ac:dyDescent="0.25">
      <c r="A1656">
        <v>322871</v>
      </c>
      <c r="B1656" t="s">
        <v>1724</v>
      </c>
      <c r="C1656" t="s">
        <v>1054</v>
      </c>
      <c r="D1656" t="s">
        <v>1001</v>
      </c>
      <c r="E1656" t="s">
        <v>89</v>
      </c>
      <c r="F1656">
        <v>34288</v>
      </c>
      <c r="G1656" t="s">
        <v>1581</v>
      </c>
      <c r="H1656" t="s">
        <v>28</v>
      </c>
      <c r="I1656" t="s">
        <v>150</v>
      </c>
      <c r="J1656" t="s">
        <v>1197</v>
      </c>
      <c r="L1656" t="s">
        <v>42</v>
      </c>
      <c r="V1656" t="s">
        <v>4430</v>
      </c>
    </row>
    <row r="1657" spans="1:22" ht="17.25" customHeight="1" x14ac:dyDescent="0.25">
      <c r="A1657">
        <v>323090</v>
      </c>
      <c r="B1657" t="s">
        <v>1723</v>
      </c>
      <c r="C1657" t="s">
        <v>455</v>
      </c>
      <c r="D1657" t="s">
        <v>1470</v>
      </c>
      <c r="E1657" t="s">
        <v>88</v>
      </c>
      <c r="F1657">
        <v>32630</v>
      </c>
      <c r="G1657" t="s">
        <v>30</v>
      </c>
      <c r="H1657" t="s">
        <v>28</v>
      </c>
      <c r="I1657" t="s">
        <v>150</v>
      </c>
      <c r="J1657" t="s">
        <v>1197</v>
      </c>
      <c r="L1657" t="s">
        <v>85</v>
      </c>
      <c r="V1657" t="s">
        <v>4430</v>
      </c>
    </row>
    <row r="1658" spans="1:22" ht="17.25" customHeight="1" x14ac:dyDescent="0.25">
      <c r="A1658">
        <v>323915</v>
      </c>
      <c r="B1658" t="s">
        <v>2311</v>
      </c>
      <c r="C1658" t="s">
        <v>225</v>
      </c>
      <c r="D1658" t="s">
        <v>253</v>
      </c>
      <c r="E1658" t="s">
        <v>88</v>
      </c>
      <c r="F1658">
        <v>31472</v>
      </c>
      <c r="G1658" t="s">
        <v>59</v>
      </c>
      <c r="H1658" t="s">
        <v>28</v>
      </c>
      <c r="I1658" t="s">
        <v>150</v>
      </c>
      <c r="J1658" t="s">
        <v>1197</v>
      </c>
      <c r="L1658" t="s">
        <v>30</v>
      </c>
      <c r="V1658" t="s">
        <v>4430</v>
      </c>
    </row>
    <row r="1659" spans="1:22" ht="17.25" customHeight="1" x14ac:dyDescent="0.25">
      <c r="A1659">
        <v>324906</v>
      </c>
      <c r="B1659" t="s">
        <v>1719</v>
      </c>
      <c r="C1659" t="s">
        <v>378</v>
      </c>
      <c r="D1659" t="s">
        <v>1413</v>
      </c>
      <c r="E1659" t="s">
        <v>89</v>
      </c>
      <c r="F1659">
        <v>34519</v>
      </c>
      <c r="G1659" t="s">
        <v>82</v>
      </c>
      <c r="H1659" t="s">
        <v>28</v>
      </c>
      <c r="I1659" t="s">
        <v>150</v>
      </c>
      <c r="J1659" t="s">
        <v>1197</v>
      </c>
      <c r="L1659" t="s">
        <v>42</v>
      </c>
      <c r="V1659" t="s">
        <v>4430</v>
      </c>
    </row>
    <row r="1660" spans="1:22" ht="17.25" customHeight="1" x14ac:dyDescent="0.25">
      <c r="A1660">
        <v>324998</v>
      </c>
      <c r="B1660" t="s">
        <v>2000</v>
      </c>
      <c r="C1660" t="s">
        <v>648</v>
      </c>
      <c r="D1660" t="s">
        <v>784</v>
      </c>
      <c r="E1660" t="s">
        <v>88</v>
      </c>
      <c r="F1660">
        <v>32903</v>
      </c>
      <c r="G1660" t="s">
        <v>70</v>
      </c>
      <c r="H1660" t="s">
        <v>28</v>
      </c>
      <c r="I1660" t="s">
        <v>150</v>
      </c>
      <c r="J1660" t="s">
        <v>27</v>
      </c>
      <c r="L1660" t="s">
        <v>30</v>
      </c>
      <c r="V1660" t="s">
        <v>4430</v>
      </c>
    </row>
    <row r="1661" spans="1:22" ht="17.25" customHeight="1" x14ac:dyDescent="0.25">
      <c r="A1661">
        <v>326052</v>
      </c>
      <c r="B1661" t="s">
        <v>1578</v>
      </c>
      <c r="C1661" t="s">
        <v>557</v>
      </c>
      <c r="D1661" t="s">
        <v>452</v>
      </c>
      <c r="E1661" t="s">
        <v>89</v>
      </c>
      <c r="F1661">
        <v>35378</v>
      </c>
      <c r="G1661" t="s">
        <v>30</v>
      </c>
      <c r="H1661" t="s">
        <v>28</v>
      </c>
      <c r="I1661" t="s">
        <v>150</v>
      </c>
      <c r="J1661" t="s">
        <v>1197</v>
      </c>
      <c r="L1661" t="s">
        <v>85</v>
      </c>
      <c r="V1661" t="s">
        <v>4430</v>
      </c>
    </row>
    <row r="1662" spans="1:22" ht="17.25" customHeight="1" x14ac:dyDescent="0.25">
      <c r="A1662">
        <v>326131</v>
      </c>
      <c r="B1662" t="s">
        <v>1877</v>
      </c>
      <c r="C1662" t="s">
        <v>1030</v>
      </c>
      <c r="D1662" t="s">
        <v>465</v>
      </c>
      <c r="E1662" t="s">
        <v>89</v>
      </c>
      <c r="F1662">
        <v>35796</v>
      </c>
      <c r="G1662" t="s">
        <v>30</v>
      </c>
      <c r="H1662" t="s">
        <v>28</v>
      </c>
      <c r="I1662" t="s">
        <v>150</v>
      </c>
      <c r="J1662" t="s">
        <v>1197</v>
      </c>
      <c r="L1662" t="s">
        <v>42</v>
      </c>
      <c r="V1662" t="s">
        <v>4430</v>
      </c>
    </row>
    <row r="1663" spans="1:22" ht="17.25" customHeight="1" x14ac:dyDescent="0.25">
      <c r="A1663">
        <v>326142</v>
      </c>
      <c r="B1663" t="s">
        <v>1878</v>
      </c>
      <c r="C1663" t="s">
        <v>240</v>
      </c>
      <c r="D1663" t="s">
        <v>1735</v>
      </c>
      <c r="E1663" t="s">
        <v>88</v>
      </c>
      <c r="F1663">
        <v>33604</v>
      </c>
      <c r="G1663" t="s">
        <v>1879</v>
      </c>
      <c r="H1663" t="s">
        <v>28</v>
      </c>
      <c r="I1663" t="s">
        <v>150</v>
      </c>
      <c r="J1663" t="s">
        <v>1197</v>
      </c>
      <c r="L1663" t="s">
        <v>39</v>
      </c>
      <c r="V1663" t="s">
        <v>4430</v>
      </c>
    </row>
    <row r="1664" spans="1:22" ht="17.25" customHeight="1" x14ac:dyDescent="0.25">
      <c r="A1664">
        <v>327073</v>
      </c>
      <c r="B1664" t="s">
        <v>2086</v>
      </c>
      <c r="C1664" t="s">
        <v>389</v>
      </c>
      <c r="D1664" t="s">
        <v>550</v>
      </c>
      <c r="E1664" t="s">
        <v>89</v>
      </c>
      <c r="F1664">
        <v>35103</v>
      </c>
      <c r="G1664" t="s">
        <v>30</v>
      </c>
      <c r="H1664" t="s">
        <v>28</v>
      </c>
      <c r="I1664" t="s">
        <v>150</v>
      </c>
      <c r="J1664" t="s">
        <v>1197</v>
      </c>
      <c r="L1664" t="s">
        <v>42</v>
      </c>
      <c r="V1664" t="s">
        <v>4430</v>
      </c>
    </row>
    <row r="1665" spans="1:22" ht="17.25" customHeight="1" x14ac:dyDescent="0.25">
      <c r="A1665">
        <v>327207</v>
      </c>
      <c r="B1665" t="s">
        <v>1731</v>
      </c>
      <c r="C1665" t="s">
        <v>889</v>
      </c>
      <c r="D1665" t="s">
        <v>1732</v>
      </c>
      <c r="E1665" t="s">
        <v>88</v>
      </c>
      <c r="F1665">
        <v>35140</v>
      </c>
      <c r="G1665" t="s">
        <v>30</v>
      </c>
      <c r="H1665" t="s">
        <v>28</v>
      </c>
      <c r="I1665" t="s">
        <v>150</v>
      </c>
      <c r="V1665" t="s">
        <v>4430</v>
      </c>
    </row>
    <row r="1666" spans="1:22" ht="17.25" customHeight="1" x14ac:dyDescent="0.25">
      <c r="A1666">
        <v>327236</v>
      </c>
      <c r="B1666" t="s">
        <v>1570</v>
      </c>
      <c r="C1666" t="s">
        <v>1571</v>
      </c>
      <c r="D1666" t="s">
        <v>1572</v>
      </c>
      <c r="E1666" t="s">
        <v>89</v>
      </c>
      <c r="F1666">
        <v>34551</v>
      </c>
      <c r="G1666" t="s">
        <v>30</v>
      </c>
      <c r="H1666" t="s">
        <v>28</v>
      </c>
      <c r="I1666" t="s">
        <v>150</v>
      </c>
      <c r="J1666" t="s">
        <v>1197</v>
      </c>
      <c r="L1666" t="s">
        <v>79</v>
      </c>
      <c r="V1666" t="s">
        <v>4430</v>
      </c>
    </row>
    <row r="1667" spans="1:22" ht="17.25" customHeight="1" x14ac:dyDescent="0.25">
      <c r="A1667">
        <v>327315</v>
      </c>
      <c r="B1667" t="s">
        <v>1343</v>
      </c>
      <c r="C1667" t="s">
        <v>240</v>
      </c>
      <c r="D1667" t="s">
        <v>587</v>
      </c>
      <c r="E1667" t="s">
        <v>89</v>
      </c>
      <c r="F1667">
        <v>35797</v>
      </c>
      <c r="G1667" t="s">
        <v>30</v>
      </c>
      <c r="H1667" t="s">
        <v>28</v>
      </c>
      <c r="I1667" t="s">
        <v>150</v>
      </c>
      <c r="J1667" t="s">
        <v>1197</v>
      </c>
      <c r="L1667" t="s">
        <v>30</v>
      </c>
      <c r="V1667" t="s">
        <v>4430</v>
      </c>
    </row>
    <row r="1668" spans="1:22" ht="17.25" customHeight="1" x14ac:dyDescent="0.25">
      <c r="A1668">
        <v>327443</v>
      </c>
      <c r="B1668" t="s">
        <v>1560</v>
      </c>
      <c r="C1668" t="s">
        <v>841</v>
      </c>
      <c r="D1668" t="s">
        <v>329</v>
      </c>
      <c r="E1668" t="s">
        <v>88</v>
      </c>
      <c r="F1668">
        <v>35065</v>
      </c>
      <c r="G1668" t="s">
        <v>30</v>
      </c>
      <c r="H1668" t="s">
        <v>28</v>
      </c>
      <c r="I1668" t="s">
        <v>150</v>
      </c>
      <c r="J1668" t="s">
        <v>1197</v>
      </c>
      <c r="L1668" t="s">
        <v>30</v>
      </c>
      <c r="V1668" t="s">
        <v>4430</v>
      </c>
    </row>
    <row r="1669" spans="1:22" ht="17.25" customHeight="1" x14ac:dyDescent="0.25">
      <c r="A1669">
        <v>327823</v>
      </c>
      <c r="B1669" t="s">
        <v>1882</v>
      </c>
      <c r="C1669" t="s">
        <v>264</v>
      </c>
      <c r="D1669" t="s">
        <v>596</v>
      </c>
      <c r="E1669" t="s">
        <v>88</v>
      </c>
      <c r="F1669">
        <v>32095</v>
      </c>
      <c r="G1669" t="s">
        <v>30</v>
      </c>
      <c r="H1669" t="s">
        <v>31</v>
      </c>
      <c r="I1669" t="s">
        <v>150</v>
      </c>
      <c r="V1669" t="s">
        <v>4430</v>
      </c>
    </row>
    <row r="1670" spans="1:22" ht="17.25" customHeight="1" x14ac:dyDescent="0.25">
      <c r="A1670">
        <v>327946</v>
      </c>
      <c r="B1670" t="s">
        <v>1880</v>
      </c>
      <c r="C1670" t="s">
        <v>286</v>
      </c>
      <c r="D1670" t="s">
        <v>1037</v>
      </c>
      <c r="E1670" t="s">
        <v>89</v>
      </c>
      <c r="F1670">
        <v>35442</v>
      </c>
      <c r="G1670" t="s">
        <v>381</v>
      </c>
      <c r="H1670" t="s">
        <v>28</v>
      </c>
      <c r="I1670" t="s">
        <v>150</v>
      </c>
      <c r="J1670" t="s">
        <v>1197</v>
      </c>
      <c r="L1670" t="s">
        <v>42</v>
      </c>
      <c r="V1670" t="s">
        <v>4430</v>
      </c>
    </row>
    <row r="1671" spans="1:22" ht="17.25" customHeight="1" x14ac:dyDescent="0.25">
      <c r="A1671">
        <v>328014</v>
      </c>
      <c r="B1671" t="s">
        <v>1562</v>
      </c>
      <c r="C1671" t="s">
        <v>259</v>
      </c>
      <c r="D1671" t="s">
        <v>846</v>
      </c>
      <c r="E1671" t="s">
        <v>88</v>
      </c>
      <c r="F1671">
        <v>32118</v>
      </c>
      <c r="G1671" t="s">
        <v>1563</v>
      </c>
      <c r="H1671" t="s">
        <v>28</v>
      </c>
      <c r="I1671" t="s">
        <v>150</v>
      </c>
      <c r="J1671" t="s">
        <v>1197</v>
      </c>
      <c r="L1671" t="s">
        <v>30</v>
      </c>
      <c r="V1671" t="s">
        <v>4430</v>
      </c>
    </row>
    <row r="1672" spans="1:22" ht="17.25" customHeight="1" x14ac:dyDescent="0.25">
      <c r="A1672">
        <v>328137</v>
      </c>
      <c r="B1672" t="s">
        <v>1573</v>
      </c>
      <c r="C1672" t="s">
        <v>1574</v>
      </c>
      <c r="D1672" t="s">
        <v>875</v>
      </c>
      <c r="E1672" t="s">
        <v>88</v>
      </c>
      <c r="F1672">
        <v>33284</v>
      </c>
      <c r="G1672" t="s">
        <v>30</v>
      </c>
      <c r="H1672" t="s">
        <v>28</v>
      </c>
      <c r="I1672" t="s">
        <v>150</v>
      </c>
      <c r="J1672" t="s">
        <v>1197</v>
      </c>
      <c r="L1672" t="s">
        <v>42</v>
      </c>
      <c r="V1672" t="s">
        <v>4430</v>
      </c>
    </row>
    <row r="1673" spans="1:22" ht="17.25" customHeight="1" x14ac:dyDescent="0.25">
      <c r="A1673">
        <v>328167</v>
      </c>
      <c r="B1673" t="s">
        <v>2249</v>
      </c>
      <c r="C1673" t="s">
        <v>391</v>
      </c>
      <c r="D1673" t="s">
        <v>289</v>
      </c>
      <c r="E1673" t="s">
        <v>89</v>
      </c>
      <c r="F1673">
        <v>31692</v>
      </c>
      <c r="G1673" t="s">
        <v>395</v>
      </c>
      <c r="H1673" t="s">
        <v>28</v>
      </c>
      <c r="I1673" t="s">
        <v>150</v>
      </c>
      <c r="J1673" t="s">
        <v>1197</v>
      </c>
      <c r="L1673" t="s">
        <v>30</v>
      </c>
      <c r="V1673" t="s">
        <v>4430</v>
      </c>
    </row>
    <row r="1674" spans="1:22" ht="17.25" customHeight="1" x14ac:dyDescent="0.25">
      <c r="A1674">
        <v>328438</v>
      </c>
      <c r="B1674" t="s">
        <v>1994</v>
      </c>
      <c r="C1674" t="s">
        <v>1995</v>
      </c>
      <c r="D1674" t="s">
        <v>1735</v>
      </c>
      <c r="E1674" t="s">
        <v>88</v>
      </c>
      <c r="F1674">
        <v>34923</v>
      </c>
      <c r="G1674" t="s">
        <v>1996</v>
      </c>
      <c r="H1674" t="s">
        <v>28</v>
      </c>
      <c r="I1674" t="s">
        <v>150</v>
      </c>
      <c r="J1674" t="s">
        <v>1197</v>
      </c>
      <c r="L1674" t="s">
        <v>30</v>
      </c>
      <c r="V1674" t="s">
        <v>4430</v>
      </c>
    </row>
    <row r="1675" spans="1:22" ht="17.25" customHeight="1" x14ac:dyDescent="0.25">
      <c r="A1675">
        <v>328568</v>
      </c>
      <c r="B1675" t="s">
        <v>1339</v>
      </c>
      <c r="C1675" t="s">
        <v>468</v>
      </c>
      <c r="D1675" t="s">
        <v>553</v>
      </c>
      <c r="E1675" t="s">
        <v>88</v>
      </c>
      <c r="F1675">
        <v>35160</v>
      </c>
      <c r="G1675" t="s">
        <v>224</v>
      </c>
      <c r="H1675" t="s">
        <v>28</v>
      </c>
      <c r="I1675" t="s">
        <v>150</v>
      </c>
      <c r="J1675" t="s">
        <v>1197</v>
      </c>
      <c r="L1675" t="s">
        <v>30</v>
      </c>
      <c r="V1675" t="s">
        <v>4430</v>
      </c>
    </row>
    <row r="1676" spans="1:22" ht="17.25" customHeight="1" x14ac:dyDescent="0.25">
      <c r="A1676">
        <v>328918</v>
      </c>
      <c r="B1676" t="s">
        <v>886</v>
      </c>
      <c r="C1676" t="s">
        <v>264</v>
      </c>
      <c r="D1676" t="s">
        <v>822</v>
      </c>
      <c r="E1676" t="s">
        <v>88</v>
      </c>
      <c r="F1676">
        <v>34335</v>
      </c>
      <c r="G1676" t="s">
        <v>49</v>
      </c>
      <c r="H1676" t="s">
        <v>28</v>
      </c>
      <c r="I1676" t="s">
        <v>150</v>
      </c>
      <c r="J1676" t="s">
        <v>1197</v>
      </c>
      <c r="L1676" t="s">
        <v>49</v>
      </c>
      <c r="V1676" t="s">
        <v>4430</v>
      </c>
    </row>
    <row r="1677" spans="1:22" ht="17.25" customHeight="1" x14ac:dyDescent="0.25">
      <c r="A1677">
        <v>329129</v>
      </c>
      <c r="B1677" t="s">
        <v>1445</v>
      </c>
      <c r="C1677" t="s">
        <v>360</v>
      </c>
      <c r="D1677" t="s">
        <v>296</v>
      </c>
      <c r="E1677" t="s">
        <v>89</v>
      </c>
      <c r="F1677">
        <v>35228</v>
      </c>
      <c r="G1677" t="s">
        <v>224</v>
      </c>
      <c r="H1677" t="s">
        <v>28</v>
      </c>
      <c r="I1677" t="s">
        <v>150</v>
      </c>
      <c r="J1677" t="s">
        <v>1197</v>
      </c>
      <c r="L1677" t="s">
        <v>42</v>
      </c>
      <c r="V1677" t="s">
        <v>4430</v>
      </c>
    </row>
    <row r="1678" spans="1:22" ht="17.25" customHeight="1" x14ac:dyDescent="0.25">
      <c r="A1678">
        <v>329227</v>
      </c>
      <c r="B1678" t="s">
        <v>1874</v>
      </c>
      <c r="C1678" t="s">
        <v>778</v>
      </c>
      <c r="D1678" t="s">
        <v>540</v>
      </c>
      <c r="E1678" t="s">
        <v>88</v>
      </c>
      <c r="F1678">
        <v>35121</v>
      </c>
      <c r="G1678" t="s">
        <v>30</v>
      </c>
      <c r="H1678" t="s">
        <v>28</v>
      </c>
      <c r="I1678" t="s">
        <v>150</v>
      </c>
      <c r="J1678" t="s">
        <v>1197</v>
      </c>
      <c r="L1678" t="s">
        <v>30</v>
      </c>
      <c r="V1678" t="s">
        <v>4430</v>
      </c>
    </row>
    <row r="1679" spans="1:22" ht="17.25" customHeight="1" x14ac:dyDescent="0.25">
      <c r="A1679">
        <v>329596</v>
      </c>
      <c r="B1679" t="s">
        <v>1446</v>
      </c>
      <c r="C1679" t="s">
        <v>963</v>
      </c>
      <c r="D1679" t="s">
        <v>260</v>
      </c>
      <c r="E1679" t="s">
        <v>89</v>
      </c>
      <c r="F1679">
        <v>32754</v>
      </c>
      <c r="G1679" t="s">
        <v>73</v>
      </c>
      <c r="H1679" t="s">
        <v>28</v>
      </c>
      <c r="I1679" t="s">
        <v>150</v>
      </c>
      <c r="J1679" t="s">
        <v>1197</v>
      </c>
      <c r="L1679" t="s">
        <v>73</v>
      </c>
      <c r="V1679" t="s">
        <v>4430</v>
      </c>
    </row>
    <row r="1680" spans="1:22" ht="17.25" customHeight="1" x14ac:dyDescent="0.25">
      <c r="A1680">
        <v>329620</v>
      </c>
      <c r="B1680" t="s">
        <v>1247</v>
      </c>
      <c r="C1680" t="s">
        <v>372</v>
      </c>
      <c r="D1680" t="s">
        <v>1248</v>
      </c>
      <c r="E1680" t="s">
        <v>89</v>
      </c>
      <c r="F1680">
        <v>27234</v>
      </c>
      <c r="G1680" t="s">
        <v>671</v>
      </c>
      <c r="H1680" t="s">
        <v>28</v>
      </c>
      <c r="I1680" t="s">
        <v>150</v>
      </c>
      <c r="J1680" t="s">
        <v>1197</v>
      </c>
      <c r="L1680" t="s">
        <v>30</v>
      </c>
      <c r="V1680" t="s">
        <v>4430</v>
      </c>
    </row>
    <row r="1681" spans="1:22" ht="17.25" customHeight="1" x14ac:dyDescent="0.25">
      <c r="A1681">
        <v>329819</v>
      </c>
      <c r="B1681" t="s">
        <v>1729</v>
      </c>
      <c r="C1681" t="s">
        <v>240</v>
      </c>
      <c r="D1681" t="s">
        <v>404</v>
      </c>
      <c r="E1681" t="s">
        <v>89</v>
      </c>
      <c r="F1681">
        <v>28704</v>
      </c>
      <c r="G1681" t="s">
        <v>224</v>
      </c>
      <c r="H1681" t="s">
        <v>28</v>
      </c>
      <c r="I1681" t="s">
        <v>150</v>
      </c>
      <c r="J1681" t="s">
        <v>1197</v>
      </c>
      <c r="L1681" t="s">
        <v>30</v>
      </c>
      <c r="V1681" t="s">
        <v>4430</v>
      </c>
    </row>
    <row r="1682" spans="1:22" ht="17.25" customHeight="1" x14ac:dyDescent="0.25">
      <c r="A1682">
        <v>330204</v>
      </c>
      <c r="B1682" t="s">
        <v>1447</v>
      </c>
      <c r="C1682" t="s">
        <v>354</v>
      </c>
      <c r="D1682" t="s">
        <v>296</v>
      </c>
      <c r="E1682" t="s">
        <v>88</v>
      </c>
      <c r="H1682" t="s">
        <v>28</v>
      </c>
      <c r="I1682" t="s">
        <v>150</v>
      </c>
      <c r="V1682" t="s">
        <v>4430</v>
      </c>
    </row>
    <row r="1683" spans="1:22" ht="17.25" customHeight="1" x14ac:dyDescent="0.25">
      <c r="A1683">
        <v>330280</v>
      </c>
      <c r="B1683" t="s">
        <v>1246</v>
      </c>
      <c r="C1683" t="s">
        <v>240</v>
      </c>
      <c r="D1683" t="s">
        <v>465</v>
      </c>
      <c r="E1683" t="s">
        <v>89</v>
      </c>
      <c r="F1683">
        <v>35964</v>
      </c>
      <c r="G1683" t="s">
        <v>30</v>
      </c>
      <c r="H1683" t="s">
        <v>28</v>
      </c>
      <c r="I1683" t="s">
        <v>150</v>
      </c>
      <c r="J1683" t="s">
        <v>27</v>
      </c>
      <c r="L1683" t="s">
        <v>42</v>
      </c>
      <c r="V1683" t="s">
        <v>4430</v>
      </c>
    </row>
    <row r="1684" spans="1:22" ht="17.25" customHeight="1" x14ac:dyDescent="0.25">
      <c r="A1684">
        <v>330402</v>
      </c>
      <c r="B1684" t="s">
        <v>2082</v>
      </c>
      <c r="C1684" t="s">
        <v>240</v>
      </c>
      <c r="D1684" t="s">
        <v>227</v>
      </c>
      <c r="E1684" t="s">
        <v>88</v>
      </c>
      <c r="F1684">
        <v>34522</v>
      </c>
      <c r="G1684" t="s">
        <v>30</v>
      </c>
      <c r="H1684" t="s">
        <v>28</v>
      </c>
      <c r="I1684" t="s">
        <v>150</v>
      </c>
      <c r="J1684" t="s">
        <v>1197</v>
      </c>
      <c r="L1684" t="s">
        <v>30</v>
      </c>
      <c r="V1684" t="s">
        <v>4430</v>
      </c>
    </row>
    <row r="1685" spans="1:22" ht="17.25" customHeight="1" x14ac:dyDescent="0.25">
      <c r="A1685">
        <v>330675</v>
      </c>
      <c r="B1685" t="s">
        <v>2083</v>
      </c>
      <c r="C1685" t="s">
        <v>245</v>
      </c>
      <c r="D1685" t="s">
        <v>510</v>
      </c>
      <c r="E1685" t="s">
        <v>89</v>
      </c>
      <c r="F1685">
        <v>28193</v>
      </c>
      <c r="G1685" t="s">
        <v>30</v>
      </c>
      <c r="H1685" t="s">
        <v>28</v>
      </c>
      <c r="I1685" t="s">
        <v>150</v>
      </c>
      <c r="J1685" t="s">
        <v>1197</v>
      </c>
      <c r="L1685" t="s">
        <v>30</v>
      </c>
      <c r="V1685" t="s">
        <v>4430</v>
      </c>
    </row>
    <row r="1686" spans="1:22" ht="17.25" customHeight="1" x14ac:dyDescent="0.25">
      <c r="A1686">
        <v>330853</v>
      </c>
      <c r="B1686" t="s">
        <v>1891</v>
      </c>
      <c r="C1686" t="s">
        <v>1049</v>
      </c>
      <c r="D1686" t="s">
        <v>1892</v>
      </c>
      <c r="E1686" t="s">
        <v>89</v>
      </c>
      <c r="F1686">
        <v>33439</v>
      </c>
      <c r="G1686" t="s">
        <v>82</v>
      </c>
      <c r="H1686" t="s">
        <v>28</v>
      </c>
      <c r="I1686" t="s">
        <v>150</v>
      </c>
      <c r="J1686" t="s">
        <v>1197</v>
      </c>
      <c r="L1686" t="s">
        <v>82</v>
      </c>
      <c r="V1686" t="s">
        <v>4430</v>
      </c>
    </row>
    <row r="1687" spans="1:22" ht="17.25" customHeight="1" x14ac:dyDescent="0.25">
      <c r="A1687">
        <v>330878</v>
      </c>
      <c r="B1687" t="s">
        <v>1576</v>
      </c>
      <c r="C1687" t="s">
        <v>1034</v>
      </c>
      <c r="D1687" t="s">
        <v>1577</v>
      </c>
      <c r="E1687" t="s">
        <v>89</v>
      </c>
      <c r="F1687">
        <v>33685</v>
      </c>
      <c r="G1687" t="s">
        <v>30</v>
      </c>
      <c r="H1687" t="s">
        <v>28</v>
      </c>
      <c r="I1687" t="s">
        <v>150</v>
      </c>
      <c r="J1687" t="s">
        <v>1197</v>
      </c>
      <c r="L1687" t="s">
        <v>42</v>
      </c>
      <c r="V1687" t="s">
        <v>4430</v>
      </c>
    </row>
    <row r="1688" spans="1:22" ht="17.25" customHeight="1" x14ac:dyDescent="0.25">
      <c r="A1688">
        <v>331071</v>
      </c>
      <c r="B1688" t="s">
        <v>1734</v>
      </c>
      <c r="C1688" t="s">
        <v>313</v>
      </c>
      <c r="D1688" t="s">
        <v>299</v>
      </c>
      <c r="E1688" t="s">
        <v>89</v>
      </c>
      <c r="F1688">
        <v>33329</v>
      </c>
      <c r="G1688" t="s">
        <v>224</v>
      </c>
      <c r="H1688" t="s">
        <v>28</v>
      </c>
      <c r="I1688" t="s">
        <v>150</v>
      </c>
      <c r="J1688" t="s">
        <v>1197</v>
      </c>
      <c r="L1688" t="s">
        <v>30</v>
      </c>
      <c r="V1688" t="s">
        <v>4430</v>
      </c>
    </row>
    <row r="1689" spans="1:22" ht="17.25" customHeight="1" x14ac:dyDescent="0.25">
      <c r="A1689">
        <v>331150</v>
      </c>
      <c r="B1689" t="s">
        <v>1240</v>
      </c>
      <c r="C1689" t="s">
        <v>225</v>
      </c>
      <c r="D1689" t="s">
        <v>334</v>
      </c>
      <c r="E1689" t="s">
        <v>89</v>
      </c>
      <c r="F1689">
        <v>33970</v>
      </c>
      <c r="G1689" t="s">
        <v>30</v>
      </c>
      <c r="H1689" t="s">
        <v>28</v>
      </c>
      <c r="I1689" t="s">
        <v>150</v>
      </c>
      <c r="J1689" t="s">
        <v>1197</v>
      </c>
      <c r="L1689" t="s">
        <v>30</v>
      </c>
      <c r="V1689" t="s">
        <v>4430</v>
      </c>
    </row>
    <row r="1690" spans="1:22" ht="17.25" customHeight="1" x14ac:dyDescent="0.25">
      <c r="A1690">
        <v>331227</v>
      </c>
      <c r="B1690" t="s">
        <v>1881</v>
      </c>
      <c r="C1690" t="s">
        <v>403</v>
      </c>
      <c r="D1690" t="s">
        <v>747</v>
      </c>
      <c r="E1690" t="s">
        <v>89</v>
      </c>
      <c r="F1690">
        <v>34747</v>
      </c>
      <c r="G1690" t="s">
        <v>30</v>
      </c>
      <c r="H1690" t="s">
        <v>28</v>
      </c>
      <c r="I1690" t="s">
        <v>150</v>
      </c>
      <c r="J1690" t="s">
        <v>1197</v>
      </c>
      <c r="L1690" t="s">
        <v>30</v>
      </c>
      <c r="V1690" t="s">
        <v>4430</v>
      </c>
    </row>
    <row r="1691" spans="1:22" ht="17.25" customHeight="1" x14ac:dyDescent="0.25">
      <c r="A1691">
        <v>331298</v>
      </c>
      <c r="B1691" t="s">
        <v>1342</v>
      </c>
      <c r="C1691" t="s">
        <v>354</v>
      </c>
      <c r="D1691" t="s">
        <v>533</v>
      </c>
      <c r="E1691" t="s">
        <v>89</v>
      </c>
      <c r="F1691">
        <v>30604</v>
      </c>
      <c r="G1691" t="s">
        <v>224</v>
      </c>
      <c r="H1691" t="s">
        <v>28</v>
      </c>
      <c r="I1691" t="s">
        <v>150</v>
      </c>
      <c r="J1691" t="s">
        <v>1197</v>
      </c>
      <c r="L1691" t="s">
        <v>59</v>
      </c>
      <c r="V1691" t="s">
        <v>4430</v>
      </c>
    </row>
    <row r="1692" spans="1:22" ht="17.25" customHeight="1" x14ac:dyDescent="0.25">
      <c r="A1692">
        <v>331372</v>
      </c>
      <c r="B1692" t="s">
        <v>1893</v>
      </c>
      <c r="C1692" t="s">
        <v>1894</v>
      </c>
      <c r="D1692" t="s">
        <v>246</v>
      </c>
      <c r="E1692" t="s">
        <v>88</v>
      </c>
      <c r="F1692">
        <v>34173</v>
      </c>
      <c r="G1692" t="s">
        <v>30</v>
      </c>
      <c r="H1692" t="s">
        <v>28</v>
      </c>
      <c r="I1692" t="s">
        <v>150</v>
      </c>
      <c r="J1692" t="s">
        <v>1197</v>
      </c>
      <c r="L1692" t="s">
        <v>30</v>
      </c>
      <c r="V1692" t="s">
        <v>4430</v>
      </c>
    </row>
    <row r="1693" spans="1:22" ht="17.25" customHeight="1" x14ac:dyDescent="0.25">
      <c r="A1693">
        <v>331492</v>
      </c>
      <c r="B1693" t="s">
        <v>2165</v>
      </c>
      <c r="C1693" t="s">
        <v>259</v>
      </c>
      <c r="D1693" t="s">
        <v>453</v>
      </c>
      <c r="E1693" t="s">
        <v>89</v>
      </c>
      <c r="F1693">
        <v>35796</v>
      </c>
      <c r="G1693" t="s">
        <v>2166</v>
      </c>
      <c r="H1693" t="s">
        <v>28</v>
      </c>
      <c r="I1693" t="s">
        <v>150</v>
      </c>
      <c r="J1693" t="s">
        <v>27</v>
      </c>
      <c r="L1693" t="s">
        <v>42</v>
      </c>
      <c r="V1693" t="s">
        <v>4430</v>
      </c>
    </row>
    <row r="1694" spans="1:22" ht="17.25" customHeight="1" x14ac:dyDescent="0.25">
      <c r="A1694">
        <v>332685</v>
      </c>
      <c r="B1694" t="s">
        <v>1997</v>
      </c>
      <c r="C1694" t="s">
        <v>770</v>
      </c>
      <c r="D1694" t="s">
        <v>226</v>
      </c>
      <c r="E1694" t="s">
        <v>88</v>
      </c>
      <c r="F1694">
        <v>36095</v>
      </c>
      <c r="G1694" t="s">
        <v>30</v>
      </c>
      <c r="H1694" t="s">
        <v>28</v>
      </c>
      <c r="I1694" t="s">
        <v>150</v>
      </c>
      <c r="J1694" t="s">
        <v>1197</v>
      </c>
      <c r="L1694" t="s">
        <v>30</v>
      </c>
      <c r="V1694" t="s">
        <v>4430</v>
      </c>
    </row>
    <row r="1695" spans="1:22" ht="17.25" customHeight="1" x14ac:dyDescent="0.25">
      <c r="A1695">
        <v>333235</v>
      </c>
      <c r="B1695" t="s">
        <v>1720</v>
      </c>
      <c r="C1695" t="s">
        <v>391</v>
      </c>
      <c r="D1695" t="s">
        <v>386</v>
      </c>
      <c r="E1695" t="s">
        <v>89</v>
      </c>
      <c r="F1695">
        <v>33549</v>
      </c>
      <c r="G1695" t="s">
        <v>30</v>
      </c>
      <c r="H1695" t="s">
        <v>28</v>
      </c>
      <c r="I1695" t="s">
        <v>150</v>
      </c>
      <c r="J1695" t="s">
        <v>1197</v>
      </c>
      <c r="L1695" t="s">
        <v>30</v>
      </c>
      <c r="V1695" t="s">
        <v>4430</v>
      </c>
    </row>
    <row r="1696" spans="1:22" ht="17.25" customHeight="1" x14ac:dyDescent="0.25">
      <c r="A1696">
        <v>333292</v>
      </c>
      <c r="B1696" t="s">
        <v>1448</v>
      </c>
      <c r="C1696" t="s">
        <v>579</v>
      </c>
      <c r="D1696" t="s">
        <v>566</v>
      </c>
      <c r="E1696" t="s">
        <v>89</v>
      </c>
      <c r="F1696">
        <v>33502</v>
      </c>
      <c r="G1696" t="s">
        <v>30</v>
      </c>
      <c r="H1696" t="s">
        <v>28</v>
      </c>
      <c r="I1696" t="s">
        <v>150</v>
      </c>
      <c r="J1696" t="s">
        <v>1197</v>
      </c>
      <c r="L1696" t="s">
        <v>30</v>
      </c>
      <c r="V1696" t="s">
        <v>4430</v>
      </c>
    </row>
    <row r="1697" spans="1:32" ht="17.25" customHeight="1" x14ac:dyDescent="0.25">
      <c r="A1697">
        <v>333416</v>
      </c>
      <c r="B1697" t="s">
        <v>1718</v>
      </c>
      <c r="C1697" t="s">
        <v>1006</v>
      </c>
      <c r="D1697" t="s">
        <v>296</v>
      </c>
      <c r="E1697" t="s">
        <v>89</v>
      </c>
      <c r="F1697">
        <v>35231</v>
      </c>
      <c r="G1697" t="s">
        <v>30</v>
      </c>
      <c r="H1697" t="s">
        <v>28</v>
      </c>
      <c r="I1697" t="s">
        <v>150</v>
      </c>
      <c r="J1697" t="s">
        <v>1197</v>
      </c>
      <c r="L1697" t="s">
        <v>30</v>
      </c>
      <c r="V1697" t="s">
        <v>4430</v>
      </c>
    </row>
    <row r="1698" spans="1:32" ht="17.25" customHeight="1" x14ac:dyDescent="0.25">
      <c r="A1698">
        <v>334874</v>
      </c>
      <c r="B1698" t="s">
        <v>1895</v>
      </c>
      <c r="C1698" t="s">
        <v>240</v>
      </c>
      <c r="D1698" t="s">
        <v>281</v>
      </c>
      <c r="E1698" t="s">
        <v>89</v>
      </c>
      <c r="F1698">
        <v>34079</v>
      </c>
      <c r="G1698" t="s">
        <v>1083</v>
      </c>
      <c r="H1698" t="s">
        <v>28</v>
      </c>
      <c r="I1698" t="s">
        <v>150</v>
      </c>
      <c r="J1698" t="s">
        <v>1197</v>
      </c>
      <c r="L1698" t="s">
        <v>67</v>
      </c>
      <c r="V1698" t="s">
        <v>4430</v>
      </c>
    </row>
    <row r="1699" spans="1:32" ht="17.25" customHeight="1" x14ac:dyDescent="0.25">
      <c r="A1699">
        <v>305725</v>
      </c>
      <c r="B1699" t="s">
        <v>1444</v>
      </c>
      <c r="C1699" t="s">
        <v>264</v>
      </c>
      <c r="D1699" t="s">
        <v>283</v>
      </c>
      <c r="E1699" t="s">
        <v>88</v>
      </c>
      <c r="F1699">
        <v>31795</v>
      </c>
      <c r="G1699" t="s">
        <v>52</v>
      </c>
      <c r="H1699" t="s">
        <v>28</v>
      </c>
      <c r="I1699" t="s">
        <v>150</v>
      </c>
      <c r="J1699" t="s">
        <v>1197</v>
      </c>
      <c r="L1699" t="s">
        <v>52</v>
      </c>
      <c r="V1699" t="s">
        <v>4430</v>
      </c>
      <c r="AE1699" t="s">
        <v>4399</v>
      </c>
      <c r="AF1699" t="s">
        <v>4399</v>
      </c>
    </row>
    <row r="1700" spans="1:32" ht="17.25" customHeight="1" x14ac:dyDescent="0.25">
      <c r="A1700">
        <v>309663</v>
      </c>
      <c r="B1700" t="s">
        <v>1716</v>
      </c>
      <c r="C1700" t="s">
        <v>240</v>
      </c>
      <c r="D1700" t="s">
        <v>252</v>
      </c>
      <c r="E1700" t="s">
        <v>89</v>
      </c>
      <c r="F1700">
        <v>32143</v>
      </c>
      <c r="G1700" t="s">
        <v>30</v>
      </c>
      <c r="H1700" t="s">
        <v>28</v>
      </c>
      <c r="I1700" t="s">
        <v>150</v>
      </c>
      <c r="J1700" t="s">
        <v>1197</v>
      </c>
      <c r="L1700" t="s">
        <v>30</v>
      </c>
      <c r="V1700" t="s">
        <v>4430</v>
      </c>
      <c r="AE1700" t="s">
        <v>4399</v>
      </c>
      <c r="AF1700" t="s">
        <v>4399</v>
      </c>
    </row>
    <row r="1701" spans="1:32" ht="17.25" customHeight="1" x14ac:dyDescent="0.25">
      <c r="A1701">
        <v>312237</v>
      </c>
      <c r="B1701" t="s">
        <v>2338</v>
      </c>
      <c r="C1701" t="s">
        <v>240</v>
      </c>
      <c r="D1701" t="s">
        <v>1101</v>
      </c>
      <c r="E1701" t="s">
        <v>89</v>
      </c>
      <c r="H1701" t="s">
        <v>28</v>
      </c>
      <c r="I1701" t="s">
        <v>150</v>
      </c>
      <c r="V1701" t="s">
        <v>4430</v>
      </c>
      <c r="AD1701" t="s">
        <v>4399</v>
      </c>
      <c r="AE1701" t="s">
        <v>4399</v>
      </c>
      <c r="AF1701" t="s">
        <v>4399</v>
      </c>
    </row>
    <row r="1702" spans="1:32" ht="17.25" customHeight="1" x14ac:dyDescent="0.25">
      <c r="A1702">
        <v>316866</v>
      </c>
      <c r="B1702" t="s">
        <v>1722</v>
      </c>
      <c r="C1702" t="s">
        <v>286</v>
      </c>
      <c r="D1702" t="s">
        <v>768</v>
      </c>
      <c r="E1702" t="s">
        <v>89</v>
      </c>
      <c r="F1702">
        <v>33239</v>
      </c>
      <c r="G1702" t="s">
        <v>30</v>
      </c>
      <c r="H1702" t="s">
        <v>28</v>
      </c>
      <c r="I1702" t="s">
        <v>150</v>
      </c>
      <c r="J1702" t="s">
        <v>1197</v>
      </c>
      <c r="L1702" t="s">
        <v>42</v>
      </c>
      <c r="V1702" t="s">
        <v>4430</v>
      </c>
      <c r="AE1702" t="s">
        <v>4399</v>
      </c>
      <c r="AF1702" t="s">
        <v>4399</v>
      </c>
    </row>
    <row r="1703" spans="1:32" ht="17.25" customHeight="1" x14ac:dyDescent="0.25">
      <c r="A1703">
        <v>319475</v>
      </c>
      <c r="B1703" t="s">
        <v>2246</v>
      </c>
      <c r="C1703" t="s">
        <v>941</v>
      </c>
      <c r="D1703" t="s">
        <v>326</v>
      </c>
      <c r="E1703" t="s">
        <v>88</v>
      </c>
      <c r="F1703">
        <v>33970</v>
      </c>
      <c r="G1703" t="s">
        <v>30</v>
      </c>
      <c r="H1703" t="s">
        <v>31</v>
      </c>
      <c r="I1703" t="s">
        <v>150</v>
      </c>
      <c r="V1703" t="s">
        <v>4430</v>
      </c>
      <c r="AD1703" t="s">
        <v>4399</v>
      </c>
      <c r="AE1703" t="s">
        <v>4399</v>
      </c>
      <c r="AF1703" t="s">
        <v>4399</v>
      </c>
    </row>
    <row r="1704" spans="1:32" ht="17.25" customHeight="1" x14ac:dyDescent="0.25">
      <c r="A1704">
        <v>319501</v>
      </c>
      <c r="B1704" t="s">
        <v>1564</v>
      </c>
      <c r="C1704" t="s">
        <v>557</v>
      </c>
      <c r="D1704" t="s">
        <v>1082</v>
      </c>
      <c r="E1704" t="s">
        <v>88</v>
      </c>
      <c r="F1704">
        <v>33140</v>
      </c>
      <c r="G1704" t="s">
        <v>39</v>
      </c>
      <c r="H1704" t="s">
        <v>28</v>
      </c>
      <c r="I1704" t="s">
        <v>150</v>
      </c>
      <c r="J1704" t="s">
        <v>27</v>
      </c>
      <c r="L1704" t="s">
        <v>30</v>
      </c>
      <c r="V1704" t="s">
        <v>4430</v>
      </c>
      <c r="AE1704" t="s">
        <v>4399</v>
      </c>
      <c r="AF1704" t="s">
        <v>4399</v>
      </c>
    </row>
    <row r="1705" spans="1:32" ht="17.25" customHeight="1" x14ac:dyDescent="0.25">
      <c r="A1705">
        <v>321632</v>
      </c>
      <c r="B1705" t="s">
        <v>1334</v>
      </c>
      <c r="C1705" t="s">
        <v>259</v>
      </c>
      <c r="D1705" t="s">
        <v>418</v>
      </c>
      <c r="E1705" t="s">
        <v>88</v>
      </c>
      <c r="F1705">
        <v>33685</v>
      </c>
      <c r="G1705" t="s">
        <v>30</v>
      </c>
      <c r="H1705" t="s">
        <v>28</v>
      </c>
      <c r="I1705" t="s">
        <v>150</v>
      </c>
      <c r="J1705" t="s">
        <v>1197</v>
      </c>
      <c r="L1705" t="s">
        <v>42</v>
      </c>
      <c r="V1705" t="s">
        <v>4430</v>
      </c>
      <c r="AE1705" t="s">
        <v>4399</v>
      </c>
      <c r="AF1705" t="s">
        <v>4399</v>
      </c>
    </row>
    <row r="1706" spans="1:32" ht="17.25" customHeight="1" x14ac:dyDescent="0.25">
      <c r="A1706">
        <v>323350</v>
      </c>
      <c r="B1706" t="s">
        <v>1717</v>
      </c>
      <c r="C1706" t="s">
        <v>928</v>
      </c>
      <c r="D1706" t="s">
        <v>230</v>
      </c>
      <c r="E1706" t="s">
        <v>89</v>
      </c>
      <c r="F1706">
        <v>33970</v>
      </c>
      <c r="G1706" t="s">
        <v>443</v>
      </c>
      <c r="H1706" t="s">
        <v>28</v>
      </c>
      <c r="I1706" t="s">
        <v>150</v>
      </c>
      <c r="J1706" t="s">
        <v>1197</v>
      </c>
      <c r="L1706" t="s">
        <v>42</v>
      </c>
      <c r="V1706" t="s">
        <v>4430</v>
      </c>
      <c r="AE1706" t="s">
        <v>4399</v>
      </c>
      <c r="AF1706" t="s">
        <v>4399</v>
      </c>
    </row>
    <row r="1707" spans="1:32" ht="17.25" customHeight="1" x14ac:dyDescent="0.25">
      <c r="A1707">
        <v>323578</v>
      </c>
      <c r="B1707" t="s">
        <v>1998</v>
      </c>
      <c r="C1707" t="s">
        <v>792</v>
      </c>
      <c r="D1707" t="s">
        <v>492</v>
      </c>
      <c r="E1707" t="s">
        <v>88</v>
      </c>
      <c r="H1707" t="s">
        <v>28</v>
      </c>
      <c r="I1707" t="s">
        <v>150</v>
      </c>
      <c r="V1707" t="s">
        <v>4430</v>
      </c>
      <c r="AD1707" t="s">
        <v>4399</v>
      </c>
      <c r="AE1707" t="s">
        <v>4399</v>
      </c>
      <c r="AF1707" t="s">
        <v>4399</v>
      </c>
    </row>
    <row r="1708" spans="1:32" ht="17.25" customHeight="1" x14ac:dyDescent="0.25">
      <c r="A1708">
        <v>323852</v>
      </c>
      <c r="B1708" t="s">
        <v>2307</v>
      </c>
      <c r="C1708" t="s">
        <v>225</v>
      </c>
      <c r="D1708" t="s">
        <v>744</v>
      </c>
      <c r="E1708" t="s">
        <v>88</v>
      </c>
      <c r="F1708">
        <v>34830</v>
      </c>
      <c r="G1708" t="s">
        <v>477</v>
      </c>
      <c r="H1708" t="s">
        <v>28</v>
      </c>
      <c r="I1708" t="s">
        <v>150</v>
      </c>
      <c r="J1708" t="s">
        <v>1197</v>
      </c>
      <c r="L1708" t="s">
        <v>42</v>
      </c>
      <c r="V1708" t="s">
        <v>4430</v>
      </c>
      <c r="AE1708" t="s">
        <v>4399</v>
      </c>
      <c r="AF1708" t="s">
        <v>4399</v>
      </c>
    </row>
    <row r="1709" spans="1:32" ht="17.25" customHeight="1" x14ac:dyDescent="0.25">
      <c r="A1709">
        <v>324151</v>
      </c>
      <c r="B1709" t="s">
        <v>1568</v>
      </c>
      <c r="C1709" t="s">
        <v>1569</v>
      </c>
      <c r="D1709" t="s">
        <v>492</v>
      </c>
      <c r="E1709" t="s">
        <v>88</v>
      </c>
      <c r="F1709">
        <v>33970</v>
      </c>
      <c r="G1709" t="s">
        <v>224</v>
      </c>
      <c r="H1709" t="s">
        <v>28</v>
      </c>
      <c r="I1709" t="s">
        <v>150</v>
      </c>
      <c r="J1709" t="s">
        <v>1197</v>
      </c>
      <c r="L1709" t="s">
        <v>42</v>
      </c>
      <c r="V1709" t="s">
        <v>4430</v>
      </c>
      <c r="AF1709" t="s">
        <v>4399</v>
      </c>
    </row>
    <row r="1710" spans="1:32" ht="17.25" customHeight="1" x14ac:dyDescent="0.25">
      <c r="A1710">
        <v>324935</v>
      </c>
      <c r="B1710" t="s">
        <v>1725</v>
      </c>
      <c r="C1710" t="s">
        <v>309</v>
      </c>
      <c r="D1710" t="s">
        <v>1202</v>
      </c>
      <c r="E1710" t="s">
        <v>89</v>
      </c>
      <c r="H1710" t="s">
        <v>28</v>
      </c>
      <c r="I1710" t="s">
        <v>150</v>
      </c>
      <c r="V1710" t="s">
        <v>4430</v>
      </c>
      <c r="AD1710" t="s">
        <v>4399</v>
      </c>
      <c r="AE1710" t="s">
        <v>4399</v>
      </c>
      <c r="AF1710" t="s">
        <v>4399</v>
      </c>
    </row>
    <row r="1711" spans="1:32" ht="17.25" customHeight="1" x14ac:dyDescent="0.25">
      <c r="A1711">
        <v>326136</v>
      </c>
      <c r="B1711" t="s">
        <v>1241</v>
      </c>
      <c r="C1711" t="s">
        <v>354</v>
      </c>
      <c r="D1711" t="s">
        <v>223</v>
      </c>
      <c r="E1711" t="s">
        <v>89</v>
      </c>
      <c r="F1711">
        <v>34618</v>
      </c>
      <c r="G1711" t="s">
        <v>30</v>
      </c>
      <c r="H1711" t="s">
        <v>28</v>
      </c>
      <c r="I1711" t="s">
        <v>150</v>
      </c>
      <c r="J1711" t="s">
        <v>1197</v>
      </c>
      <c r="L1711" t="s">
        <v>42</v>
      </c>
      <c r="V1711" t="s">
        <v>4430</v>
      </c>
      <c r="AE1711" t="s">
        <v>4399</v>
      </c>
      <c r="AF1711" t="s">
        <v>4399</v>
      </c>
    </row>
    <row r="1712" spans="1:32" ht="17.25" customHeight="1" x14ac:dyDescent="0.25">
      <c r="A1712">
        <v>327384</v>
      </c>
      <c r="B1712" t="s">
        <v>1242</v>
      </c>
      <c r="C1712" t="s">
        <v>229</v>
      </c>
      <c r="D1712" t="s">
        <v>1243</v>
      </c>
      <c r="E1712" t="s">
        <v>88</v>
      </c>
      <c r="F1712">
        <v>35628</v>
      </c>
      <c r="G1712" t="s">
        <v>30</v>
      </c>
      <c r="H1712" t="s">
        <v>28</v>
      </c>
      <c r="I1712" t="s">
        <v>150</v>
      </c>
      <c r="J1712" t="s">
        <v>1197</v>
      </c>
      <c r="L1712" t="s">
        <v>30</v>
      </c>
      <c r="V1712" t="s">
        <v>4430</v>
      </c>
      <c r="AF1712" t="s">
        <v>4399</v>
      </c>
    </row>
    <row r="1713" spans="1:32" ht="17.25" customHeight="1" x14ac:dyDescent="0.25">
      <c r="A1713">
        <v>328315</v>
      </c>
      <c r="B1713" t="s">
        <v>1336</v>
      </c>
      <c r="C1713" t="s">
        <v>372</v>
      </c>
      <c r="D1713" t="s">
        <v>1337</v>
      </c>
      <c r="E1713" t="s">
        <v>88</v>
      </c>
      <c r="F1713">
        <v>32387</v>
      </c>
      <c r="G1713" t="s">
        <v>1338</v>
      </c>
      <c r="H1713" t="s">
        <v>28</v>
      </c>
      <c r="I1713" t="s">
        <v>150</v>
      </c>
      <c r="V1713" t="s">
        <v>4430</v>
      </c>
      <c r="AD1713" t="s">
        <v>4399</v>
      </c>
      <c r="AE1713" t="s">
        <v>4399</v>
      </c>
      <c r="AF1713" t="s">
        <v>4399</v>
      </c>
    </row>
    <row r="1714" spans="1:32" ht="17.25" customHeight="1" x14ac:dyDescent="0.25">
      <c r="A1714">
        <v>329078</v>
      </c>
      <c r="B1714" t="s">
        <v>1244</v>
      </c>
      <c r="C1714" t="s">
        <v>222</v>
      </c>
      <c r="D1714" t="s">
        <v>1245</v>
      </c>
      <c r="E1714" t="s">
        <v>88</v>
      </c>
      <c r="F1714">
        <v>35964</v>
      </c>
      <c r="G1714" t="s">
        <v>689</v>
      </c>
      <c r="H1714" t="s">
        <v>28</v>
      </c>
      <c r="I1714" t="s">
        <v>150</v>
      </c>
      <c r="V1714" t="s">
        <v>4430</v>
      </c>
      <c r="AD1714" t="s">
        <v>4399</v>
      </c>
      <c r="AE1714" t="s">
        <v>4399</v>
      </c>
      <c r="AF1714" t="s">
        <v>4399</v>
      </c>
    </row>
    <row r="1715" spans="1:32" ht="17.25" customHeight="1" x14ac:dyDescent="0.25">
      <c r="A1715">
        <v>329160</v>
      </c>
      <c r="B1715" t="s">
        <v>1237</v>
      </c>
      <c r="C1715" t="s">
        <v>225</v>
      </c>
      <c r="D1715" t="s">
        <v>496</v>
      </c>
      <c r="E1715" t="s">
        <v>89</v>
      </c>
      <c r="F1715">
        <v>35431</v>
      </c>
      <c r="G1715" t="s">
        <v>30</v>
      </c>
      <c r="H1715" t="s">
        <v>28</v>
      </c>
      <c r="I1715" t="s">
        <v>150</v>
      </c>
      <c r="J1715" t="s">
        <v>1197</v>
      </c>
      <c r="L1715" t="s">
        <v>30</v>
      </c>
      <c r="V1715" t="s">
        <v>4430</v>
      </c>
      <c r="AF1715" t="s">
        <v>4399</v>
      </c>
    </row>
    <row r="1716" spans="1:32" ht="17.25" customHeight="1" x14ac:dyDescent="0.25">
      <c r="A1716">
        <v>330351</v>
      </c>
      <c r="B1716" t="s">
        <v>1575</v>
      </c>
      <c r="C1716" t="s">
        <v>542</v>
      </c>
      <c r="D1716" t="s">
        <v>243</v>
      </c>
      <c r="E1716" t="s">
        <v>88</v>
      </c>
      <c r="F1716">
        <v>35438</v>
      </c>
      <c r="G1716" t="s">
        <v>897</v>
      </c>
      <c r="H1716" t="s">
        <v>28</v>
      </c>
      <c r="I1716" t="s">
        <v>150</v>
      </c>
      <c r="J1716" t="s">
        <v>27</v>
      </c>
      <c r="L1716" t="s">
        <v>30</v>
      </c>
      <c r="V1716" t="s">
        <v>4430</v>
      </c>
      <c r="AF1716" t="s">
        <v>4399</v>
      </c>
    </row>
    <row r="1717" spans="1:32" ht="17.25" customHeight="1" x14ac:dyDescent="0.25">
      <c r="A1717">
        <v>333261</v>
      </c>
      <c r="B1717" t="s">
        <v>1721</v>
      </c>
      <c r="C1717" t="s">
        <v>273</v>
      </c>
      <c r="D1717" t="s">
        <v>241</v>
      </c>
      <c r="E1717" t="s">
        <v>88</v>
      </c>
      <c r="F1717">
        <v>33972</v>
      </c>
      <c r="G1717" t="s">
        <v>30</v>
      </c>
      <c r="H1717" t="s">
        <v>28</v>
      </c>
      <c r="I1717" t="s">
        <v>150</v>
      </c>
      <c r="J1717" t="s">
        <v>1197</v>
      </c>
      <c r="L1717" t="s">
        <v>30</v>
      </c>
      <c r="V1717" t="s">
        <v>4430</v>
      </c>
      <c r="AF1717" t="s">
        <v>4399</v>
      </c>
    </row>
    <row r="1718" spans="1:32" ht="17.25" customHeight="1" x14ac:dyDescent="0.25">
      <c r="A1718">
        <v>333371</v>
      </c>
      <c r="B1718" t="s">
        <v>1726</v>
      </c>
      <c r="C1718" t="s">
        <v>261</v>
      </c>
      <c r="D1718" t="s">
        <v>550</v>
      </c>
      <c r="E1718" t="s">
        <v>89</v>
      </c>
      <c r="F1718">
        <v>26485</v>
      </c>
      <c r="G1718" t="s">
        <v>30</v>
      </c>
      <c r="H1718" t="s">
        <v>28</v>
      </c>
      <c r="I1718" t="s">
        <v>150</v>
      </c>
      <c r="J1718" t="s">
        <v>1197</v>
      </c>
      <c r="L1718" t="s">
        <v>30</v>
      </c>
      <c r="V1718" t="s">
        <v>4430</v>
      </c>
      <c r="AE1718" t="s">
        <v>4399</v>
      </c>
      <c r="AF1718" t="s">
        <v>4399</v>
      </c>
    </row>
    <row r="1719" spans="1:32" ht="17.25" customHeight="1" x14ac:dyDescent="0.25">
      <c r="A1719">
        <v>333557</v>
      </c>
      <c r="B1719" t="s">
        <v>1875</v>
      </c>
      <c r="C1719" t="s">
        <v>1218</v>
      </c>
      <c r="D1719" t="s">
        <v>623</v>
      </c>
      <c r="E1719" t="s">
        <v>88</v>
      </c>
      <c r="F1719">
        <v>35436</v>
      </c>
      <c r="G1719" t="s">
        <v>30</v>
      </c>
      <c r="H1719" t="s">
        <v>28</v>
      </c>
      <c r="I1719" t="s">
        <v>150</v>
      </c>
      <c r="J1719" t="s">
        <v>1197</v>
      </c>
      <c r="L1719" t="s">
        <v>30</v>
      </c>
      <c r="V1719" t="s">
        <v>4430</v>
      </c>
      <c r="AE1719" t="s">
        <v>4399</v>
      </c>
      <c r="AF1719" t="s">
        <v>4399</v>
      </c>
    </row>
    <row r="1720" spans="1:32" ht="17.25" customHeight="1" x14ac:dyDescent="0.25">
      <c r="A1720">
        <v>305310</v>
      </c>
      <c r="B1720" t="s">
        <v>2089</v>
      </c>
      <c r="C1720" t="s">
        <v>651</v>
      </c>
      <c r="D1720" t="s">
        <v>996</v>
      </c>
      <c r="E1720" t="s">
        <v>89</v>
      </c>
      <c r="F1720">
        <v>29009</v>
      </c>
      <c r="G1720" t="s">
        <v>30</v>
      </c>
      <c r="H1720" t="s">
        <v>28</v>
      </c>
      <c r="I1720" t="s">
        <v>150</v>
      </c>
      <c r="J1720" t="s">
        <v>1197</v>
      </c>
      <c r="L1720" t="s">
        <v>30</v>
      </c>
      <c r="V1720" t="s">
        <v>4433</v>
      </c>
    </row>
    <row r="1721" spans="1:32" ht="17.25" customHeight="1" x14ac:dyDescent="0.25">
      <c r="A1721">
        <v>321865</v>
      </c>
      <c r="B1721" t="s">
        <v>2003</v>
      </c>
      <c r="C1721" t="s">
        <v>291</v>
      </c>
      <c r="D1721" t="s">
        <v>390</v>
      </c>
      <c r="E1721" t="s">
        <v>89</v>
      </c>
      <c r="F1721">
        <v>33783</v>
      </c>
      <c r="G1721" t="s">
        <v>30</v>
      </c>
      <c r="H1721" t="s">
        <v>28</v>
      </c>
      <c r="I1721" t="s">
        <v>150</v>
      </c>
      <c r="J1721" t="s">
        <v>1197</v>
      </c>
      <c r="L1721" t="s">
        <v>30</v>
      </c>
      <c r="V1721" t="s">
        <v>4433</v>
      </c>
    </row>
    <row r="1722" spans="1:32" ht="17.25" customHeight="1" x14ac:dyDescent="0.25">
      <c r="A1722">
        <v>323412</v>
      </c>
      <c r="B1722" t="s">
        <v>1899</v>
      </c>
      <c r="C1722" t="s">
        <v>309</v>
      </c>
      <c r="D1722" t="s">
        <v>701</v>
      </c>
      <c r="E1722" t="s">
        <v>89</v>
      </c>
      <c r="F1722">
        <v>34366</v>
      </c>
      <c r="G1722" t="s">
        <v>515</v>
      </c>
      <c r="H1722" t="s">
        <v>28</v>
      </c>
      <c r="I1722" t="s">
        <v>150</v>
      </c>
      <c r="J1722" t="s">
        <v>1197</v>
      </c>
      <c r="L1722" t="s">
        <v>30</v>
      </c>
      <c r="V1722" t="s">
        <v>4433</v>
      </c>
    </row>
    <row r="1723" spans="1:32" ht="17.25" customHeight="1" x14ac:dyDescent="0.25">
      <c r="A1723">
        <v>324035</v>
      </c>
      <c r="B1723" t="s">
        <v>1737</v>
      </c>
      <c r="E1723" t="s">
        <v>89</v>
      </c>
      <c r="H1723" t="s">
        <v>28</v>
      </c>
      <c r="I1723" t="s">
        <v>150</v>
      </c>
      <c r="V1723" t="s">
        <v>4433</v>
      </c>
    </row>
    <row r="1724" spans="1:32" ht="17.25" customHeight="1" x14ac:dyDescent="0.25">
      <c r="A1724">
        <v>325859</v>
      </c>
      <c r="B1724" t="s">
        <v>2169</v>
      </c>
      <c r="C1724" t="s">
        <v>408</v>
      </c>
      <c r="D1724" t="s">
        <v>380</v>
      </c>
      <c r="E1724" t="s">
        <v>88</v>
      </c>
      <c r="F1724">
        <v>35462</v>
      </c>
      <c r="G1724" t="s">
        <v>30</v>
      </c>
      <c r="H1724" t="s">
        <v>28</v>
      </c>
      <c r="I1724" t="s">
        <v>150</v>
      </c>
      <c r="J1724" t="s">
        <v>1197</v>
      </c>
      <c r="L1724" t="s">
        <v>85</v>
      </c>
      <c r="V1724" t="s">
        <v>4433</v>
      </c>
    </row>
    <row r="1725" spans="1:32" ht="17.25" customHeight="1" x14ac:dyDescent="0.25">
      <c r="A1725">
        <v>328569</v>
      </c>
      <c r="B1725" t="s">
        <v>1748</v>
      </c>
      <c r="C1725" t="s">
        <v>528</v>
      </c>
      <c r="D1725" t="s">
        <v>418</v>
      </c>
      <c r="E1725" t="s">
        <v>88</v>
      </c>
      <c r="F1725">
        <v>29977</v>
      </c>
      <c r="G1725" t="s">
        <v>49</v>
      </c>
      <c r="H1725" t="s">
        <v>28</v>
      </c>
      <c r="I1725" t="s">
        <v>150</v>
      </c>
      <c r="J1725" t="s">
        <v>1197</v>
      </c>
      <c r="L1725" t="s">
        <v>30</v>
      </c>
      <c r="V1725" t="s">
        <v>4433</v>
      </c>
    </row>
    <row r="1726" spans="1:32" ht="17.25" customHeight="1" x14ac:dyDescent="0.25">
      <c r="A1726">
        <v>330572</v>
      </c>
      <c r="B1726" t="s">
        <v>1453</v>
      </c>
      <c r="C1726" t="s">
        <v>225</v>
      </c>
      <c r="D1726" t="s">
        <v>567</v>
      </c>
      <c r="E1726" t="s">
        <v>88</v>
      </c>
      <c r="F1726">
        <v>29219</v>
      </c>
      <c r="G1726" t="s">
        <v>59</v>
      </c>
      <c r="H1726" t="s">
        <v>28</v>
      </c>
      <c r="I1726" t="s">
        <v>150</v>
      </c>
      <c r="J1726" t="s">
        <v>1197</v>
      </c>
      <c r="L1726" t="s">
        <v>59</v>
      </c>
      <c r="V1726" t="s">
        <v>4433</v>
      </c>
    </row>
    <row r="1727" spans="1:32" ht="17.25" customHeight="1" x14ac:dyDescent="0.25">
      <c r="A1727">
        <v>330841</v>
      </c>
      <c r="B1727" t="s">
        <v>1750</v>
      </c>
      <c r="C1727" t="s">
        <v>466</v>
      </c>
      <c r="D1727" t="s">
        <v>323</v>
      </c>
      <c r="E1727" t="s">
        <v>89</v>
      </c>
      <c r="F1727">
        <v>33849</v>
      </c>
      <c r="G1727" t="s">
        <v>30</v>
      </c>
      <c r="H1727" t="s">
        <v>28</v>
      </c>
      <c r="I1727" t="s">
        <v>150</v>
      </c>
      <c r="J1727" t="s">
        <v>1197</v>
      </c>
      <c r="L1727" t="s">
        <v>85</v>
      </c>
      <c r="V1727" t="s">
        <v>4433</v>
      </c>
    </row>
    <row r="1728" spans="1:32" ht="17.25" customHeight="1" x14ac:dyDescent="0.25">
      <c r="A1728">
        <v>333059</v>
      </c>
      <c r="B1728" t="s">
        <v>1909</v>
      </c>
      <c r="C1728" t="s">
        <v>531</v>
      </c>
      <c r="D1728" t="s">
        <v>737</v>
      </c>
      <c r="E1728" t="s">
        <v>89</v>
      </c>
      <c r="F1728">
        <v>36093</v>
      </c>
      <c r="G1728" t="s">
        <v>82</v>
      </c>
      <c r="H1728" t="s">
        <v>28</v>
      </c>
      <c r="I1728" t="s">
        <v>150</v>
      </c>
      <c r="V1728" t="s">
        <v>4433</v>
      </c>
    </row>
    <row r="1729" spans="1:32" ht="17.25" customHeight="1" x14ac:dyDescent="0.25">
      <c r="A1729">
        <v>337097</v>
      </c>
      <c r="B1729" t="s">
        <v>1740</v>
      </c>
      <c r="C1729" t="s">
        <v>309</v>
      </c>
      <c r="D1729" t="s">
        <v>278</v>
      </c>
      <c r="E1729" t="s">
        <v>88</v>
      </c>
      <c r="F1729">
        <v>36209</v>
      </c>
      <c r="G1729" t="s">
        <v>224</v>
      </c>
      <c r="H1729" t="s">
        <v>28</v>
      </c>
      <c r="I1729" t="s">
        <v>150</v>
      </c>
      <c r="J1729" t="s">
        <v>1197</v>
      </c>
      <c r="L1729" t="s">
        <v>85</v>
      </c>
      <c r="V1729" t="s">
        <v>4433</v>
      </c>
    </row>
    <row r="1730" spans="1:32" ht="17.25" customHeight="1" x14ac:dyDescent="0.25">
      <c r="A1730">
        <v>337258</v>
      </c>
      <c r="B1730" t="s">
        <v>1743</v>
      </c>
      <c r="C1730" t="s">
        <v>309</v>
      </c>
      <c r="D1730" t="s">
        <v>1744</v>
      </c>
      <c r="E1730" t="s">
        <v>89</v>
      </c>
      <c r="F1730">
        <v>34700</v>
      </c>
      <c r="G1730" t="s">
        <v>30</v>
      </c>
      <c r="H1730" t="s">
        <v>28</v>
      </c>
      <c r="I1730" t="s">
        <v>150</v>
      </c>
      <c r="J1730" t="s">
        <v>1197</v>
      </c>
      <c r="L1730" t="s">
        <v>30</v>
      </c>
      <c r="V1730" t="s">
        <v>4433</v>
      </c>
    </row>
    <row r="1731" spans="1:32" ht="17.25" customHeight="1" x14ac:dyDescent="0.25">
      <c r="A1731">
        <v>317244</v>
      </c>
      <c r="B1731" t="s">
        <v>1745</v>
      </c>
      <c r="C1731" t="s">
        <v>259</v>
      </c>
      <c r="D1731" t="s">
        <v>550</v>
      </c>
      <c r="E1731" t="s">
        <v>88</v>
      </c>
      <c r="F1731">
        <v>33239</v>
      </c>
      <c r="G1731" t="s">
        <v>897</v>
      </c>
      <c r="H1731" t="s">
        <v>28</v>
      </c>
      <c r="I1731" t="s">
        <v>150</v>
      </c>
      <c r="J1731" t="s">
        <v>1197</v>
      </c>
      <c r="K1731">
        <v>2011</v>
      </c>
      <c r="L1731" t="s">
        <v>30</v>
      </c>
      <c r="V1731" t="s">
        <v>4433</v>
      </c>
      <c r="AE1731" t="s">
        <v>4399</v>
      </c>
      <c r="AF1731" t="s">
        <v>4399</v>
      </c>
    </row>
    <row r="1732" spans="1:32" ht="17.25" customHeight="1" x14ac:dyDescent="0.25">
      <c r="A1732">
        <v>327150</v>
      </c>
      <c r="B1732" t="s">
        <v>1907</v>
      </c>
      <c r="C1732" t="s">
        <v>509</v>
      </c>
      <c r="D1732" t="s">
        <v>310</v>
      </c>
      <c r="E1732" t="s">
        <v>89</v>
      </c>
      <c r="F1732">
        <v>35431</v>
      </c>
      <c r="G1732" t="s">
        <v>30</v>
      </c>
      <c r="H1732" t="s">
        <v>28</v>
      </c>
      <c r="I1732" t="s">
        <v>150</v>
      </c>
      <c r="J1732" t="s">
        <v>1197</v>
      </c>
      <c r="L1732" t="s">
        <v>30</v>
      </c>
      <c r="V1732" t="s">
        <v>4433</v>
      </c>
      <c r="AE1732" t="s">
        <v>4399</v>
      </c>
      <c r="AF1732" t="s">
        <v>4399</v>
      </c>
    </row>
    <row r="1733" spans="1:32" ht="17.25" customHeight="1" x14ac:dyDescent="0.25">
      <c r="A1733">
        <v>330076</v>
      </c>
      <c r="B1733" t="s">
        <v>2172</v>
      </c>
      <c r="C1733" t="s">
        <v>534</v>
      </c>
      <c r="D1733" t="s">
        <v>252</v>
      </c>
      <c r="E1733" t="s">
        <v>88</v>
      </c>
      <c r="F1733">
        <v>35454</v>
      </c>
      <c r="G1733" t="s">
        <v>590</v>
      </c>
      <c r="H1733" t="s">
        <v>28</v>
      </c>
      <c r="I1733" t="s">
        <v>150</v>
      </c>
      <c r="J1733" t="s">
        <v>1197</v>
      </c>
      <c r="L1733" t="s">
        <v>30</v>
      </c>
      <c r="V1733" t="s">
        <v>4433</v>
      </c>
      <c r="AF1733" t="s">
        <v>4399</v>
      </c>
    </row>
    <row r="1734" spans="1:32" ht="17.25" customHeight="1" x14ac:dyDescent="0.25">
      <c r="A1734">
        <v>330627</v>
      </c>
      <c r="B1734" t="s">
        <v>1749</v>
      </c>
      <c r="C1734" t="s">
        <v>535</v>
      </c>
      <c r="D1734" t="s">
        <v>623</v>
      </c>
      <c r="E1734" t="s">
        <v>89</v>
      </c>
      <c r="F1734">
        <v>36161</v>
      </c>
      <c r="G1734" t="s">
        <v>30</v>
      </c>
      <c r="H1734" t="s">
        <v>28</v>
      </c>
      <c r="I1734" t="s">
        <v>150</v>
      </c>
      <c r="J1734" t="s">
        <v>1197</v>
      </c>
      <c r="L1734" t="s">
        <v>30</v>
      </c>
      <c r="V1734" t="s">
        <v>4433</v>
      </c>
      <c r="AF1734" t="s">
        <v>4399</v>
      </c>
    </row>
    <row r="1735" spans="1:32" ht="17.25" customHeight="1" x14ac:dyDescent="0.25">
      <c r="A1735">
        <v>308854</v>
      </c>
      <c r="B1735" t="s">
        <v>2280</v>
      </c>
      <c r="C1735" t="s">
        <v>2281</v>
      </c>
      <c r="D1735" t="s">
        <v>2282</v>
      </c>
      <c r="E1735" t="s">
        <v>88</v>
      </c>
      <c r="F1735">
        <v>30586</v>
      </c>
      <c r="G1735" t="s">
        <v>30</v>
      </c>
      <c r="H1735" t="s">
        <v>28</v>
      </c>
      <c r="I1735" t="s">
        <v>150</v>
      </c>
      <c r="J1735" t="s">
        <v>1197</v>
      </c>
      <c r="L1735" t="s">
        <v>30</v>
      </c>
      <c r="V1735" t="s">
        <v>4553</v>
      </c>
    </row>
    <row r="1736" spans="1:32" ht="17.25" customHeight="1" x14ac:dyDescent="0.25">
      <c r="A1736">
        <v>309210</v>
      </c>
      <c r="B1736" t="s">
        <v>1628</v>
      </c>
      <c r="C1736" t="s">
        <v>987</v>
      </c>
      <c r="D1736" t="s">
        <v>459</v>
      </c>
      <c r="E1736" t="s">
        <v>89</v>
      </c>
      <c r="F1736">
        <v>31848</v>
      </c>
      <c r="G1736" t="s">
        <v>1629</v>
      </c>
      <c r="H1736" t="s">
        <v>28</v>
      </c>
      <c r="I1736" t="s">
        <v>150</v>
      </c>
      <c r="J1736" t="s">
        <v>1197</v>
      </c>
      <c r="L1736" t="s">
        <v>79</v>
      </c>
      <c r="V1736" t="s">
        <v>4420</v>
      </c>
    </row>
    <row r="1737" spans="1:32" ht="17.25" customHeight="1" x14ac:dyDescent="0.25">
      <c r="A1737">
        <v>310273</v>
      </c>
      <c r="B1737" t="s">
        <v>1292</v>
      </c>
      <c r="C1737" t="s">
        <v>354</v>
      </c>
      <c r="D1737" t="s">
        <v>296</v>
      </c>
      <c r="E1737" t="s">
        <v>88</v>
      </c>
      <c r="F1737">
        <v>30317</v>
      </c>
      <c r="G1737" t="s">
        <v>42</v>
      </c>
      <c r="H1737" t="s">
        <v>28</v>
      </c>
      <c r="I1737" t="s">
        <v>150</v>
      </c>
      <c r="V1737" t="s">
        <v>4553</v>
      </c>
    </row>
    <row r="1738" spans="1:32" ht="17.25" customHeight="1" x14ac:dyDescent="0.25">
      <c r="A1738">
        <v>311783</v>
      </c>
      <c r="B1738" t="s">
        <v>2113</v>
      </c>
      <c r="C1738" t="s">
        <v>792</v>
      </c>
      <c r="D1738" t="s">
        <v>646</v>
      </c>
      <c r="E1738" t="s">
        <v>88</v>
      </c>
      <c r="H1738" t="s">
        <v>28</v>
      </c>
      <c r="I1738" t="s">
        <v>150</v>
      </c>
      <c r="V1738" t="s">
        <v>4420</v>
      </c>
    </row>
    <row r="1739" spans="1:32" ht="17.25" customHeight="1" x14ac:dyDescent="0.25">
      <c r="A1739">
        <v>315839</v>
      </c>
      <c r="B1739" t="s">
        <v>1630</v>
      </c>
      <c r="C1739" t="s">
        <v>354</v>
      </c>
      <c r="D1739" t="s">
        <v>1631</v>
      </c>
      <c r="E1739" t="s">
        <v>89</v>
      </c>
      <c r="F1739">
        <v>32371</v>
      </c>
      <c r="G1739" t="s">
        <v>1632</v>
      </c>
      <c r="H1739" t="s">
        <v>28</v>
      </c>
      <c r="I1739" t="s">
        <v>150</v>
      </c>
      <c r="J1739" t="s">
        <v>1197</v>
      </c>
      <c r="L1739" t="s">
        <v>85</v>
      </c>
      <c r="V1739" t="s">
        <v>4420</v>
      </c>
    </row>
    <row r="1740" spans="1:32" ht="17.25" customHeight="1" x14ac:dyDescent="0.25">
      <c r="A1740">
        <v>321489</v>
      </c>
      <c r="B1740" t="s">
        <v>2262</v>
      </c>
      <c r="C1740" t="s">
        <v>240</v>
      </c>
      <c r="D1740" t="s">
        <v>1521</v>
      </c>
      <c r="E1740" t="s">
        <v>89</v>
      </c>
      <c r="F1740">
        <v>33057</v>
      </c>
      <c r="G1740" t="s">
        <v>30</v>
      </c>
      <c r="H1740" t="s">
        <v>28</v>
      </c>
      <c r="I1740" t="s">
        <v>150</v>
      </c>
      <c r="J1740" t="s">
        <v>27</v>
      </c>
      <c r="L1740" t="s">
        <v>30</v>
      </c>
      <c r="V1740" t="s">
        <v>4420</v>
      </c>
    </row>
    <row r="1741" spans="1:32" ht="17.25" customHeight="1" x14ac:dyDescent="0.25">
      <c r="A1741">
        <v>322190</v>
      </c>
      <c r="B1741" t="s">
        <v>2196</v>
      </c>
      <c r="C1741" t="s">
        <v>732</v>
      </c>
      <c r="D1741" t="s">
        <v>243</v>
      </c>
      <c r="E1741" t="s">
        <v>89</v>
      </c>
      <c r="F1741">
        <v>33764</v>
      </c>
      <c r="G1741" t="s">
        <v>30</v>
      </c>
      <c r="H1741" t="s">
        <v>28</v>
      </c>
      <c r="I1741" t="s">
        <v>150</v>
      </c>
      <c r="J1741" t="s">
        <v>1197</v>
      </c>
      <c r="L1741" t="s">
        <v>30</v>
      </c>
      <c r="V1741" t="s">
        <v>4420</v>
      </c>
    </row>
    <row r="1742" spans="1:32" ht="17.25" customHeight="1" x14ac:dyDescent="0.25">
      <c r="A1742">
        <v>322370</v>
      </c>
      <c r="B1742" t="s">
        <v>1407</v>
      </c>
      <c r="C1742" t="s">
        <v>621</v>
      </c>
      <c r="E1742" t="s">
        <v>88</v>
      </c>
      <c r="H1742" t="s">
        <v>28</v>
      </c>
      <c r="I1742" t="s">
        <v>150</v>
      </c>
      <c r="V1742" t="s">
        <v>4553</v>
      </c>
    </row>
    <row r="1743" spans="1:32" ht="17.25" customHeight="1" x14ac:dyDescent="0.25">
      <c r="A1743">
        <v>323893</v>
      </c>
      <c r="B1743" t="s">
        <v>810</v>
      </c>
      <c r="C1743" t="s">
        <v>676</v>
      </c>
      <c r="D1743" t="s">
        <v>1202</v>
      </c>
      <c r="E1743" t="s">
        <v>88</v>
      </c>
      <c r="H1743" t="s">
        <v>28</v>
      </c>
      <c r="I1743" t="s">
        <v>150</v>
      </c>
      <c r="V1743" t="s">
        <v>4420</v>
      </c>
    </row>
    <row r="1744" spans="1:32" ht="17.25" customHeight="1" x14ac:dyDescent="0.25">
      <c r="A1744">
        <v>325848</v>
      </c>
      <c r="B1744" t="s">
        <v>1365</v>
      </c>
      <c r="C1744" t="s">
        <v>225</v>
      </c>
      <c r="D1744" t="s">
        <v>511</v>
      </c>
      <c r="E1744" t="s">
        <v>89</v>
      </c>
      <c r="F1744">
        <v>34719</v>
      </c>
      <c r="G1744" t="s">
        <v>1366</v>
      </c>
      <c r="H1744" t="s">
        <v>28</v>
      </c>
      <c r="I1744" t="s">
        <v>150</v>
      </c>
      <c r="V1744" t="s">
        <v>4420</v>
      </c>
    </row>
    <row r="1745" spans="1:32" ht="17.25" customHeight="1" x14ac:dyDescent="0.25">
      <c r="A1745">
        <v>326185</v>
      </c>
      <c r="B1745" t="s">
        <v>1611</v>
      </c>
      <c r="C1745" t="s">
        <v>240</v>
      </c>
      <c r="D1745" t="s">
        <v>733</v>
      </c>
      <c r="E1745" t="s">
        <v>88</v>
      </c>
      <c r="F1745">
        <v>35814</v>
      </c>
      <c r="G1745" t="s">
        <v>639</v>
      </c>
      <c r="H1745" t="s">
        <v>28</v>
      </c>
      <c r="I1745" t="s">
        <v>150</v>
      </c>
      <c r="J1745" t="s">
        <v>1197</v>
      </c>
      <c r="L1745" t="s">
        <v>52</v>
      </c>
      <c r="V1745" t="s">
        <v>4420</v>
      </c>
    </row>
    <row r="1746" spans="1:32" ht="17.25" customHeight="1" x14ac:dyDescent="0.25">
      <c r="A1746">
        <v>326223</v>
      </c>
      <c r="B1746" t="s">
        <v>2018</v>
      </c>
      <c r="C1746" t="s">
        <v>259</v>
      </c>
      <c r="D1746" t="s">
        <v>544</v>
      </c>
      <c r="E1746" t="s">
        <v>88</v>
      </c>
      <c r="F1746">
        <v>35065</v>
      </c>
      <c r="G1746" t="s">
        <v>2019</v>
      </c>
      <c r="H1746" t="s">
        <v>28</v>
      </c>
      <c r="I1746" t="s">
        <v>150</v>
      </c>
      <c r="J1746" t="s">
        <v>1197</v>
      </c>
      <c r="L1746" t="s">
        <v>42</v>
      </c>
      <c r="V1746" t="s">
        <v>4420</v>
      </c>
    </row>
    <row r="1747" spans="1:32" ht="17.25" customHeight="1" x14ac:dyDescent="0.25">
      <c r="A1747">
        <v>326396</v>
      </c>
      <c r="B1747" t="s">
        <v>1282</v>
      </c>
      <c r="C1747" t="s">
        <v>338</v>
      </c>
      <c r="D1747" t="s">
        <v>1283</v>
      </c>
      <c r="E1747" t="s">
        <v>88</v>
      </c>
      <c r="F1747">
        <v>26986</v>
      </c>
      <c r="G1747" t="s">
        <v>30</v>
      </c>
      <c r="H1747" t="s">
        <v>28</v>
      </c>
      <c r="I1747" t="s">
        <v>150</v>
      </c>
      <c r="V1747" t="s">
        <v>4420</v>
      </c>
    </row>
    <row r="1748" spans="1:32" ht="17.25" customHeight="1" x14ac:dyDescent="0.25">
      <c r="A1748">
        <v>326916</v>
      </c>
      <c r="B1748" t="s">
        <v>2199</v>
      </c>
      <c r="C1748" t="s">
        <v>389</v>
      </c>
      <c r="D1748" t="s">
        <v>301</v>
      </c>
      <c r="E1748" t="s">
        <v>89</v>
      </c>
      <c r="F1748">
        <v>30321</v>
      </c>
      <c r="G1748" t="s">
        <v>742</v>
      </c>
      <c r="H1748" t="s">
        <v>28</v>
      </c>
      <c r="I1748" t="s">
        <v>150</v>
      </c>
      <c r="J1748" t="s">
        <v>1197</v>
      </c>
      <c r="L1748" t="s">
        <v>30</v>
      </c>
      <c r="V1748" t="s">
        <v>4420</v>
      </c>
    </row>
    <row r="1749" spans="1:32" ht="17.25" customHeight="1" x14ac:dyDescent="0.25">
      <c r="A1749">
        <v>328064</v>
      </c>
      <c r="B1749" t="s">
        <v>641</v>
      </c>
      <c r="C1749" t="s">
        <v>2259</v>
      </c>
      <c r="D1749" t="s">
        <v>940</v>
      </c>
      <c r="E1749" t="s">
        <v>89</v>
      </c>
      <c r="F1749">
        <v>32511</v>
      </c>
      <c r="G1749" t="s">
        <v>30</v>
      </c>
      <c r="H1749" t="s">
        <v>28</v>
      </c>
      <c r="I1749" t="s">
        <v>150</v>
      </c>
      <c r="J1749" t="s">
        <v>1197</v>
      </c>
      <c r="L1749" t="s">
        <v>30</v>
      </c>
      <c r="V1749" t="s">
        <v>4420</v>
      </c>
    </row>
    <row r="1750" spans="1:32" ht="17.25" customHeight="1" x14ac:dyDescent="0.25">
      <c r="A1750">
        <v>328726</v>
      </c>
      <c r="B1750" t="s">
        <v>1488</v>
      </c>
      <c r="C1750" t="s">
        <v>1489</v>
      </c>
      <c r="D1750" t="s">
        <v>679</v>
      </c>
      <c r="E1750" t="s">
        <v>88</v>
      </c>
      <c r="H1750" t="s">
        <v>28</v>
      </c>
      <c r="I1750" t="s">
        <v>150</v>
      </c>
      <c r="V1750" t="s">
        <v>4553</v>
      </c>
    </row>
    <row r="1751" spans="1:32" ht="17.25" customHeight="1" x14ac:dyDescent="0.25">
      <c r="A1751">
        <v>329576</v>
      </c>
      <c r="B1751" t="s">
        <v>2274</v>
      </c>
      <c r="C1751" t="s">
        <v>1081</v>
      </c>
      <c r="D1751" t="s">
        <v>288</v>
      </c>
      <c r="E1751" t="s">
        <v>89</v>
      </c>
      <c r="F1751">
        <v>35527</v>
      </c>
      <c r="G1751" t="s">
        <v>2275</v>
      </c>
      <c r="H1751" t="s">
        <v>28</v>
      </c>
      <c r="I1751" t="s">
        <v>150</v>
      </c>
      <c r="J1751" t="s">
        <v>27</v>
      </c>
      <c r="L1751" t="s">
        <v>59</v>
      </c>
      <c r="V1751" t="s">
        <v>4420</v>
      </c>
    </row>
    <row r="1752" spans="1:32" ht="17.25" customHeight="1" x14ac:dyDescent="0.25">
      <c r="A1752">
        <v>331891</v>
      </c>
      <c r="B1752" t="s">
        <v>2213</v>
      </c>
      <c r="C1752" t="s">
        <v>375</v>
      </c>
      <c r="D1752" t="s">
        <v>462</v>
      </c>
      <c r="E1752" t="s">
        <v>88</v>
      </c>
      <c r="F1752">
        <v>34237</v>
      </c>
      <c r="G1752" t="s">
        <v>30</v>
      </c>
      <c r="H1752" t="s">
        <v>28</v>
      </c>
      <c r="I1752" t="s">
        <v>150</v>
      </c>
      <c r="J1752" t="s">
        <v>1197</v>
      </c>
      <c r="L1752" t="s">
        <v>30</v>
      </c>
      <c r="V1752" t="s">
        <v>4553</v>
      </c>
    </row>
    <row r="1753" spans="1:32" ht="17.25" customHeight="1" x14ac:dyDescent="0.25">
      <c r="A1753">
        <v>332348</v>
      </c>
      <c r="B1753" t="s">
        <v>2103</v>
      </c>
      <c r="C1753" t="s">
        <v>516</v>
      </c>
      <c r="D1753" t="s">
        <v>233</v>
      </c>
      <c r="E1753" t="s">
        <v>88</v>
      </c>
      <c r="F1753">
        <v>36071</v>
      </c>
      <c r="G1753" t="s">
        <v>258</v>
      </c>
      <c r="H1753" t="s">
        <v>28</v>
      </c>
      <c r="I1753" t="s">
        <v>150</v>
      </c>
      <c r="J1753" t="s">
        <v>1197</v>
      </c>
      <c r="L1753" t="s">
        <v>30</v>
      </c>
      <c r="V1753" t="s">
        <v>4420</v>
      </c>
    </row>
    <row r="1754" spans="1:32" ht="17.25" customHeight="1" x14ac:dyDescent="0.25">
      <c r="A1754">
        <v>332495</v>
      </c>
      <c r="B1754" t="s">
        <v>2029</v>
      </c>
      <c r="C1754" t="s">
        <v>421</v>
      </c>
      <c r="D1754" t="s">
        <v>2030</v>
      </c>
      <c r="E1754" t="s">
        <v>88</v>
      </c>
      <c r="H1754" t="s">
        <v>28</v>
      </c>
      <c r="I1754" t="s">
        <v>150</v>
      </c>
      <c r="V1754" t="s">
        <v>4553</v>
      </c>
    </row>
    <row r="1755" spans="1:32" ht="17.25" customHeight="1" x14ac:dyDescent="0.25">
      <c r="A1755">
        <v>334654</v>
      </c>
      <c r="B1755" t="s">
        <v>1946</v>
      </c>
      <c r="C1755" t="s">
        <v>231</v>
      </c>
      <c r="D1755" t="s">
        <v>1947</v>
      </c>
      <c r="E1755" t="s">
        <v>89</v>
      </c>
      <c r="F1755">
        <v>34335</v>
      </c>
      <c r="G1755" t="s">
        <v>1948</v>
      </c>
      <c r="H1755" t="s">
        <v>28</v>
      </c>
      <c r="I1755" t="s">
        <v>150</v>
      </c>
      <c r="J1755" t="s">
        <v>1197</v>
      </c>
      <c r="L1755" t="s">
        <v>42</v>
      </c>
      <c r="V1755" t="s">
        <v>4553</v>
      </c>
    </row>
    <row r="1756" spans="1:32" ht="17.25" customHeight="1" x14ac:dyDescent="0.25">
      <c r="A1756">
        <v>337075</v>
      </c>
      <c r="B1756" t="s">
        <v>2189</v>
      </c>
      <c r="C1756" t="s">
        <v>987</v>
      </c>
      <c r="D1756" t="s">
        <v>332</v>
      </c>
      <c r="E1756" t="s">
        <v>88</v>
      </c>
      <c r="F1756">
        <v>32751</v>
      </c>
      <c r="G1756" t="s">
        <v>30</v>
      </c>
      <c r="H1756" t="s">
        <v>28</v>
      </c>
      <c r="I1756" t="s">
        <v>150</v>
      </c>
      <c r="J1756" t="s">
        <v>1197</v>
      </c>
      <c r="L1756" t="s">
        <v>42</v>
      </c>
      <c r="V1756" t="s">
        <v>4420</v>
      </c>
    </row>
    <row r="1757" spans="1:32" ht="17.25" customHeight="1" x14ac:dyDescent="0.25">
      <c r="A1757">
        <v>337134</v>
      </c>
      <c r="B1757" t="s">
        <v>1625</v>
      </c>
      <c r="C1757" t="s">
        <v>397</v>
      </c>
      <c r="D1757" t="s">
        <v>492</v>
      </c>
      <c r="E1757" t="s">
        <v>88</v>
      </c>
      <c r="H1757" t="s">
        <v>28</v>
      </c>
      <c r="I1757" t="s">
        <v>150</v>
      </c>
      <c r="V1757" t="s">
        <v>4420</v>
      </c>
    </row>
    <row r="1758" spans="1:32" ht="17.25" customHeight="1" x14ac:dyDescent="0.25">
      <c r="A1758">
        <v>338997</v>
      </c>
      <c r="B1758" t="s">
        <v>4387</v>
      </c>
      <c r="C1758" t="s">
        <v>303</v>
      </c>
      <c r="D1758" t="s">
        <v>977</v>
      </c>
      <c r="I1758" t="s">
        <v>150</v>
      </c>
      <c r="V1758" t="s">
        <v>4553</v>
      </c>
    </row>
    <row r="1759" spans="1:32" ht="17.25" customHeight="1" x14ac:dyDescent="0.25">
      <c r="A1759">
        <v>303951</v>
      </c>
      <c r="B1759" t="s">
        <v>2266</v>
      </c>
      <c r="C1759" t="s">
        <v>936</v>
      </c>
      <c r="D1759" t="s">
        <v>233</v>
      </c>
      <c r="E1759" t="s">
        <v>88</v>
      </c>
      <c r="F1759">
        <v>32032</v>
      </c>
      <c r="G1759" t="s">
        <v>82</v>
      </c>
      <c r="H1759" t="s">
        <v>28</v>
      </c>
      <c r="I1759" t="s">
        <v>150</v>
      </c>
      <c r="V1759" t="s">
        <v>4420</v>
      </c>
      <c r="AD1759" t="s">
        <v>4399</v>
      </c>
      <c r="AE1759" t="s">
        <v>4399</v>
      </c>
      <c r="AF1759" t="s">
        <v>4399</v>
      </c>
    </row>
    <row r="1760" spans="1:32" ht="17.25" customHeight="1" x14ac:dyDescent="0.25">
      <c r="A1760">
        <v>310705</v>
      </c>
      <c r="B1760" t="s">
        <v>2345</v>
      </c>
      <c r="C1760" t="s">
        <v>728</v>
      </c>
      <c r="D1760" t="s">
        <v>445</v>
      </c>
      <c r="E1760" t="s">
        <v>88</v>
      </c>
      <c r="H1760" t="s">
        <v>28</v>
      </c>
      <c r="I1760" t="s">
        <v>150</v>
      </c>
      <c r="V1760" t="s">
        <v>4420</v>
      </c>
      <c r="AD1760" t="s">
        <v>4399</v>
      </c>
      <c r="AE1760" t="s">
        <v>4399</v>
      </c>
      <c r="AF1760" t="s">
        <v>4399</v>
      </c>
    </row>
    <row r="1761" spans="1:32" ht="17.25" customHeight="1" x14ac:dyDescent="0.25">
      <c r="A1761">
        <v>310894</v>
      </c>
      <c r="B1761" t="s">
        <v>1372</v>
      </c>
      <c r="C1761" t="s">
        <v>1373</v>
      </c>
      <c r="D1761" t="s">
        <v>1374</v>
      </c>
      <c r="E1761" t="s">
        <v>88</v>
      </c>
      <c r="F1761">
        <v>31116</v>
      </c>
      <c r="G1761" t="s">
        <v>1375</v>
      </c>
      <c r="H1761" t="s">
        <v>28</v>
      </c>
      <c r="I1761" t="s">
        <v>150</v>
      </c>
      <c r="V1761" t="s">
        <v>4420</v>
      </c>
      <c r="AB1761" t="s">
        <v>4399</v>
      </c>
      <c r="AC1761" t="s">
        <v>4399</v>
      </c>
      <c r="AD1761" t="s">
        <v>4399</v>
      </c>
      <c r="AE1761" t="s">
        <v>4399</v>
      </c>
      <c r="AF1761" t="s">
        <v>4399</v>
      </c>
    </row>
    <row r="1762" spans="1:32" ht="17.25" customHeight="1" x14ac:dyDescent="0.25">
      <c r="A1762">
        <v>312850</v>
      </c>
      <c r="B1762" t="s">
        <v>1787</v>
      </c>
      <c r="C1762" t="s">
        <v>983</v>
      </c>
      <c r="D1762" t="s">
        <v>1202</v>
      </c>
      <c r="E1762" t="s">
        <v>88</v>
      </c>
      <c r="H1762" t="s">
        <v>28</v>
      </c>
      <c r="I1762" t="s">
        <v>150</v>
      </c>
      <c r="V1762" t="s">
        <v>4420</v>
      </c>
      <c r="AA1762" t="s">
        <v>4399</v>
      </c>
      <c r="AB1762" t="s">
        <v>4399</v>
      </c>
      <c r="AC1762" t="s">
        <v>4399</v>
      </c>
      <c r="AD1762" t="s">
        <v>4399</v>
      </c>
      <c r="AE1762" t="s">
        <v>4399</v>
      </c>
      <c r="AF1762" t="s">
        <v>4399</v>
      </c>
    </row>
    <row r="1763" spans="1:32" ht="17.25" customHeight="1" x14ac:dyDescent="0.25">
      <c r="A1763">
        <v>315146</v>
      </c>
      <c r="B1763" t="s">
        <v>1932</v>
      </c>
      <c r="C1763" t="s">
        <v>389</v>
      </c>
      <c r="D1763" t="s">
        <v>1827</v>
      </c>
      <c r="E1763" t="s">
        <v>88</v>
      </c>
      <c r="H1763" t="s">
        <v>28</v>
      </c>
      <c r="I1763" t="s">
        <v>150</v>
      </c>
      <c r="V1763" t="s">
        <v>4420</v>
      </c>
      <c r="AD1763" t="s">
        <v>4399</v>
      </c>
      <c r="AE1763" t="s">
        <v>4399</v>
      </c>
      <c r="AF1763" t="s">
        <v>4399</v>
      </c>
    </row>
    <row r="1764" spans="1:32" ht="17.25" customHeight="1" x14ac:dyDescent="0.25">
      <c r="A1764">
        <v>315833</v>
      </c>
      <c r="B1764" t="s">
        <v>1362</v>
      </c>
      <c r="C1764" t="s">
        <v>621</v>
      </c>
      <c r="D1764" t="s">
        <v>384</v>
      </c>
      <c r="E1764" t="s">
        <v>88</v>
      </c>
      <c r="F1764">
        <v>32261</v>
      </c>
      <c r="G1764" t="s">
        <v>884</v>
      </c>
      <c r="H1764" t="s">
        <v>28</v>
      </c>
      <c r="I1764" t="s">
        <v>150</v>
      </c>
      <c r="V1764" t="s">
        <v>4420</v>
      </c>
      <c r="AB1764" t="s">
        <v>4399</v>
      </c>
      <c r="AC1764" t="s">
        <v>4399</v>
      </c>
      <c r="AD1764" t="s">
        <v>4399</v>
      </c>
      <c r="AE1764" t="s">
        <v>4399</v>
      </c>
      <c r="AF1764" t="s">
        <v>4399</v>
      </c>
    </row>
    <row r="1765" spans="1:32" ht="17.25" customHeight="1" x14ac:dyDescent="0.25">
      <c r="A1765">
        <v>316911</v>
      </c>
      <c r="B1765" t="s">
        <v>1354</v>
      </c>
      <c r="C1765" t="s">
        <v>240</v>
      </c>
      <c r="D1765" t="s">
        <v>737</v>
      </c>
      <c r="E1765" t="s">
        <v>88</v>
      </c>
      <c r="F1765">
        <v>33118</v>
      </c>
      <c r="G1765" t="s">
        <v>477</v>
      </c>
      <c r="H1765" t="s">
        <v>28</v>
      </c>
      <c r="I1765" t="s">
        <v>150</v>
      </c>
      <c r="V1765" t="s">
        <v>4420</v>
      </c>
      <c r="AB1765" t="s">
        <v>4399</v>
      </c>
      <c r="AC1765" t="s">
        <v>4399</v>
      </c>
      <c r="AD1765" t="s">
        <v>4399</v>
      </c>
      <c r="AE1765" t="s">
        <v>4399</v>
      </c>
      <c r="AF1765" t="s">
        <v>4399</v>
      </c>
    </row>
    <row r="1766" spans="1:32" ht="17.25" customHeight="1" x14ac:dyDescent="0.25">
      <c r="A1766">
        <v>317771</v>
      </c>
      <c r="B1766" t="s">
        <v>1638</v>
      </c>
      <c r="C1766" t="s">
        <v>338</v>
      </c>
      <c r="D1766" t="s">
        <v>904</v>
      </c>
      <c r="E1766" t="s">
        <v>89</v>
      </c>
      <c r="F1766">
        <v>32505</v>
      </c>
      <c r="G1766" t="s">
        <v>42</v>
      </c>
      <c r="H1766" t="s">
        <v>28</v>
      </c>
      <c r="I1766" t="s">
        <v>150</v>
      </c>
      <c r="J1766" t="s">
        <v>1197</v>
      </c>
      <c r="L1766" t="s">
        <v>42</v>
      </c>
      <c r="V1766" t="s">
        <v>4420</v>
      </c>
      <c r="AE1766" t="s">
        <v>4399</v>
      </c>
      <c r="AF1766" t="s">
        <v>4399</v>
      </c>
    </row>
    <row r="1767" spans="1:32" ht="17.25" customHeight="1" x14ac:dyDescent="0.25">
      <c r="A1767">
        <v>318937</v>
      </c>
      <c r="B1767" t="s">
        <v>1355</v>
      </c>
      <c r="C1767" t="s">
        <v>338</v>
      </c>
      <c r="D1767" t="s">
        <v>1202</v>
      </c>
      <c r="E1767" t="s">
        <v>88</v>
      </c>
      <c r="H1767" t="s">
        <v>28</v>
      </c>
      <c r="I1767" t="s">
        <v>150</v>
      </c>
      <c r="V1767" t="s">
        <v>4420</v>
      </c>
      <c r="AA1767" t="s">
        <v>4399</v>
      </c>
      <c r="AB1767" t="s">
        <v>4399</v>
      </c>
      <c r="AC1767" t="s">
        <v>4399</v>
      </c>
      <c r="AD1767" t="s">
        <v>4399</v>
      </c>
      <c r="AE1767" t="s">
        <v>4399</v>
      </c>
      <c r="AF1767" t="s">
        <v>4399</v>
      </c>
    </row>
    <row r="1768" spans="1:32" ht="17.25" customHeight="1" x14ac:dyDescent="0.25">
      <c r="A1768">
        <v>319833</v>
      </c>
      <c r="B1768" t="s">
        <v>1384</v>
      </c>
      <c r="C1768" t="s">
        <v>531</v>
      </c>
      <c r="D1768" t="s">
        <v>1202</v>
      </c>
      <c r="E1768" t="s">
        <v>89</v>
      </c>
      <c r="H1768" t="s">
        <v>28</v>
      </c>
      <c r="I1768" t="s">
        <v>150</v>
      </c>
      <c r="V1768" t="s">
        <v>4420</v>
      </c>
      <c r="W1768" t="s">
        <v>4399</v>
      </c>
      <c r="X1768" t="s">
        <v>4399</v>
      </c>
      <c r="Z1768" t="s">
        <v>4399</v>
      </c>
      <c r="AA1768" t="s">
        <v>4399</v>
      </c>
      <c r="AB1768" t="s">
        <v>4399</v>
      </c>
      <c r="AC1768" t="s">
        <v>4399</v>
      </c>
      <c r="AD1768" t="s">
        <v>4399</v>
      </c>
      <c r="AE1768" t="s">
        <v>4399</v>
      </c>
      <c r="AF1768" t="s">
        <v>4399</v>
      </c>
    </row>
    <row r="1769" spans="1:32" ht="17.25" customHeight="1" x14ac:dyDescent="0.25">
      <c r="A1769">
        <v>320877</v>
      </c>
      <c r="B1769" t="s">
        <v>1933</v>
      </c>
      <c r="C1769" t="s">
        <v>354</v>
      </c>
      <c r="D1769" t="s">
        <v>827</v>
      </c>
      <c r="E1769" t="s">
        <v>88</v>
      </c>
      <c r="H1769" t="s">
        <v>28</v>
      </c>
      <c r="I1769" t="s">
        <v>150</v>
      </c>
      <c r="V1769" t="s">
        <v>4420</v>
      </c>
      <c r="X1769" t="s">
        <v>4399</v>
      </c>
      <c r="AA1769" t="s">
        <v>4399</v>
      </c>
      <c r="AB1769" t="s">
        <v>4399</v>
      </c>
      <c r="AC1769" t="s">
        <v>4399</v>
      </c>
      <c r="AD1769" t="s">
        <v>4399</v>
      </c>
      <c r="AE1769" t="s">
        <v>4399</v>
      </c>
      <c r="AF1769" t="s">
        <v>4399</v>
      </c>
    </row>
    <row r="1770" spans="1:32" ht="17.25" customHeight="1" x14ac:dyDescent="0.25">
      <c r="A1770">
        <v>321125</v>
      </c>
      <c r="B1770" t="s">
        <v>1768</v>
      </c>
      <c r="C1770" t="s">
        <v>354</v>
      </c>
      <c r="D1770" t="s">
        <v>1028</v>
      </c>
      <c r="E1770" t="s">
        <v>88</v>
      </c>
      <c r="F1770">
        <v>33623</v>
      </c>
      <c r="G1770" t="s">
        <v>79</v>
      </c>
      <c r="H1770" t="s">
        <v>28</v>
      </c>
      <c r="I1770" t="s">
        <v>150</v>
      </c>
      <c r="V1770" t="s">
        <v>4420</v>
      </c>
      <c r="AB1770" t="s">
        <v>4399</v>
      </c>
      <c r="AC1770" t="s">
        <v>4399</v>
      </c>
      <c r="AD1770" t="s">
        <v>4399</v>
      </c>
      <c r="AE1770" t="s">
        <v>4399</v>
      </c>
      <c r="AF1770" t="s">
        <v>4399</v>
      </c>
    </row>
    <row r="1771" spans="1:32" ht="17.25" customHeight="1" x14ac:dyDescent="0.25">
      <c r="A1771">
        <v>323027</v>
      </c>
      <c r="B1771" t="s">
        <v>1364</v>
      </c>
      <c r="C1771" t="s">
        <v>779</v>
      </c>
      <c r="D1771" t="s">
        <v>1202</v>
      </c>
      <c r="E1771" t="s">
        <v>88</v>
      </c>
      <c r="H1771" t="s">
        <v>28</v>
      </c>
      <c r="I1771" t="s">
        <v>150</v>
      </c>
      <c r="V1771" t="s">
        <v>4420</v>
      </c>
      <c r="AA1771" t="s">
        <v>4399</v>
      </c>
      <c r="AB1771" t="s">
        <v>4399</v>
      </c>
      <c r="AC1771" t="s">
        <v>4399</v>
      </c>
      <c r="AD1771" t="s">
        <v>4399</v>
      </c>
      <c r="AE1771" t="s">
        <v>4399</v>
      </c>
      <c r="AF1771" t="s">
        <v>4399</v>
      </c>
    </row>
    <row r="1772" spans="1:32" ht="17.25" customHeight="1" x14ac:dyDescent="0.25">
      <c r="A1772">
        <v>323702</v>
      </c>
      <c r="B1772" t="s">
        <v>2010</v>
      </c>
      <c r="C1772" t="s">
        <v>636</v>
      </c>
      <c r="D1772" t="s">
        <v>637</v>
      </c>
      <c r="E1772" t="s">
        <v>88</v>
      </c>
      <c r="F1772">
        <v>31067</v>
      </c>
      <c r="G1772" t="s">
        <v>2011</v>
      </c>
      <c r="H1772" t="s">
        <v>28</v>
      </c>
      <c r="I1772" t="s">
        <v>150</v>
      </c>
      <c r="J1772" t="s">
        <v>27</v>
      </c>
      <c r="L1772" t="s">
        <v>73</v>
      </c>
      <c r="V1772" t="s">
        <v>4420</v>
      </c>
      <c r="AE1772" t="s">
        <v>4399</v>
      </c>
      <c r="AF1772" t="s">
        <v>4399</v>
      </c>
    </row>
    <row r="1773" spans="1:32" ht="17.25" customHeight="1" x14ac:dyDescent="0.25">
      <c r="A1773">
        <v>324172</v>
      </c>
      <c r="B1773" t="s">
        <v>1922</v>
      </c>
      <c r="C1773" t="s">
        <v>727</v>
      </c>
      <c r="D1773" t="s">
        <v>1202</v>
      </c>
      <c r="E1773" t="s">
        <v>88</v>
      </c>
      <c r="H1773" t="s">
        <v>28</v>
      </c>
      <c r="I1773" t="s">
        <v>150</v>
      </c>
      <c r="V1773" t="s">
        <v>4420</v>
      </c>
      <c r="AA1773" t="s">
        <v>4399</v>
      </c>
      <c r="AB1773" t="s">
        <v>4399</v>
      </c>
      <c r="AC1773" t="s">
        <v>4399</v>
      </c>
      <c r="AD1773" t="s">
        <v>4399</v>
      </c>
      <c r="AE1773" t="s">
        <v>4399</v>
      </c>
      <c r="AF1773" t="s">
        <v>4399</v>
      </c>
    </row>
    <row r="1774" spans="1:32" ht="17.25" customHeight="1" x14ac:dyDescent="0.25">
      <c r="A1774">
        <v>324327</v>
      </c>
      <c r="B1774" t="s">
        <v>2260</v>
      </c>
      <c r="C1774" t="s">
        <v>2261</v>
      </c>
      <c r="D1774" t="s">
        <v>312</v>
      </c>
      <c r="E1774" t="s">
        <v>89</v>
      </c>
      <c r="F1774">
        <v>31067</v>
      </c>
      <c r="G1774" t="s">
        <v>1866</v>
      </c>
      <c r="H1774" t="s">
        <v>28</v>
      </c>
      <c r="I1774" t="s">
        <v>150</v>
      </c>
      <c r="J1774" t="s">
        <v>1197</v>
      </c>
      <c r="L1774" t="s">
        <v>42</v>
      </c>
      <c r="V1774" t="s">
        <v>4420</v>
      </c>
      <c r="AE1774" t="s">
        <v>4399</v>
      </c>
      <c r="AF1774" t="s">
        <v>4399</v>
      </c>
    </row>
    <row r="1775" spans="1:32" ht="17.25" customHeight="1" x14ac:dyDescent="0.25">
      <c r="A1775">
        <v>324481</v>
      </c>
      <c r="B1775" t="s">
        <v>1385</v>
      </c>
      <c r="C1775" t="s">
        <v>1016</v>
      </c>
      <c r="D1775" t="s">
        <v>673</v>
      </c>
      <c r="E1775" t="s">
        <v>88</v>
      </c>
      <c r="F1775">
        <v>34914</v>
      </c>
      <c r="G1775" t="s">
        <v>1386</v>
      </c>
      <c r="H1775" t="s">
        <v>28</v>
      </c>
      <c r="I1775" t="s">
        <v>150</v>
      </c>
      <c r="V1775" t="s">
        <v>4420</v>
      </c>
      <c r="AB1775" t="s">
        <v>4399</v>
      </c>
      <c r="AC1775" t="s">
        <v>4399</v>
      </c>
      <c r="AD1775" t="s">
        <v>4399</v>
      </c>
      <c r="AE1775" t="s">
        <v>4399</v>
      </c>
      <c r="AF1775" t="s">
        <v>4399</v>
      </c>
    </row>
    <row r="1776" spans="1:32" ht="17.25" customHeight="1" x14ac:dyDescent="0.25">
      <c r="A1776">
        <v>324504</v>
      </c>
      <c r="B1776" t="s">
        <v>1633</v>
      </c>
      <c r="C1776" t="s">
        <v>259</v>
      </c>
      <c r="D1776" t="s">
        <v>1634</v>
      </c>
      <c r="E1776" t="s">
        <v>88</v>
      </c>
      <c r="F1776">
        <v>22160</v>
      </c>
      <c r="G1776" t="s">
        <v>1635</v>
      </c>
      <c r="H1776" t="s">
        <v>28</v>
      </c>
      <c r="I1776" t="s">
        <v>150</v>
      </c>
      <c r="V1776" t="s">
        <v>4420</v>
      </c>
      <c r="AB1776" t="s">
        <v>4399</v>
      </c>
      <c r="AC1776" t="s">
        <v>4399</v>
      </c>
      <c r="AD1776" t="s">
        <v>4399</v>
      </c>
      <c r="AE1776" t="s">
        <v>4399</v>
      </c>
      <c r="AF1776" t="s">
        <v>4399</v>
      </c>
    </row>
    <row r="1777" spans="1:32" ht="17.25" customHeight="1" x14ac:dyDescent="0.25">
      <c r="A1777">
        <v>324803</v>
      </c>
      <c r="B1777" t="s">
        <v>1610</v>
      </c>
      <c r="C1777" t="s">
        <v>266</v>
      </c>
      <c r="E1777" t="s">
        <v>88</v>
      </c>
      <c r="H1777" t="s">
        <v>28</v>
      </c>
      <c r="I1777" t="s">
        <v>150</v>
      </c>
      <c r="V1777" t="s">
        <v>4420</v>
      </c>
      <c r="AE1777" t="s">
        <v>4399</v>
      </c>
      <c r="AF1777" t="s">
        <v>4399</v>
      </c>
    </row>
    <row r="1778" spans="1:32" ht="17.25" customHeight="1" x14ac:dyDescent="0.25">
      <c r="A1778">
        <v>324929</v>
      </c>
      <c r="B1778" t="s">
        <v>1475</v>
      </c>
      <c r="C1778" t="s">
        <v>225</v>
      </c>
      <c r="D1778" t="s">
        <v>1202</v>
      </c>
      <c r="E1778" t="s">
        <v>89</v>
      </c>
      <c r="H1778" t="s">
        <v>28</v>
      </c>
      <c r="I1778" t="s">
        <v>150</v>
      </c>
      <c r="V1778" t="s">
        <v>4420</v>
      </c>
      <c r="AA1778" t="s">
        <v>4399</v>
      </c>
      <c r="AB1778" t="s">
        <v>4399</v>
      </c>
      <c r="AC1778" t="s">
        <v>4399</v>
      </c>
      <c r="AD1778" t="s">
        <v>4399</v>
      </c>
      <c r="AE1778" t="s">
        <v>4399</v>
      </c>
      <c r="AF1778" t="s">
        <v>4399</v>
      </c>
    </row>
    <row r="1779" spans="1:32" ht="17.25" customHeight="1" x14ac:dyDescent="0.25">
      <c r="A1779">
        <v>325074</v>
      </c>
      <c r="B1779" t="s">
        <v>1281</v>
      </c>
      <c r="C1779" t="s">
        <v>581</v>
      </c>
      <c r="D1779" t="s">
        <v>463</v>
      </c>
      <c r="E1779" t="s">
        <v>89</v>
      </c>
      <c r="F1779">
        <v>34618</v>
      </c>
      <c r="G1779" t="s">
        <v>30</v>
      </c>
      <c r="H1779" t="s">
        <v>31</v>
      </c>
      <c r="I1779" t="s">
        <v>150</v>
      </c>
      <c r="V1779" t="s">
        <v>4420</v>
      </c>
      <c r="AB1779" t="s">
        <v>4399</v>
      </c>
      <c r="AC1779" t="s">
        <v>4399</v>
      </c>
      <c r="AD1779" t="s">
        <v>4399</v>
      </c>
      <c r="AE1779" t="s">
        <v>4399</v>
      </c>
      <c r="AF1779" t="s">
        <v>4399</v>
      </c>
    </row>
    <row r="1780" spans="1:32" ht="17.25" customHeight="1" x14ac:dyDescent="0.25">
      <c r="A1780">
        <v>325269</v>
      </c>
      <c r="B1780" t="s">
        <v>1795</v>
      </c>
      <c r="C1780" t="s">
        <v>545</v>
      </c>
      <c r="D1780" t="s">
        <v>817</v>
      </c>
      <c r="E1780" t="s">
        <v>89</v>
      </c>
      <c r="F1780">
        <v>29959</v>
      </c>
      <c r="G1780" t="s">
        <v>82</v>
      </c>
      <c r="H1780" t="s">
        <v>28</v>
      </c>
      <c r="I1780" t="s">
        <v>150</v>
      </c>
      <c r="J1780" t="s">
        <v>1197</v>
      </c>
      <c r="L1780" t="s">
        <v>82</v>
      </c>
      <c r="V1780" t="s">
        <v>4420</v>
      </c>
      <c r="AF1780" t="s">
        <v>4399</v>
      </c>
    </row>
    <row r="1781" spans="1:32" ht="17.25" customHeight="1" x14ac:dyDescent="0.25">
      <c r="A1781">
        <v>325810</v>
      </c>
      <c r="B1781" t="s">
        <v>1622</v>
      </c>
      <c r="C1781" t="s">
        <v>229</v>
      </c>
      <c r="D1781" t="s">
        <v>1529</v>
      </c>
      <c r="E1781" t="s">
        <v>89</v>
      </c>
      <c r="H1781" t="s">
        <v>28</v>
      </c>
      <c r="I1781" t="s">
        <v>150</v>
      </c>
      <c r="V1781" t="s">
        <v>4420</v>
      </c>
      <c r="AA1781" t="s">
        <v>4399</v>
      </c>
      <c r="AB1781" t="s">
        <v>4399</v>
      </c>
      <c r="AC1781" t="s">
        <v>4399</v>
      </c>
      <c r="AD1781" t="s">
        <v>4399</v>
      </c>
      <c r="AE1781" t="s">
        <v>4399</v>
      </c>
      <c r="AF1781" t="s">
        <v>4399</v>
      </c>
    </row>
    <row r="1782" spans="1:32" ht="17.25" customHeight="1" x14ac:dyDescent="0.25">
      <c r="A1782">
        <v>326323</v>
      </c>
      <c r="B1782" t="s">
        <v>1465</v>
      </c>
      <c r="C1782" t="s">
        <v>584</v>
      </c>
      <c r="D1782" t="s">
        <v>1202</v>
      </c>
      <c r="E1782" t="s">
        <v>88</v>
      </c>
      <c r="H1782" t="s">
        <v>28</v>
      </c>
      <c r="I1782" t="s">
        <v>150</v>
      </c>
      <c r="V1782" t="s">
        <v>4420</v>
      </c>
      <c r="AA1782" t="s">
        <v>4399</v>
      </c>
      <c r="AB1782" t="s">
        <v>4399</v>
      </c>
      <c r="AC1782" t="s">
        <v>4399</v>
      </c>
      <c r="AD1782" t="s">
        <v>4399</v>
      </c>
      <c r="AE1782" t="s">
        <v>4399</v>
      </c>
      <c r="AF1782" t="s">
        <v>4399</v>
      </c>
    </row>
    <row r="1783" spans="1:32" ht="17.25" customHeight="1" x14ac:dyDescent="0.25">
      <c r="A1783">
        <v>326830</v>
      </c>
      <c r="B1783" t="s">
        <v>1466</v>
      </c>
      <c r="C1783" t="s">
        <v>685</v>
      </c>
      <c r="D1783" t="s">
        <v>453</v>
      </c>
      <c r="E1783" t="s">
        <v>89</v>
      </c>
      <c r="H1783" t="s">
        <v>28</v>
      </c>
      <c r="I1783" t="s">
        <v>150</v>
      </c>
      <c r="V1783" t="s">
        <v>4420</v>
      </c>
      <c r="AD1783" t="s">
        <v>4399</v>
      </c>
      <c r="AE1783" t="s">
        <v>4399</v>
      </c>
      <c r="AF1783" t="s">
        <v>4399</v>
      </c>
    </row>
    <row r="1784" spans="1:32" ht="17.25" customHeight="1" x14ac:dyDescent="0.25">
      <c r="A1784">
        <v>327007</v>
      </c>
      <c r="B1784" t="s">
        <v>1476</v>
      </c>
      <c r="C1784" t="s">
        <v>535</v>
      </c>
      <c r="D1784" t="s">
        <v>1477</v>
      </c>
      <c r="E1784" t="s">
        <v>88</v>
      </c>
      <c r="F1784">
        <v>35180</v>
      </c>
      <c r="G1784" t="s">
        <v>30</v>
      </c>
      <c r="H1784" t="s">
        <v>28</v>
      </c>
      <c r="I1784" t="s">
        <v>150</v>
      </c>
      <c r="V1784" t="s">
        <v>4420</v>
      </c>
      <c r="AD1784" t="s">
        <v>4399</v>
      </c>
      <c r="AE1784" t="s">
        <v>4399</v>
      </c>
      <c r="AF1784" t="s">
        <v>4399</v>
      </c>
    </row>
    <row r="1785" spans="1:32" ht="17.25" customHeight="1" x14ac:dyDescent="0.25">
      <c r="A1785">
        <v>327286</v>
      </c>
      <c r="B1785" t="s">
        <v>1762</v>
      </c>
      <c r="C1785" t="s">
        <v>363</v>
      </c>
      <c r="D1785" t="s">
        <v>1763</v>
      </c>
      <c r="E1785" t="s">
        <v>89</v>
      </c>
      <c r="F1785">
        <v>35618</v>
      </c>
      <c r="G1785" t="s">
        <v>30</v>
      </c>
      <c r="H1785" t="s">
        <v>28</v>
      </c>
      <c r="I1785" t="s">
        <v>150</v>
      </c>
      <c r="V1785" t="s">
        <v>4420</v>
      </c>
      <c r="AB1785" t="s">
        <v>4399</v>
      </c>
      <c r="AC1785" t="s">
        <v>4399</v>
      </c>
      <c r="AD1785" t="s">
        <v>4399</v>
      </c>
      <c r="AE1785" t="s">
        <v>4399</v>
      </c>
      <c r="AF1785" t="s">
        <v>4399</v>
      </c>
    </row>
    <row r="1786" spans="1:32" ht="17.25" customHeight="1" x14ac:dyDescent="0.25">
      <c r="A1786">
        <v>327322</v>
      </c>
      <c r="B1786" t="s">
        <v>1263</v>
      </c>
      <c r="C1786" t="s">
        <v>225</v>
      </c>
      <c r="D1786" t="s">
        <v>357</v>
      </c>
      <c r="E1786" t="s">
        <v>89</v>
      </c>
      <c r="H1786" t="s">
        <v>28</v>
      </c>
      <c r="I1786" t="s">
        <v>150</v>
      </c>
      <c r="V1786" t="s">
        <v>4420</v>
      </c>
      <c r="AA1786" t="s">
        <v>4399</v>
      </c>
      <c r="AB1786" t="s">
        <v>4399</v>
      </c>
      <c r="AC1786" t="s">
        <v>4399</v>
      </c>
      <c r="AD1786" t="s">
        <v>4399</v>
      </c>
      <c r="AE1786" t="s">
        <v>4399</v>
      </c>
      <c r="AF1786" t="s">
        <v>4399</v>
      </c>
    </row>
    <row r="1787" spans="1:32" ht="17.25" customHeight="1" x14ac:dyDescent="0.25">
      <c r="A1787">
        <v>327452</v>
      </c>
      <c r="B1787" t="s">
        <v>1271</v>
      </c>
      <c r="C1787" t="s">
        <v>537</v>
      </c>
      <c r="D1787" t="s">
        <v>1202</v>
      </c>
      <c r="E1787" t="s">
        <v>88</v>
      </c>
      <c r="H1787" t="s">
        <v>28</v>
      </c>
      <c r="I1787" t="s">
        <v>150</v>
      </c>
      <c r="V1787" t="s">
        <v>4420</v>
      </c>
      <c r="AA1787" t="s">
        <v>4399</v>
      </c>
      <c r="AB1787" t="s">
        <v>4399</v>
      </c>
      <c r="AC1787" t="s">
        <v>4399</v>
      </c>
      <c r="AD1787" t="s">
        <v>4399</v>
      </c>
      <c r="AE1787" t="s">
        <v>4399</v>
      </c>
      <c r="AF1787" t="s">
        <v>4399</v>
      </c>
    </row>
    <row r="1788" spans="1:32" ht="17.25" customHeight="1" x14ac:dyDescent="0.25">
      <c r="A1788">
        <v>328458</v>
      </c>
      <c r="B1788" t="s">
        <v>1482</v>
      </c>
      <c r="C1788" t="s">
        <v>375</v>
      </c>
      <c r="D1788" t="s">
        <v>1483</v>
      </c>
      <c r="E1788" t="s">
        <v>88</v>
      </c>
      <c r="F1788">
        <v>32396</v>
      </c>
      <c r="G1788" t="s">
        <v>39</v>
      </c>
      <c r="H1788" t="s">
        <v>28</v>
      </c>
      <c r="I1788" t="s">
        <v>150</v>
      </c>
      <c r="V1788" t="s">
        <v>4420</v>
      </c>
      <c r="AD1788" t="s">
        <v>4399</v>
      </c>
      <c r="AE1788" t="s">
        <v>4399</v>
      </c>
      <c r="AF1788" t="s">
        <v>4399</v>
      </c>
    </row>
    <row r="1789" spans="1:32" ht="17.25" customHeight="1" x14ac:dyDescent="0.25">
      <c r="A1789">
        <v>328537</v>
      </c>
      <c r="B1789" t="s">
        <v>1781</v>
      </c>
      <c r="C1789" t="s">
        <v>1782</v>
      </c>
      <c r="D1789" t="s">
        <v>1783</v>
      </c>
      <c r="E1789" t="s">
        <v>88</v>
      </c>
      <c r="F1789">
        <v>35119</v>
      </c>
      <c r="G1789" t="s">
        <v>518</v>
      </c>
      <c r="H1789" t="s">
        <v>28</v>
      </c>
      <c r="I1789" t="s">
        <v>150</v>
      </c>
      <c r="V1789" t="s">
        <v>4420</v>
      </c>
      <c r="AB1789" t="s">
        <v>4399</v>
      </c>
      <c r="AC1789" t="s">
        <v>4399</v>
      </c>
      <c r="AD1789" t="s">
        <v>4399</v>
      </c>
      <c r="AE1789" t="s">
        <v>4399</v>
      </c>
      <c r="AF1789" t="s">
        <v>4399</v>
      </c>
    </row>
    <row r="1790" spans="1:32" ht="17.25" customHeight="1" x14ac:dyDescent="0.25">
      <c r="A1790">
        <v>328559</v>
      </c>
      <c r="B1790" t="s">
        <v>1367</v>
      </c>
      <c r="C1790" t="s">
        <v>225</v>
      </c>
      <c r="D1790" t="s">
        <v>1368</v>
      </c>
      <c r="E1790" t="s">
        <v>89</v>
      </c>
      <c r="H1790" t="s">
        <v>28</v>
      </c>
      <c r="I1790" t="s">
        <v>150</v>
      </c>
      <c r="V1790" t="s">
        <v>4420</v>
      </c>
      <c r="AA1790" t="s">
        <v>4399</v>
      </c>
      <c r="AB1790" t="s">
        <v>4399</v>
      </c>
      <c r="AC1790" t="s">
        <v>4399</v>
      </c>
      <c r="AD1790" t="s">
        <v>4399</v>
      </c>
      <c r="AE1790" t="s">
        <v>4399</v>
      </c>
      <c r="AF1790" t="s">
        <v>4399</v>
      </c>
    </row>
    <row r="1791" spans="1:32" ht="17.25" customHeight="1" x14ac:dyDescent="0.25">
      <c r="A1791">
        <v>328849</v>
      </c>
      <c r="B1791" t="s">
        <v>1255</v>
      </c>
      <c r="C1791" t="s">
        <v>686</v>
      </c>
      <c r="D1791" t="s">
        <v>1202</v>
      </c>
      <c r="E1791" t="s">
        <v>89</v>
      </c>
      <c r="H1791" t="s">
        <v>28</v>
      </c>
      <c r="I1791" t="s">
        <v>150</v>
      </c>
      <c r="V1791" t="s">
        <v>4420</v>
      </c>
      <c r="W1791" t="s">
        <v>4399</v>
      </c>
      <c r="X1791" t="s">
        <v>4399</v>
      </c>
      <c r="Z1791" t="s">
        <v>4399</v>
      </c>
      <c r="AA1791" t="s">
        <v>4399</v>
      </c>
      <c r="AB1791" t="s">
        <v>4399</v>
      </c>
      <c r="AC1791" t="s">
        <v>4399</v>
      </c>
      <c r="AD1791" t="s">
        <v>4399</v>
      </c>
      <c r="AE1791" t="s">
        <v>4399</v>
      </c>
      <c r="AF1791" t="s">
        <v>4399</v>
      </c>
    </row>
    <row r="1792" spans="1:32" ht="17.25" customHeight="1" x14ac:dyDescent="0.25">
      <c r="A1792">
        <v>329053</v>
      </c>
      <c r="B1792" t="s">
        <v>1789</v>
      </c>
      <c r="C1792" t="s">
        <v>455</v>
      </c>
      <c r="D1792" t="s">
        <v>679</v>
      </c>
      <c r="E1792" t="s">
        <v>88</v>
      </c>
      <c r="H1792" t="s">
        <v>28</v>
      </c>
      <c r="I1792" t="s">
        <v>150</v>
      </c>
      <c r="V1792" t="s">
        <v>4420</v>
      </c>
      <c r="AA1792" t="s">
        <v>4399</v>
      </c>
      <c r="AB1792" t="s">
        <v>4399</v>
      </c>
      <c r="AC1792" t="s">
        <v>4399</v>
      </c>
      <c r="AD1792" t="s">
        <v>4399</v>
      </c>
      <c r="AE1792" t="s">
        <v>4399</v>
      </c>
      <c r="AF1792" t="s">
        <v>4399</v>
      </c>
    </row>
    <row r="1793" spans="1:32" ht="17.25" customHeight="1" x14ac:dyDescent="0.25">
      <c r="A1793">
        <v>329328</v>
      </c>
      <c r="B1793" t="s">
        <v>1369</v>
      </c>
      <c r="C1793" t="s">
        <v>559</v>
      </c>
      <c r="D1793" t="s">
        <v>1370</v>
      </c>
      <c r="E1793" t="s">
        <v>88</v>
      </c>
      <c r="F1793">
        <v>36166</v>
      </c>
      <c r="G1793" t="s">
        <v>30</v>
      </c>
      <c r="H1793" t="s">
        <v>28</v>
      </c>
      <c r="I1793" t="s">
        <v>150</v>
      </c>
      <c r="V1793" t="s">
        <v>4420</v>
      </c>
      <c r="AB1793" t="s">
        <v>4399</v>
      </c>
      <c r="AC1793" t="s">
        <v>4399</v>
      </c>
      <c r="AD1793" t="s">
        <v>4399</v>
      </c>
      <c r="AE1793" t="s">
        <v>4399</v>
      </c>
      <c r="AF1793" t="s">
        <v>4399</v>
      </c>
    </row>
    <row r="1794" spans="1:32" ht="17.25" customHeight="1" x14ac:dyDescent="0.25">
      <c r="A1794">
        <v>329419</v>
      </c>
      <c r="B1794" t="s">
        <v>1272</v>
      </c>
      <c r="C1794" t="s">
        <v>266</v>
      </c>
      <c r="D1794" t="s">
        <v>496</v>
      </c>
      <c r="E1794" t="s">
        <v>88</v>
      </c>
      <c r="H1794" t="s">
        <v>28</v>
      </c>
      <c r="I1794" t="s">
        <v>150</v>
      </c>
      <c r="V1794" t="s">
        <v>4420</v>
      </c>
      <c r="AA1794" t="s">
        <v>4399</v>
      </c>
      <c r="AB1794" t="s">
        <v>4399</v>
      </c>
      <c r="AC1794" t="s">
        <v>4399</v>
      </c>
      <c r="AD1794" t="s">
        <v>4399</v>
      </c>
      <c r="AE1794" t="s">
        <v>4399</v>
      </c>
      <c r="AF1794" t="s">
        <v>4399</v>
      </c>
    </row>
    <row r="1795" spans="1:32" ht="17.25" customHeight="1" x14ac:dyDescent="0.25">
      <c r="A1795">
        <v>329678</v>
      </c>
      <c r="B1795" t="s">
        <v>1273</v>
      </c>
      <c r="C1795" t="s">
        <v>375</v>
      </c>
      <c r="D1795" t="s">
        <v>743</v>
      </c>
      <c r="E1795" t="s">
        <v>89</v>
      </c>
      <c r="H1795" t="s">
        <v>28</v>
      </c>
      <c r="I1795" t="s">
        <v>150</v>
      </c>
      <c r="V1795" t="s">
        <v>4420</v>
      </c>
      <c r="AA1795" t="s">
        <v>4399</v>
      </c>
      <c r="AB1795" t="s">
        <v>4399</v>
      </c>
      <c r="AC1795" t="s">
        <v>4399</v>
      </c>
      <c r="AD1795" t="s">
        <v>4399</v>
      </c>
      <c r="AE1795" t="s">
        <v>4399</v>
      </c>
      <c r="AF1795" t="s">
        <v>4399</v>
      </c>
    </row>
    <row r="1796" spans="1:32" ht="17.25" customHeight="1" x14ac:dyDescent="0.25">
      <c r="A1796">
        <v>330102</v>
      </c>
      <c r="B1796" t="s">
        <v>1382</v>
      </c>
      <c r="C1796" t="s">
        <v>1006</v>
      </c>
      <c r="D1796" t="s">
        <v>227</v>
      </c>
      <c r="E1796" t="s">
        <v>88</v>
      </c>
      <c r="H1796" t="s">
        <v>28</v>
      </c>
      <c r="I1796" t="s">
        <v>150</v>
      </c>
      <c r="V1796" t="s">
        <v>4420</v>
      </c>
      <c r="AA1796" t="s">
        <v>4399</v>
      </c>
      <c r="AB1796" t="s">
        <v>4399</v>
      </c>
      <c r="AC1796" t="s">
        <v>4399</v>
      </c>
      <c r="AD1796" t="s">
        <v>4399</v>
      </c>
      <c r="AE1796" t="s">
        <v>4399</v>
      </c>
      <c r="AF1796" t="s">
        <v>4399</v>
      </c>
    </row>
    <row r="1797" spans="1:32" ht="17.25" customHeight="1" x14ac:dyDescent="0.25">
      <c r="A1797">
        <v>330369</v>
      </c>
      <c r="B1797" t="s">
        <v>1356</v>
      </c>
      <c r="C1797" t="s">
        <v>354</v>
      </c>
      <c r="D1797" t="s">
        <v>1357</v>
      </c>
      <c r="E1797" t="s">
        <v>88</v>
      </c>
      <c r="F1797">
        <v>35186</v>
      </c>
      <c r="G1797" t="s">
        <v>1358</v>
      </c>
      <c r="H1797" t="s">
        <v>28</v>
      </c>
      <c r="I1797" t="s">
        <v>150</v>
      </c>
      <c r="V1797" t="s">
        <v>4420</v>
      </c>
      <c r="AB1797" t="s">
        <v>4399</v>
      </c>
      <c r="AC1797" t="s">
        <v>4399</v>
      </c>
      <c r="AD1797" t="s">
        <v>4399</v>
      </c>
      <c r="AE1797" t="s">
        <v>4399</v>
      </c>
      <c r="AF1797" t="s">
        <v>4399</v>
      </c>
    </row>
    <row r="1798" spans="1:32" ht="17.25" customHeight="1" x14ac:dyDescent="0.25">
      <c r="A1798">
        <v>330589</v>
      </c>
      <c r="B1798" t="s">
        <v>1472</v>
      </c>
      <c r="C1798" t="s">
        <v>354</v>
      </c>
      <c r="D1798" t="s">
        <v>445</v>
      </c>
      <c r="E1798" t="s">
        <v>88</v>
      </c>
      <c r="H1798" t="s">
        <v>28</v>
      </c>
      <c r="I1798" t="s">
        <v>150</v>
      </c>
      <c r="V1798" t="s">
        <v>4420</v>
      </c>
      <c r="AA1798" t="s">
        <v>4399</v>
      </c>
      <c r="AB1798" t="s">
        <v>4399</v>
      </c>
      <c r="AC1798" t="s">
        <v>4399</v>
      </c>
      <c r="AD1798" t="s">
        <v>4399</v>
      </c>
      <c r="AE1798" t="s">
        <v>4399</v>
      </c>
      <c r="AF1798" t="s">
        <v>4399</v>
      </c>
    </row>
    <row r="1799" spans="1:32" ht="17.25" customHeight="1" x14ac:dyDescent="0.25">
      <c r="A1799">
        <v>330736</v>
      </c>
      <c r="B1799" t="s">
        <v>1390</v>
      </c>
      <c r="C1799" t="s">
        <v>376</v>
      </c>
      <c r="D1799" t="s">
        <v>1391</v>
      </c>
      <c r="E1799" t="s">
        <v>88</v>
      </c>
      <c r="F1799">
        <v>35862</v>
      </c>
      <c r="G1799" t="s">
        <v>30</v>
      </c>
      <c r="H1799" t="s">
        <v>28</v>
      </c>
      <c r="I1799" t="s">
        <v>150</v>
      </c>
      <c r="J1799" t="s">
        <v>27</v>
      </c>
      <c r="L1799" t="s">
        <v>30</v>
      </c>
      <c r="V1799" t="s">
        <v>4420</v>
      </c>
      <c r="AE1799" t="s">
        <v>4399</v>
      </c>
      <c r="AF1799" t="s">
        <v>4399</v>
      </c>
    </row>
    <row r="1800" spans="1:32" ht="17.25" customHeight="1" x14ac:dyDescent="0.25">
      <c r="A1800">
        <v>330792</v>
      </c>
      <c r="B1800" t="s">
        <v>1479</v>
      </c>
      <c r="C1800" t="s">
        <v>1480</v>
      </c>
      <c r="D1800" t="s">
        <v>252</v>
      </c>
      <c r="E1800" t="s">
        <v>89</v>
      </c>
      <c r="H1800" t="s">
        <v>28</v>
      </c>
      <c r="I1800" t="s">
        <v>150</v>
      </c>
      <c r="V1800" t="s">
        <v>4420</v>
      </c>
      <c r="AA1800" t="s">
        <v>4399</v>
      </c>
      <c r="AB1800" t="s">
        <v>4399</v>
      </c>
      <c r="AC1800" t="s">
        <v>4399</v>
      </c>
      <c r="AD1800" t="s">
        <v>4399</v>
      </c>
      <c r="AE1800" t="s">
        <v>4399</v>
      </c>
      <c r="AF1800" t="s">
        <v>4399</v>
      </c>
    </row>
    <row r="1801" spans="1:32" ht="17.25" customHeight="1" x14ac:dyDescent="0.25">
      <c r="A1801">
        <v>331089</v>
      </c>
      <c r="B1801" t="s">
        <v>1267</v>
      </c>
      <c r="C1801" t="s">
        <v>300</v>
      </c>
      <c r="D1801" t="s">
        <v>379</v>
      </c>
      <c r="E1801" t="s">
        <v>88</v>
      </c>
      <c r="H1801" t="s">
        <v>28</v>
      </c>
      <c r="I1801" t="s">
        <v>150</v>
      </c>
      <c r="V1801" t="s">
        <v>4420</v>
      </c>
      <c r="AA1801" t="s">
        <v>4399</v>
      </c>
      <c r="AB1801" t="s">
        <v>4399</v>
      </c>
      <c r="AC1801" t="s">
        <v>4399</v>
      </c>
      <c r="AD1801" t="s">
        <v>4399</v>
      </c>
      <c r="AE1801" t="s">
        <v>4399</v>
      </c>
      <c r="AF1801" t="s">
        <v>4399</v>
      </c>
    </row>
    <row r="1802" spans="1:32" ht="17.25" customHeight="1" x14ac:dyDescent="0.25">
      <c r="A1802">
        <v>331312</v>
      </c>
      <c r="B1802" t="s">
        <v>1379</v>
      </c>
      <c r="C1802" t="s">
        <v>1202</v>
      </c>
      <c r="D1802" t="s">
        <v>1202</v>
      </c>
      <c r="E1802" t="s">
        <v>89</v>
      </c>
      <c r="H1802" t="s">
        <v>28</v>
      </c>
      <c r="I1802" t="s">
        <v>150</v>
      </c>
      <c r="V1802" t="s">
        <v>4420</v>
      </c>
      <c r="AB1802" t="s">
        <v>4399</v>
      </c>
      <c r="AC1802" t="s">
        <v>4399</v>
      </c>
      <c r="AD1802" t="s">
        <v>4399</v>
      </c>
      <c r="AE1802" t="s">
        <v>4399</v>
      </c>
      <c r="AF1802" t="s">
        <v>4399</v>
      </c>
    </row>
    <row r="1803" spans="1:32" ht="17.25" customHeight="1" x14ac:dyDescent="0.25">
      <c r="A1803">
        <v>331493</v>
      </c>
      <c r="B1803" t="s">
        <v>1790</v>
      </c>
      <c r="C1803" t="s">
        <v>225</v>
      </c>
      <c r="D1803" t="s">
        <v>1028</v>
      </c>
      <c r="E1803" t="s">
        <v>89</v>
      </c>
      <c r="F1803">
        <v>33804</v>
      </c>
      <c r="G1803" t="s">
        <v>30</v>
      </c>
      <c r="H1803" t="s">
        <v>31</v>
      </c>
      <c r="I1803" t="s">
        <v>150</v>
      </c>
      <c r="V1803" t="s">
        <v>4420</v>
      </c>
      <c r="AB1803" t="s">
        <v>4399</v>
      </c>
      <c r="AC1803" t="s">
        <v>4399</v>
      </c>
      <c r="AD1803" t="s">
        <v>4399</v>
      </c>
      <c r="AE1803" t="s">
        <v>4399</v>
      </c>
      <c r="AF1803" t="s">
        <v>4399</v>
      </c>
    </row>
    <row r="1804" spans="1:32" ht="17.25" customHeight="1" x14ac:dyDescent="0.25">
      <c r="A1804">
        <v>331594</v>
      </c>
      <c r="B1804" t="s">
        <v>1274</v>
      </c>
      <c r="C1804" t="s">
        <v>350</v>
      </c>
      <c r="D1804" t="s">
        <v>453</v>
      </c>
      <c r="E1804" t="s">
        <v>89</v>
      </c>
      <c r="H1804" t="s">
        <v>28</v>
      </c>
      <c r="I1804" t="s">
        <v>150</v>
      </c>
      <c r="V1804" t="s">
        <v>4420</v>
      </c>
      <c r="AB1804" t="s">
        <v>4399</v>
      </c>
      <c r="AC1804" t="s">
        <v>4399</v>
      </c>
      <c r="AD1804" t="s">
        <v>4399</v>
      </c>
      <c r="AE1804" t="s">
        <v>4399</v>
      </c>
      <c r="AF1804" t="s">
        <v>4399</v>
      </c>
    </row>
    <row r="1805" spans="1:32" ht="17.25" customHeight="1" x14ac:dyDescent="0.25">
      <c r="A1805">
        <v>331635</v>
      </c>
      <c r="B1805" t="s">
        <v>2185</v>
      </c>
      <c r="C1805" t="s">
        <v>1400</v>
      </c>
      <c r="D1805" t="s">
        <v>567</v>
      </c>
      <c r="E1805" t="s">
        <v>89</v>
      </c>
      <c r="H1805" t="s">
        <v>28</v>
      </c>
      <c r="I1805" t="s">
        <v>150</v>
      </c>
      <c r="V1805" t="s">
        <v>4420</v>
      </c>
      <c r="AA1805" t="s">
        <v>4399</v>
      </c>
      <c r="AB1805" t="s">
        <v>4399</v>
      </c>
      <c r="AC1805" t="s">
        <v>4399</v>
      </c>
      <c r="AD1805" t="s">
        <v>4399</v>
      </c>
      <c r="AE1805" t="s">
        <v>4399</v>
      </c>
      <c r="AF1805" t="s">
        <v>4399</v>
      </c>
    </row>
    <row r="1806" spans="1:32" ht="17.25" customHeight="1" x14ac:dyDescent="0.25">
      <c r="A1806">
        <v>331991</v>
      </c>
      <c r="B1806" t="s">
        <v>1467</v>
      </c>
      <c r="C1806" t="s">
        <v>336</v>
      </c>
      <c r="D1806" t="s">
        <v>868</v>
      </c>
      <c r="E1806" t="s">
        <v>89</v>
      </c>
      <c r="F1806">
        <v>35495</v>
      </c>
      <c r="G1806" t="s">
        <v>82</v>
      </c>
      <c r="H1806" t="s">
        <v>28</v>
      </c>
      <c r="I1806" t="s">
        <v>150</v>
      </c>
      <c r="V1806" t="s">
        <v>4420</v>
      </c>
      <c r="AB1806" t="s">
        <v>4399</v>
      </c>
      <c r="AC1806" t="s">
        <v>4399</v>
      </c>
      <c r="AD1806" t="s">
        <v>4399</v>
      </c>
      <c r="AE1806" t="s">
        <v>4399</v>
      </c>
      <c r="AF1806" t="s">
        <v>4399</v>
      </c>
    </row>
    <row r="1807" spans="1:32" ht="17.25" customHeight="1" x14ac:dyDescent="0.25">
      <c r="A1807">
        <v>331999</v>
      </c>
      <c r="B1807" t="s">
        <v>1261</v>
      </c>
      <c r="C1807" t="s">
        <v>347</v>
      </c>
      <c r="D1807" t="s">
        <v>815</v>
      </c>
      <c r="E1807" t="s">
        <v>89</v>
      </c>
      <c r="H1807" t="s">
        <v>28</v>
      </c>
      <c r="I1807" t="s">
        <v>150</v>
      </c>
      <c r="V1807" t="s">
        <v>4420</v>
      </c>
      <c r="AA1807" t="s">
        <v>4399</v>
      </c>
      <c r="AB1807" t="s">
        <v>4399</v>
      </c>
      <c r="AC1807" t="s">
        <v>4399</v>
      </c>
      <c r="AD1807" t="s">
        <v>4399</v>
      </c>
      <c r="AE1807" t="s">
        <v>4399</v>
      </c>
      <c r="AF1807" t="s">
        <v>4399</v>
      </c>
    </row>
    <row r="1808" spans="1:32" ht="17.25" customHeight="1" x14ac:dyDescent="0.25">
      <c r="A1808">
        <v>332215</v>
      </c>
      <c r="B1808" t="s">
        <v>2315</v>
      </c>
      <c r="C1808" t="s">
        <v>338</v>
      </c>
      <c r="D1808" t="s">
        <v>361</v>
      </c>
      <c r="E1808" t="s">
        <v>89</v>
      </c>
      <c r="F1808">
        <v>31880</v>
      </c>
      <c r="G1808" t="s">
        <v>791</v>
      </c>
      <c r="H1808" t="s">
        <v>28</v>
      </c>
      <c r="I1808" t="s">
        <v>150</v>
      </c>
      <c r="V1808" t="s">
        <v>4420</v>
      </c>
      <c r="AB1808" t="s">
        <v>4399</v>
      </c>
      <c r="AC1808" t="s">
        <v>4399</v>
      </c>
      <c r="AD1808" t="s">
        <v>4399</v>
      </c>
      <c r="AE1808" t="s">
        <v>4399</v>
      </c>
      <c r="AF1808" t="s">
        <v>4399</v>
      </c>
    </row>
    <row r="1809" spans="1:32" ht="17.25" customHeight="1" x14ac:dyDescent="0.25">
      <c r="A1809">
        <v>332335</v>
      </c>
      <c r="B1809" t="s">
        <v>1533</v>
      </c>
      <c r="C1809" t="s">
        <v>1617</v>
      </c>
      <c r="D1809" t="s">
        <v>836</v>
      </c>
      <c r="E1809" t="s">
        <v>88</v>
      </c>
      <c r="F1809">
        <v>33003</v>
      </c>
      <c r="G1809" t="s">
        <v>59</v>
      </c>
      <c r="H1809" t="s">
        <v>28</v>
      </c>
      <c r="I1809" t="s">
        <v>150</v>
      </c>
      <c r="V1809" t="s">
        <v>4420</v>
      </c>
      <c r="AB1809" t="s">
        <v>4399</v>
      </c>
      <c r="AC1809" t="s">
        <v>4399</v>
      </c>
      <c r="AD1809" t="s">
        <v>4399</v>
      </c>
      <c r="AE1809" t="s">
        <v>4399</v>
      </c>
      <c r="AF1809" t="s">
        <v>4399</v>
      </c>
    </row>
    <row r="1810" spans="1:32" ht="17.25" customHeight="1" x14ac:dyDescent="0.25">
      <c r="A1810">
        <v>332389</v>
      </c>
      <c r="B1810" t="s">
        <v>1770</v>
      </c>
      <c r="C1810" t="s">
        <v>551</v>
      </c>
      <c r="D1810" t="s">
        <v>227</v>
      </c>
      <c r="E1810" t="s">
        <v>88</v>
      </c>
      <c r="F1810">
        <v>35070</v>
      </c>
      <c r="G1810" t="s">
        <v>866</v>
      </c>
      <c r="H1810" t="s">
        <v>28</v>
      </c>
      <c r="I1810" t="s">
        <v>150</v>
      </c>
      <c r="V1810" t="s">
        <v>4420</v>
      </c>
      <c r="AC1810" t="s">
        <v>4399</v>
      </c>
      <c r="AD1810" t="s">
        <v>4399</v>
      </c>
      <c r="AE1810" t="s">
        <v>4399</v>
      </c>
      <c r="AF1810" t="s">
        <v>4399</v>
      </c>
    </row>
    <row r="1811" spans="1:32" ht="17.25" customHeight="1" x14ac:dyDescent="0.25">
      <c r="A1811">
        <v>332794</v>
      </c>
      <c r="B1811" t="s">
        <v>1764</v>
      </c>
      <c r="C1811" t="s">
        <v>810</v>
      </c>
      <c r="D1811" t="s">
        <v>1765</v>
      </c>
      <c r="E1811" t="s">
        <v>88</v>
      </c>
      <c r="F1811">
        <v>35551</v>
      </c>
      <c r="G1811" t="s">
        <v>373</v>
      </c>
      <c r="H1811" t="s">
        <v>28</v>
      </c>
      <c r="I1811" t="s">
        <v>150</v>
      </c>
      <c r="V1811" t="s">
        <v>4420</v>
      </c>
      <c r="AB1811" t="s">
        <v>4399</v>
      </c>
      <c r="AC1811" t="s">
        <v>4399</v>
      </c>
      <c r="AD1811" t="s">
        <v>4399</v>
      </c>
      <c r="AE1811" t="s">
        <v>4399</v>
      </c>
      <c r="AF1811" t="s">
        <v>4399</v>
      </c>
    </row>
    <row r="1812" spans="1:32" ht="17.25" customHeight="1" x14ac:dyDescent="0.25">
      <c r="A1812">
        <v>333441</v>
      </c>
      <c r="B1812" t="s">
        <v>1264</v>
      </c>
      <c r="C1812" t="s">
        <v>448</v>
      </c>
      <c r="D1812" t="s">
        <v>658</v>
      </c>
      <c r="E1812" t="s">
        <v>89</v>
      </c>
      <c r="F1812">
        <v>34335</v>
      </c>
      <c r="G1812" t="s">
        <v>30</v>
      </c>
      <c r="H1812" t="s">
        <v>28</v>
      </c>
      <c r="I1812" t="s">
        <v>150</v>
      </c>
      <c r="J1812" t="s">
        <v>27</v>
      </c>
      <c r="L1812" t="s">
        <v>30</v>
      </c>
      <c r="V1812" t="s">
        <v>4420</v>
      </c>
      <c r="AE1812" t="s">
        <v>4399</v>
      </c>
      <c r="AF1812" t="s">
        <v>4399</v>
      </c>
    </row>
    <row r="1813" spans="1:32" ht="17.25" customHeight="1" x14ac:dyDescent="0.25">
      <c r="A1813">
        <v>333533</v>
      </c>
      <c r="B1813" t="s">
        <v>1216</v>
      </c>
      <c r="C1813" t="s">
        <v>360</v>
      </c>
      <c r="D1813" t="s">
        <v>1217</v>
      </c>
      <c r="E1813" t="s">
        <v>88</v>
      </c>
      <c r="H1813" t="s">
        <v>28</v>
      </c>
      <c r="I1813" t="s">
        <v>150</v>
      </c>
      <c r="V1813" t="s">
        <v>4420</v>
      </c>
      <c r="AA1813" t="s">
        <v>4399</v>
      </c>
      <c r="AB1813" t="s">
        <v>4399</v>
      </c>
      <c r="AC1813" t="s">
        <v>4399</v>
      </c>
      <c r="AD1813" t="s">
        <v>4399</v>
      </c>
      <c r="AE1813" t="s">
        <v>4399</v>
      </c>
      <c r="AF1813" t="s">
        <v>4399</v>
      </c>
    </row>
    <row r="1814" spans="1:32" ht="17.25" customHeight="1" x14ac:dyDescent="0.25">
      <c r="A1814">
        <v>333560</v>
      </c>
      <c r="B1814" t="s">
        <v>2097</v>
      </c>
      <c r="C1814" t="s">
        <v>557</v>
      </c>
      <c r="D1814" t="s">
        <v>463</v>
      </c>
      <c r="E1814" t="s">
        <v>88</v>
      </c>
      <c r="H1814" t="s">
        <v>28</v>
      </c>
      <c r="I1814" t="s">
        <v>150</v>
      </c>
      <c r="V1814" t="s">
        <v>4420</v>
      </c>
      <c r="AB1814" t="s">
        <v>4399</v>
      </c>
      <c r="AC1814" t="s">
        <v>4399</v>
      </c>
      <c r="AD1814" t="s">
        <v>4399</v>
      </c>
      <c r="AE1814" t="s">
        <v>4399</v>
      </c>
      <c r="AF1814" t="s">
        <v>4399</v>
      </c>
    </row>
    <row r="1815" spans="1:32" ht="17.25" customHeight="1" x14ac:dyDescent="0.25">
      <c r="A1815">
        <v>333568</v>
      </c>
      <c r="B1815" t="s">
        <v>1257</v>
      </c>
      <c r="C1815" t="s">
        <v>1258</v>
      </c>
      <c r="D1815" t="s">
        <v>1259</v>
      </c>
      <c r="E1815" t="s">
        <v>89</v>
      </c>
      <c r="F1815">
        <v>31726</v>
      </c>
      <c r="G1815" t="s">
        <v>1260</v>
      </c>
      <c r="H1815" t="s">
        <v>28</v>
      </c>
      <c r="I1815" t="s">
        <v>150</v>
      </c>
      <c r="J1815" t="s">
        <v>1197</v>
      </c>
      <c r="L1815" t="s">
        <v>42</v>
      </c>
      <c r="V1815" t="s">
        <v>4420</v>
      </c>
      <c r="AE1815" t="s">
        <v>4399</v>
      </c>
      <c r="AF1815" t="s">
        <v>4399</v>
      </c>
    </row>
    <row r="1816" spans="1:32" ht="17.25" customHeight="1" x14ac:dyDescent="0.25">
      <c r="A1816">
        <v>333606</v>
      </c>
      <c r="B1816" t="s">
        <v>1275</v>
      </c>
      <c r="C1816" t="s">
        <v>618</v>
      </c>
      <c r="D1816" t="s">
        <v>1276</v>
      </c>
      <c r="E1816" t="s">
        <v>89</v>
      </c>
      <c r="H1816" t="s">
        <v>28</v>
      </c>
      <c r="I1816" t="s">
        <v>150</v>
      </c>
      <c r="V1816" t="s">
        <v>4420</v>
      </c>
      <c r="AA1816" t="s">
        <v>4399</v>
      </c>
      <c r="AB1816" t="s">
        <v>4399</v>
      </c>
      <c r="AC1816" t="s">
        <v>4399</v>
      </c>
      <c r="AD1816" t="s">
        <v>4399</v>
      </c>
      <c r="AE1816" t="s">
        <v>4399</v>
      </c>
      <c r="AF1816" t="s">
        <v>4399</v>
      </c>
    </row>
    <row r="1817" spans="1:32" ht="17.25" customHeight="1" x14ac:dyDescent="0.25">
      <c r="A1817">
        <v>333954</v>
      </c>
      <c r="B1817" t="s">
        <v>1286</v>
      </c>
      <c r="C1817" t="s">
        <v>1287</v>
      </c>
      <c r="D1817" t="s">
        <v>729</v>
      </c>
      <c r="E1817" t="s">
        <v>89</v>
      </c>
      <c r="H1817" t="s">
        <v>28</v>
      </c>
      <c r="I1817" t="s">
        <v>150</v>
      </c>
      <c r="V1817" t="s">
        <v>4420</v>
      </c>
      <c r="AA1817" t="s">
        <v>4399</v>
      </c>
      <c r="AB1817" t="s">
        <v>4399</v>
      </c>
      <c r="AC1817" t="s">
        <v>4399</v>
      </c>
      <c r="AD1817" t="s">
        <v>4399</v>
      </c>
      <c r="AE1817" t="s">
        <v>4399</v>
      </c>
      <c r="AF1817" t="s">
        <v>4399</v>
      </c>
    </row>
    <row r="1818" spans="1:32" ht="17.25" customHeight="1" x14ac:dyDescent="0.25">
      <c r="A1818">
        <v>334330</v>
      </c>
      <c r="B1818" t="s">
        <v>1265</v>
      </c>
      <c r="C1818" t="s">
        <v>363</v>
      </c>
      <c r="D1818" t="s">
        <v>1266</v>
      </c>
      <c r="E1818" t="s">
        <v>88</v>
      </c>
      <c r="H1818" t="s">
        <v>28</v>
      </c>
      <c r="I1818" t="s">
        <v>150</v>
      </c>
      <c r="V1818" t="s">
        <v>4420</v>
      </c>
      <c r="AA1818" t="s">
        <v>4399</v>
      </c>
      <c r="AB1818" t="s">
        <v>4399</v>
      </c>
      <c r="AC1818" t="s">
        <v>4399</v>
      </c>
      <c r="AD1818" t="s">
        <v>4399</v>
      </c>
      <c r="AE1818" t="s">
        <v>4399</v>
      </c>
      <c r="AF1818" t="s">
        <v>4399</v>
      </c>
    </row>
    <row r="1819" spans="1:32" ht="17.25" customHeight="1" x14ac:dyDescent="0.25">
      <c r="A1819">
        <v>334385</v>
      </c>
      <c r="B1819" t="s">
        <v>1792</v>
      </c>
      <c r="C1819" t="s">
        <v>807</v>
      </c>
      <c r="D1819" t="s">
        <v>1793</v>
      </c>
      <c r="E1819" t="s">
        <v>88</v>
      </c>
      <c r="H1819" t="s">
        <v>28</v>
      </c>
      <c r="I1819" t="s">
        <v>150</v>
      </c>
      <c r="V1819" t="s">
        <v>4420</v>
      </c>
      <c r="AA1819" t="s">
        <v>4399</v>
      </c>
      <c r="AB1819" t="s">
        <v>4399</v>
      </c>
      <c r="AC1819" t="s">
        <v>4399</v>
      </c>
      <c r="AD1819" t="s">
        <v>4399</v>
      </c>
      <c r="AE1819" t="s">
        <v>4399</v>
      </c>
      <c r="AF1819" t="s">
        <v>4399</v>
      </c>
    </row>
    <row r="1820" spans="1:32" ht="17.25" customHeight="1" x14ac:dyDescent="0.25">
      <c r="A1820">
        <v>334620</v>
      </c>
      <c r="B1820" t="s">
        <v>1473</v>
      </c>
      <c r="C1820" t="s">
        <v>735</v>
      </c>
      <c r="D1820" t="s">
        <v>1474</v>
      </c>
      <c r="E1820" t="s">
        <v>88</v>
      </c>
      <c r="F1820">
        <v>35977</v>
      </c>
      <c r="G1820" t="s">
        <v>30</v>
      </c>
      <c r="H1820" t="s">
        <v>28</v>
      </c>
      <c r="I1820" t="s">
        <v>150</v>
      </c>
      <c r="V1820" t="s">
        <v>4420</v>
      </c>
      <c r="AB1820" t="s">
        <v>4399</v>
      </c>
      <c r="AC1820" t="s">
        <v>4399</v>
      </c>
      <c r="AD1820" t="s">
        <v>4399</v>
      </c>
      <c r="AE1820" t="s">
        <v>4399</v>
      </c>
      <c r="AF1820" t="s">
        <v>4399</v>
      </c>
    </row>
    <row r="1821" spans="1:32" ht="17.25" customHeight="1" x14ac:dyDescent="0.25">
      <c r="A1821">
        <v>334699</v>
      </c>
      <c r="B1821" t="s">
        <v>1256</v>
      </c>
      <c r="C1821" t="s">
        <v>808</v>
      </c>
      <c r="D1821" t="s">
        <v>230</v>
      </c>
      <c r="E1821" t="s">
        <v>89</v>
      </c>
      <c r="H1821" t="s">
        <v>28</v>
      </c>
      <c r="I1821" t="s">
        <v>150</v>
      </c>
      <c r="V1821" t="s">
        <v>4420</v>
      </c>
      <c r="AA1821" t="s">
        <v>4399</v>
      </c>
      <c r="AB1821" t="s">
        <v>4399</v>
      </c>
      <c r="AC1821" t="s">
        <v>4399</v>
      </c>
      <c r="AD1821" t="s">
        <v>4399</v>
      </c>
      <c r="AE1821" t="s">
        <v>4399</v>
      </c>
      <c r="AF1821" t="s">
        <v>4399</v>
      </c>
    </row>
    <row r="1822" spans="1:32" ht="17.25" customHeight="1" x14ac:dyDescent="0.25">
      <c r="A1822">
        <v>334798</v>
      </c>
      <c r="B1822" t="s">
        <v>1930</v>
      </c>
      <c r="C1822" t="s">
        <v>382</v>
      </c>
      <c r="D1822" t="s">
        <v>243</v>
      </c>
      <c r="E1822" t="s">
        <v>89</v>
      </c>
      <c r="H1822" t="s">
        <v>28</v>
      </c>
      <c r="I1822" t="s">
        <v>150</v>
      </c>
      <c r="V1822" t="s">
        <v>4420</v>
      </c>
      <c r="AE1822" t="s">
        <v>4399</v>
      </c>
      <c r="AF1822" t="s">
        <v>4399</v>
      </c>
    </row>
    <row r="1823" spans="1:32" ht="17.25" customHeight="1" x14ac:dyDescent="0.25">
      <c r="A1823">
        <v>334824</v>
      </c>
      <c r="B1823" t="s">
        <v>1371</v>
      </c>
      <c r="C1823" t="s">
        <v>354</v>
      </c>
      <c r="D1823" t="s">
        <v>500</v>
      </c>
      <c r="E1823" t="s">
        <v>89</v>
      </c>
      <c r="F1823">
        <v>36161</v>
      </c>
      <c r="G1823" t="s">
        <v>30</v>
      </c>
      <c r="H1823" t="s">
        <v>28</v>
      </c>
      <c r="I1823" t="s">
        <v>150</v>
      </c>
      <c r="V1823" t="s">
        <v>4420</v>
      </c>
      <c r="AB1823" t="s">
        <v>4399</v>
      </c>
      <c r="AC1823" t="s">
        <v>4399</v>
      </c>
      <c r="AD1823" t="s">
        <v>4399</v>
      </c>
      <c r="AE1823" t="s">
        <v>4399</v>
      </c>
      <c r="AF1823" t="s">
        <v>4399</v>
      </c>
    </row>
    <row r="1824" spans="1:32" ht="17.25" customHeight="1" x14ac:dyDescent="0.25">
      <c r="A1824">
        <v>334890</v>
      </c>
      <c r="B1824" t="s">
        <v>1383</v>
      </c>
      <c r="C1824" t="s">
        <v>225</v>
      </c>
      <c r="D1824" t="s">
        <v>387</v>
      </c>
      <c r="E1824" t="s">
        <v>89</v>
      </c>
      <c r="H1824" t="s">
        <v>28</v>
      </c>
      <c r="I1824" t="s">
        <v>150</v>
      </c>
      <c r="V1824" t="s">
        <v>4420</v>
      </c>
      <c r="AD1824" t="s">
        <v>4399</v>
      </c>
      <c r="AE1824" t="s">
        <v>4399</v>
      </c>
      <c r="AF1824" t="s">
        <v>4399</v>
      </c>
    </row>
    <row r="1825" spans="1:32" ht="17.25" customHeight="1" x14ac:dyDescent="0.25">
      <c r="A1825">
        <v>334976</v>
      </c>
      <c r="B1825" t="s">
        <v>1395</v>
      </c>
      <c r="C1825" t="s">
        <v>347</v>
      </c>
      <c r="D1825" t="s">
        <v>1396</v>
      </c>
      <c r="E1825" t="s">
        <v>89</v>
      </c>
      <c r="H1825" t="s">
        <v>28</v>
      </c>
      <c r="I1825" t="s">
        <v>150</v>
      </c>
      <c r="V1825" t="s">
        <v>4420</v>
      </c>
      <c r="AA1825" t="s">
        <v>4399</v>
      </c>
      <c r="AB1825" t="s">
        <v>4399</v>
      </c>
      <c r="AC1825" t="s">
        <v>4399</v>
      </c>
      <c r="AD1825" t="s">
        <v>4399</v>
      </c>
      <c r="AE1825" t="s">
        <v>4399</v>
      </c>
      <c r="AF1825" t="s">
        <v>4399</v>
      </c>
    </row>
    <row r="1826" spans="1:32" ht="17.25" customHeight="1" x14ac:dyDescent="0.25">
      <c r="A1826">
        <v>337108</v>
      </c>
      <c r="B1826" t="s">
        <v>1380</v>
      </c>
      <c r="C1826" t="s">
        <v>1381</v>
      </c>
      <c r="D1826" t="s">
        <v>1098</v>
      </c>
      <c r="E1826" t="s">
        <v>88</v>
      </c>
      <c r="H1826" t="s">
        <v>28</v>
      </c>
      <c r="I1826" t="s">
        <v>150</v>
      </c>
      <c r="V1826" t="s">
        <v>4420</v>
      </c>
      <c r="AA1826" t="s">
        <v>4399</v>
      </c>
      <c r="AB1826" t="s">
        <v>4399</v>
      </c>
      <c r="AC1826" t="s">
        <v>4399</v>
      </c>
      <c r="AD1826" t="s">
        <v>4399</v>
      </c>
      <c r="AE1826" t="s">
        <v>4399</v>
      </c>
      <c r="AF1826" t="s">
        <v>4399</v>
      </c>
    </row>
    <row r="1827" spans="1:32" ht="17.25" customHeight="1" x14ac:dyDescent="0.25">
      <c r="A1827">
        <v>337139</v>
      </c>
      <c r="B1827" t="s">
        <v>1939</v>
      </c>
      <c r="C1827" t="s">
        <v>1940</v>
      </c>
      <c r="D1827" t="s">
        <v>1941</v>
      </c>
      <c r="E1827" t="s">
        <v>88</v>
      </c>
      <c r="H1827" t="s">
        <v>28</v>
      </c>
      <c r="I1827" t="s">
        <v>150</v>
      </c>
      <c r="V1827" t="s">
        <v>4420</v>
      </c>
      <c r="AB1827" t="s">
        <v>4399</v>
      </c>
      <c r="AC1827" t="s">
        <v>4399</v>
      </c>
      <c r="AD1827" t="s">
        <v>4399</v>
      </c>
      <c r="AE1827" t="s">
        <v>4399</v>
      </c>
      <c r="AF1827" t="s">
        <v>4399</v>
      </c>
    </row>
    <row r="1828" spans="1:32" ht="17.25" customHeight="1" x14ac:dyDescent="0.25">
      <c r="A1828">
        <v>337140</v>
      </c>
      <c r="B1828" t="s">
        <v>1468</v>
      </c>
      <c r="C1828" t="s">
        <v>354</v>
      </c>
      <c r="D1828" t="s">
        <v>731</v>
      </c>
      <c r="E1828" t="s">
        <v>89</v>
      </c>
      <c r="F1828">
        <v>27921</v>
      </c>
      <c r="G1828" t="s">
        <v>671</v>
      </c>
      <c r="H1828" t="s">
        <v>28</v>
      </c>
      <c r="I1828" t="s">
        <v>150</v>
      </c>
      <c r="V1828" t="s">
        <v>4420</v>
      </c>
      <c r="AB1828" t="s">
        <v>4399</v>
      </c>
      <c r="AC1828" t="s">
        <v>4399</v>
      </c>
      <c r="AD1828" t="s">
        <v>4399</v>
      </c>
      <c r="AE1828" t="s">
        <v>4399</v>
      </c>
      <c r="AF1828" t="s">
        <v>4399</v>
      </c>
    </row>
    <row r="1829" spans="1:32" ht="17.25" customHeight="1" x14ac:dyDescent="0.25">
      <c r="A1829">
        <v>337209</v>
      </c>
      <c r="B1829" t="s">
        <v>1620</v>
      </c>
      <c r="C1829" t="s">
        <v>1018</v>
      </c>
      <c r="D1829" t="s">
        <v>1621</v>
      </c>
      <c r="E1829" t="s">
        <v>89</v>
      </c>
      <c r="H1829" t="s">
        <v>28</v>
      </c>
      <c r="I1829" t="s">
        <v>150</v>
      </c>
      <c r="V1829" t="s">
        <v>4420</v>
      </c>
      <c r="AA1829" t="s">
        <v>4399</v>
      </c>
      <c r="AB1829" t="s">
        <v>4399</v>
      </c>
      <c r="AC1829" t="s">
        <v>4399</v>
      </c>
      <c r="AD1829" t="s">
        <v>4399</v>
      </c>
      <c r="AE1829" t="s">
        <v>4399</v>
      </c>
      <c r="AF1829" t="s">
        <v>4399</v>
      </c>
    </row>
    <row r="1830" spans="1:32" ht="17.25" customHeight="1" x14ac:dyDescent="0.25">
      <c r="A1830">
        <v>337212</v>
      </c>
      <c r="B1830" t="s">
        <v>1469</v>
      </c>
      <c r="C1830" t="s">
        <v>344</v>
      </c>
      <c r="D1830" t="s">
        <v>334</v>
      </c>
      <c r="E1830" t="s">
        <v>88</v>
      </c>
      <c r="H1830" t="s">
        <v>28</v>
      </c>
      <c r="I1830" t="s">
        <v>150</v>
      </c>
      <c r="V1830" t="s">
        <v>4420</v>
      </c>
      <c r="AA1830" t="s">
        <v>4399</v>
      </c>
      <c r="AB1830" t="s">
        <v>4399</v>
      </c>
      <c r="AC1830" t="s">
        <v>4399</v>
      </c>
      <c r="AD1830" t="s">
        <v>4399</v>
      </c>
      <c r="AE1830" t="s">
        <v>4399</v>
      </c>
      <c r="AF1830" t="s">
        <v>4399</v>
      </c>
    </row>
    <row r="1831" spans="1:32" ht="17.25" customHeight="1" x14ac:dyDescent="0.25">
      <c r="A1831">
        <v>301719</v>
      </c>
      <c r="B1831" t="s">
        <v>1071</v>
      </c>
      <c r="C1831" t="s">
        <v>1489</v>
      </c>
      <c r="D1831" t="s">
        <v>269</v>
      </c>
      <c r="E1831" t="s">
        <v>88</v>
      </c>
      <c r="F1831">
        <v>31663</v>
      </c>
      <c r="G1831" t="s">
        <v>30</v>
      </c>
      <c r="H1831" t="s">
        <v>28</v>
      </c>
      <c r="I1831" t="s">
        <v>150</v>
      </c>
      <c r="J1831" t="s">
        <v>27</v>
      </c>
      <c r="L1831" t="s">
        <v>79</v>
      </c>
      <c r="V1831" t="s">
        <v>4553</v>
      </c>
      <c r="AE1831" t="s">
        <v>4399</v>
      </c>
      <c r="AF1831" t="s">
        <v>4399</v>
      </c>
    </row>
    <row r="1832" spans="1:32" ht="17.25" customHeight="1" x14ac:dyDescent="0.25">
      <c r="A1832">
        <v>302038</v>
      </c>
      <c r="B1832" t="s">
        <v>1298</v>
      </c>
      <c r="C1832" t="s">
        <v>776</v>
      </c>
      <c r="D1832" t="s">
        <v>1299</v>
      </c>
      <c r="E1832" t="s">
        <v>88</v>
      </c>
      <c r="H1832" t="s">
        <v>28</v>
      </c>
      <c r="I1832" t="s">
        <v>150</v>
      </c>
      <c r="V1832" t="s">
        <v>4553</v>
      </c>
      <c r="W1832" t="s">
        <v>4399</v>
      </c>
      <c r="Y1832" t="s">
        <v>4399</v>
      </c>
      <c r="Z1832" t="s">
        <v>4399</v>
      </c>
      <c r="AA1832" t="s">
        <v>4399</v>
      </c>
      <c r="AB1832" t="s">
        <v>4399</v>
      </c>
      <c r="AC1832" t="s">
        <v>4399</v>
      </c>
      <c r="AD1832" t="s">
        <v>4399</v>
      </c>
      <c r="AE1832" t="s">
        <v>4399</v>
      </c>
      <c r="AF1832" t="s">
        <v>4399</v>
      </c>
    </row>
    <row r="1833" spans="1:32" ht="17.25" customHeight="1" x14ac:dyDescent="0.25">
      <c r="A1833">
        <v>303149</v>
      </c>
      <c r="B1833" t="s">
        <v>1402</v>
      </c>
      <c r="C1833" t="s">
        <v>304</v>
      </c>
      <c r="D1833" t="s">
        <v>1202</v>
      </c>
      <c r="E1833" t="s">
        <v>89</v>
      </c>
      <c r="H1833" t="s">
        <v>28</v>
      </c>
      <c r="I1833" t="s">
        <v>150</v>
      </c>
      <c r="V1833" t="s">
        <v>4553</v>
      </c>
      <c r="AD1833" t="s">
        <v>4399</v>
      </c>
      <c r="AE1833" t="s">
        <v>4399</v>
      </c>
      <c r="AF1833" t="s">
        <v>4399</v>
      </c>
    </row>
    <row r="1834" spans="1:32" ht="17.25" customHeight="1" x14ac:dyDescent="0.25">
      <c r="A1834">
        <v>304912</v>
      </c>
      <c r="B1834" t="s">
        <v>1294</v>
      </c>
      <c r="C1834" t="s">
        <v>354</v>
      </c>
      <c r="D1834" t="s">
        <v>836</v>
      </c>
      <c r="E1834" t="s">
        <v>89</v>
      </c>
      <c r="H1834" t="s">
        <v>28</v>
      </c>
      <c r="I1834" t="s">
        <v>150</v>
      </c>
      <c r="V1834" t="s">
        <v>4553</v>
      </c>
      <c r="W1834" t="s">
        <v>4399</v>
      </c>
      <c r="Z1834" t="s">
        <v>4399</v>
      </c>
      <c r="AA1834" t="s">
        <v>4399</v>
      </c>
      <c r="AB1834" t="s">
        <v>4399</v>
      </c>
      <c r="AC1834" t="s">
        <v>4399</v>
      </c>
      <c r="AD1834" t="s">
        <v>4399</v>
      </c>
      <c r="AE1834" t="s">
        <v>4399</v>
      </c>
      <c r="AF1834" t="s">
        <v>4399</v>
      </c>
    </row>
    <row r="1835" spans="1:32" ht="17.25" customHeight="1" x14ac:dyDescent="0.25">
      <c r="A1835">
        <v>306130</v>
      </c>
      <c r="B1835" t="s">
        <v>1297</v>
      </c>
      <c r="C1835" t="s">
        <v>400</v>
      </c>
      <c r="D1835" t="s">
        <v>1202</v>
      </c>
      <c r="E1835" t="s">
        <v>88</v>
      </c>
      <c r="H1835" t="s">
        <v>28</v>
      </c>
      <c r="I1835" t="s">
        <v>150</v>
      </c>
      <c r="V1835" t="s">
        <v>4553</v>
      </c>
      <c r="Y1835" t="s">
        <v>4399</v>
      </c>
      <c r="AA1835" t="s">
        <v>4399</v>
      </c>
      <c r="AB1835" t="s">
        <v>4399</v>
      </c>
      <c r="AC1835" t="s">
        <v>4399</v>
      </c>
      <c r="AD1835" t="s">
        <v>4399</v>
      </c>
      <c r="AE1835" t="s">
        <v>4399</v>
      </c>
      <c r="AF1835" t="s">
        <v>4399</v>
      </c>
    </row>
    <row r="1836" spans="1:32" ht="17.25" customHeight="1" x14ac:dyDescent="0.25">
      <c r="A1836">
        <v>309503</v>
      </c>
      <c r="B1836" t="s">
        <v>1295</v>
      </c>
      <c r="C1836" t="s">
        <v>259</v>
      </c>
      <c r="D1836" t="s">
        <v>1202</v>
      </c>
      <c r="E1836" t="s">
        <v>88</v>
      </c>
      <c r="H1836" t="s">
        <v>28</v>
      </c>
      <c r="I1836" t="s">
        <v>150</v>
      </c>
      <c r="V1836" t="s">
        <v>4553</v>
      </c>
      <c r="AA1836" t="s">
        <v>4399</v>
      </c>
      <c r="AB1836" t="s">
        <v>4399</v>
      </c>
      <c r="AC1836" t="s">
        <v>4399</v>
      </c>
      <c r="AD1836" t="s">
        <v>4399</v>
      </c>
      <c r="AE1836" t="s">
        <v>4399</v>
      </c>
      <c r="AF1836" t="s">
        <v>4399</v>
      </c>
    </row>
    <row r="1837" spans="1:32" ht="17.25" customHeight="1" x14ac:dyDescent="0.25">
      <c r="A1837">
        <v>311937</v>
      </c>
      <c r="B1837" t="s">
        <v>2119</v>
      </c>
      <c r="C1837" t="s">
        <v>1017</v>
      </c>
      <c r="D1837" t="s">
        <v>296</v>
      </c>
      <c r="E1837" t="s">
        <v>88</v>
      </c>
      <c r="H1837" t="s">
        <v>28</v>
      </c>
      <c r="I1837" t="s">
        <v>150</v>
      </c>
      <c r="V1837" t="s">
        <v>4553</v>
      </c>
      <c r="AA1837" t="s">
        <v>4399</v>
      </c>
      <c r="AB1837" t="s">
        <v>4399</v>
      </c>
      <c r="AC1837" t="s">
        <v>4399</v>
      </c>
      <c r="AD1837" t="s">
        <v>4399</v>
      </c>
      <c r="AE1837" t="s">
        <v>4399</v>
      </c>
      <c r="AF1837" t="s">
        <v>4399</v>
      </c>
    </row>
    <row r="1838" spans="1:32" ht="17.25" customHeight="1" x14ac:dyDescent="0.25">
      <c r="A1838">
        <v>316044</v>
      </c>
      <c r="B1838" t="s">
        <v>1293</v>
      </c>
      <c r="C1838" t="s">
        <v>338</v>
      </c>
      <c r="D1838" t="s">
        <v>1202</v>
      </c>
      <c r="E1838" t="s">
        <v>88</v>
      </c>
      <c r="H1838" t="s">
        <v>28</v>
      </c>
      <c r="I1838" t="s">
        <v>150</v>
      </c>
      <c r="V1838" t="s">
        <v>4553</v>
      </c>
      <c r="W1838" t="s">
        <v>4399</v>
      </c>
      <c r="Y1838" t="s">
        <v>4399</v>
      </c>
      <c r="Z1838" t="s">
        <v>4399</v>
      </c>
      <c r="AA1838" t="s">
        <v>4399</v>
      </c>
      <c r="AB1838" t="s">
        <v>4399</v>
      </c>
      <c r="AC1838" t="s">
        <v>4399</v>
      </c>
      <c r="AD1838" t="s">
        <v>4399</v>
      </c>
      <c r="AE1838" t="s">
        <v>4399</v>
      </c>
      <c r="AF1838" t="s">
        <v>4399</v>
      </c>
    </row>
    <row r="1839" spans="1:32" ht="17.25" customHeight="1" x14ac:dyDescent="0.25">
      <c r="A1839">
        <v>316372</v>
      </c>
      <c r="B1839" t="s">
        <v>1640</v>
      </c>
      <c r="C1839" t="s">
        <v>1641</v>
      </c>
      <c r="D1839" t="s">
        <v>1202</v>
      </c>
      <c r="E1839" t="s">
        <v>88</v>
      </c>
      <c r="H1839" t="s">
        <v>28</v>
      </c>
      <c r="I1839" t="s">
        <v>150</v>
      </c>
      <c r="V1839" t="s">
        <v>4553</v>
      </c>
      <c r="AB1839" t="s">
        <v>4399</v>
      </c>
      <c r="AC1839" t="s">
        <v>4399</v>
      </c>
      <c r="AD1839" t="s">
        <v>4399</v>
      </c>
      <c r="AE1839" t="s">
        <v>4399</v>
      </c>
      <c r="AF1839" t="s">
        <v>4399</v>
      </c>
    </row>
    <row r="1840" spans="1:32" ht="17.25" customHeight="1" x14ac:dyDescent="0.25">
      <c r="A1840">
        <v>320199</v>
      </c>
      <c r="B1840" t="s">
        <v>1800</v>
      </c>
      <c r="C1840" t="s">
        <v>354</v>
      </c>
      <c r="D1840" t="s">
        <v>1090</v>
      </c>
      <c r="E1840" t="s">
        <v>88</v>
      </c>
      <c r="F1840">
        <v>33147</v>
      </c>
      <c r="G1840" t="s">
        <v>595</v>
      </c>
      <c r="H1840" t="s">
        <v>28</v>
      </c>
      <c r="I1840" t="s">
        <v>150</v>
      </c>
      <c r="J1840" t="s">
        <v>27</v>
      </c>
      <c r="L1840" t="s">
        <v>42</v>
      </c>
      <c r="V1840" t="s">
        <v>4553</v>
      </c>
      <c r="AE1840" t="s">
        <v>4399</v>
      </c>
      <c r="AF1840" t="s">
        <v>4399</v>
      </c>
    </row>
    <row r="1841" spans="1:32" ht="17.25" customHeight="1" x14ac:dyDescent="0.25">
      <c r="A1841">
        <v>321096</v>
      </c>
      <c r="B1841" t="s">
        <v>1296</v>
      </c>
      <c r="C1841" t="s">
        <v>266</v>
      </c>
      <c r="D1841" t="s">
        <v>1202</v>
      </c>
      <c r="E1841" t="s">
        <v>88</v>
      </c>
      <c r="H1841" t="s">
        <v>28</v>
      </c>
      <c r="I1841" t="s">
        <v>150</v>
      </c>
      <c r="V1841" t="s">
        <v>4553</v>
      </c>
      <c r="W1841" t="s">
        <v>4399</v>
      </c>
      <c r="Z1841" t="s">
        <v>4399</v>
      </c>
      <c r="AA1841" t="s">
        <v>4399</v>
      </c>
      <c r="AB1841" t="s">
        <v>4399</v>
      </c>
      <c r="AC1841" t="s">
        <v>4399</v>
      </c>
      <c r="AD1841" t="s">
        <v>4399</v>
      </c>
      <c r="AE1841" t="s">
        <v>4399</v>
      </c>
      <c r="AF1841" t="s">
        <v>4399</v>
      </c>
    </row>
    <row r="1842" spans="1:32" ht="17.25" customHeight="1" x14ac:dyDescent="0.25">
      <c r="A1842">
        <v>321203</v>
      </c>
      <c r="B1842" t="s">
        <v>2317</v>
      </c>
      <c r="C1842" t="s">
        <v>363</v>
      </c>
      <c r="D1842" t="s">
        <v>640</v>
      </c>
      <c r="E1842" t="s">
        <v>88</v>
      </c>
      <c r="H1842" t="s">
        <v>28</v>
      </c>
      <c r="I1842" t="s">
        <v>150</v>
      </c>
      <c r="V1842" t="s">
        <v>4553</v>
      </c>
      <c r="Y1842" t="s">
        <v>4399</v>
      </c>
      <c r="AA1842" t="s">
        <v>4399</v>
      </c>
      <c r="AB1842" t="s">
        <v>4399</v>
      </c>
      <c r="AC1842" t="s">
        <v>4399</v>
      </c>
      <c r="AD1842" t="s">
        <v>4399</v>
      </c>
      <c r="AE1842" t="s">
        <v>4399</v>
      </c>
      <c r="AF1842" t="s">
        <v>4399</v>
      </c>
    </row>
    <row r="1843" spans="1:32" ht="17.25" customHeight="1" x14ac:dyDescent="0.25">
      <c r="A1843">
        <v>321216</v>
      </c>
      <c r="B1843" t="s">
        <v>1405</v>
      </c>
      <c r="C1843" t="s">
        <v>1406</v>
      </c>
      <c r="D1843" t="s">
        <v>1202</v>
      </c>
      <c r="E1843" t="s">
        <v>88</v>
      </c>
      <c r="H1843" t="s">
        <v>28</v>
      </c>
      <c r="I1843" t="s">
        <v>150</v>
      </c>
      <c r="V1843" t="s">
        <v>4553</v>
      </c>
      <c r="AE1843" t="s">
        <v>4399</v>
      </c>
      <c r="AF1843" t="s">
        <v>4399</v>
      </c>
    </row>
    <row r="1844" spans="1:32" ht="17.25" customHeight="1" x14ac:dyDescent="0.25">
      <c r="A1844">
        <v>322483</v>
      </c>
      <c r="B1844" t="s">
        <v>2031</v>
      </c>
      <c r="C1844" t="s">
        <v>636</v>
      </c>
      <c r="D1844" t="s">
        <v>1202</v>
      </c>
      <c r="E1844" t="s">
        <v>88</v>
      </c>
      <c r="H1844" t="s">
        <v>28</v>
      </c>
      <c r="I1844" t="s">
        <v>150</v>
      </c>
      <c r="V1844" t="s">
        <v>4553</v>
      </c>
      <c r="AA1844" t="s">
        <v>4399</v>
      </c>
      <c r="AB1844" t="s">
        <v>4399</v>
      </c>
      <c r="AC1844" t="s">
        <v>4399</v>
      </c>
      <c r="AD1844" t="s">
        <v>4399</v>
      </c>
      <c r="AE1844" t="s">
        <v>4399</v>
      </c>
      <c r="AF1844" t="s">
        <v>4399</v>
      </c>
    </row>
    <row r="1845" spans="1:32" ht="17.25" customHeight="1" x14ac:dyDescent="0.25">
      <c r="A1845">
        <v>322965</v>
      </c>
      <c r="B1845" t="s">
        <v>1408</v>
      </c>
      <c r="C1845" t="s">
        <v>1291</v>
      </c>
      <c r="D1845" t="s">
        <v>1214</v>
      </c>
      <c r="E1845" t="s">
        <v>88</v>
      </c>
      <c r="H1845" t="s">
        <v>28</v>
      </c>
      <c r="I1845" t="s">
        <v>150</v>
      </c>
      <c r="V1845" t="s">
        <v>4553</v>
      </c>
      <c r="AA1845" t="s">
        <v>4399</v>
      </c>
      <c r="AB1845" t="s">
        <v>4399</v>
      </c>
      <c r="AC1845" t="s">
        <v>4399</v>
      </c>
      <c r="AD1845" t="s">
        <v>4399</v>
      </c>
      <c r="AE1845" t="s">
        <v>4399</v>
      </c>
      <c r="AF1845" t="s">
        <v>4399</v>
      </c>
    </row>
    <row r="1846" spans="1:32" ht="17.25" customHeight="1" x14ac:dyDescent="0.25">
      <c r="A1846">
        <v>323649</v>
      </c>
      <c r="B1846" t="s">
        <v>1699</v>
      </c>
      <c r="C1846" t="s">
        <v>240</v>
      </c>
      <c r="D1846" t="s">
        <v>620</v>
      </c>
      <c r="E1846" t="s">
        <v>88</v>
      </c>
      <c r="F1846">
        <v>33834</v>
      </c>
      <c r="G1846" t="s">
        <v>30</v>
      </c>
      <c r="H1846" t="s">
        <v>28</v>
      </c>
      <c r="I1846" t="s">
        <v>150</v>
      </c>
      <c r="V1846" t="s">
        <v>4553</v>
      </c>
      <c r="AB1846" t="s">
        <v>4399</v>
      </c>
      <c r="AC1846" t="s">
        <v>4399</v>
      </c>
      <c r="AD1846" t="s">
        <v>4399</v>
      </c>
      <c r="AE1846" t="s">
        <v>4399</v>
      </c>
      <c r="AF1846" t="s">
        <v>4399</v>
      </c>
    </row>
    <row r="1847" spans="1:32" ht="17.25" customHeight="1" x14ac:dyDescent="0.25">
      <c r="A1847">
        <v>323685</v>
      </c>
      <c r="B1847" t="s">
        <v>1949</v>
      </c>
      <c r="C1847" t="s">
        <v>814</v>
      </c>
      <c r="D1847" t="s">
        <v>1202</v>
      </c>
      <c r="E1847" t="s">
        <v>88</v>
      </c>
      <c r="H1847" t="s">
        <v>28</v>
      </c>
      <c r="I1847" t="s">
        <v>150</v>
      </c>
      <c r="V1847" t="s">
        <v>4553</v>
      </c>
      <c r="AB1847" t="s">
        <v>4399</v>
      </c>
      <c r="AC1847" t="s">
        <v>4399</v>
      </c>
      <c r="AD1847" t="s">
        <v>4399</v>
      </c>
      <c r="AE1847" t="s">
        <v>4399</v>
      </c>
      <c r="AF1847" t="s">
        <v>4399</v>
      </c>
    </row>
    <row r="1848" spans="1:32" ht="17.25" customHeight="1" x14ac:dyDescent="0.25">
      <c r="A1848">
        <v>323940</v>
      </c>
      <c r="B1848" t="s">
        <v>1653</v>
      </c>
      <c r="C1848" t="s">
        <v>652</v>
      </c>
      <c r="D1848" t="s">
        <v>1202</v>
      </c>
      <c r="E1848" t="s">
        <v>88</v>
      </c>
      <c r="H1848" t="s">
        <v>28</v>
      </c>
      <c r="I1848" t="s">
        <v>150</v>
      </c>
      <c r="V1848" t="s">
        <v>4553</v>
      </c>
      <c r="AA1848" t="s">
        <v>4399</v>
      </c>
      <c r="AB1848" t="s">
        <v>4399</v>
      </c>
      <c r="AC1848" t="s">
        <v>4399</v>
      </c>
      <c r="AD1848" t="s">
        <v>4399</v>
      </c>
      <c r="AE1848" t="s">
        <v>4399</v>
      </c>
      <c r="AF1848" t="s">
        <v>4399</v>
      </c>
    </row>
    <row r="1849" spans="1:32" ht="17.25" customHeight="1" x14ac:dyDescent="0.25">
      <c r="A1849">
        <v>323946</v>
      </c>
      <c r="B1849" t="s">
        <v>774</v>
      </c>
      <c r="C1849" t="s">
        <v>382</v>
      </c>
      <c r="D1849" t="s">
        <v>1202</v>
      </c>
      <c r="E1849" t="s">
        <v>88</v>
      </c>
      <c r="H1849" t="s">
        <v>28</v>
      </c>
      <c r="I1849" t="s">
        <v>150</v>
      </c>
      <c r="V1849" t="s">
        <v>4553</v>
      </c>
      <c r="AA1849" t="s">
        <v>4399</v>
      </c>
      <c r="AB1849" t="s">
        <v>4399</v>
      </c>
      <c r="AC1849" t="s">
        <v>4399</v>
      </c>
      <c r="AD1849" t="s">
        <v>4399</v>
      </c>
      <c r="AE1849" t="s">
        <v>4399</v>
      </c>
      <c r="AF1849" t="s">
        <v>4399</v>
      </c>
    </row>
    <row r="1850" spans="1:32" ht="17.25" customHeight="1" x14ac:dyDescent="0.25">
      <c r="A1850">
        <v>324099</v>
      </c>
      <c r="B1850" t="s">
        <v>1654</v>
      </c>
      <c r="C1850" t="s">
        <v>222</v>
      </c>
      <c r="D1850" t="s">
        <v>1202</v>
      </c>
      <c r="E1850" t="s">
        <v>88</v>
      </c>
      <c r="H1850" t="s">
        <v>28</v>
      </c>
      <c r="I1850" t="s">
        <v>150</v>
      </c>
      <c r="V1850" t="s">
        <v>4553</v>
      </c>
      <c r="W1850" t="s">
        <v>4399</v>
      </c>
      <c r="Z1850" t="s">
        <v>4399</v>
      </c>
      <c r="AA1850" t="s">
        <v>4399</v>
      </c>
      <c r="AB1850" t="s">
        <v>4399</v>
      </c>
      <c r="AC1850" t="s">
        <v>4399</v>
      </c>
      <c r="AD1850" t="s">
        <v>4399</v>
      </c>
      <c r="AE1850" t="s">
        <v>4399</v>
      </c>
      <c r="AF1850" t="s">
        <v>4399</v>
      </c>
    </row>
    <row r="1851" spans="1:32" ht="17.25" customHeight="1" x14ac:dyDescent="0.25">
      <c r="A1851">
        <v>324122</v>
      </c>
      <c r="B1851" t="s">
        <v>2321</v>
      </c>
      <c r="C1851" t="s">
        <v>225</v>
      </c>
      <c r="D1851" t="s">
        <v>2322</v>
      </c>
      <c r="E1851" t="s">
        <v>89</v>
      </c>
      <c r="F1851">
        <v>34702</v>
      </c>
      <c r="G1851" t="s">
        <v>30</v>
      </c>
      <c r="H1851" t="s">
        <v>28</v>
      </c>
      <c r="I1851" t="s">
        <v>150</v>
      </c>
      <c r="V1851" t="s">
        <v>4553</v>
      </c>
      <c r="AD1851" t="s">
        <v>4399</v>
      </c>
      <c r="AE1851" t="s">
        <v>4399</v>
      </c>
      <c r="AF1851" t="s">
        <v>4399</v>
      </c>
    </row>
    <row r="1852" spans="1:32" ht="17.25" customHeight="1" x14ac:dyDescent="0.25">
      <c r="A1852">
        <v>325105</v>
      </c>
      <c r="B1852" t="s">
        <v>1655</v>
      </c>
      <c r="C1852" t="s">
        <v>655</v>
      </c>
      <c r="D1852" t="s">
        <v>285</v>
      </c>
      <c r="E1852" t="s">
        <v>88</v>
      </c>
      <c r="H1852" t="s">
        <v>28</v>
      </c>
      <c r="I1852" t="s">
        <v>150</v>
      </c>
      <c r="V1852" t="s">
        <v>4553</v>
      </c>
      <c r="AA1852" t="s">
        <v>4399</v>
      </c>
      <c r="AB1852" t="s">
        <v>4399</v>
      </c>
      <c r="AC1852" t="s">
        <v>4399</v>
      </c>
      <c r="AD1852" t="s">
        <v>4399</v>
      </c>
      <c r="AE1852" t="s">
        <v>4399</v>
      </c>
      <c r="AF1852" t="s">
        <v>4399</v>
      </c>
    </row>
    <row r="1853" spans="1:32" ht="17.25" customHeight="1" x14ac:dyDescent="0.25">
      <c r="A1853">
        <v>325347</v>
      </c>
      <c r="B1853" t="s">
        <v>1950</v>
      </c>
      <c r="C1853" t="s">
        <v>264</v>
      </c>
      <c r="D1853" t="s">
        <v>550</v>
      </c>
      <c r="E1853" t="s">
        <v>88</v>
      </c>
      <c r="H1853" t="s">
        <v>28</v>
      </c>
      <c r="I1853" t="s">
        <v>150</v>
      </c>
      <c r="V1853" t="s">
        <v>4553</v>
      </c>
      <c r="AA1853" t="s">
        <v>4399</v>
      </c>
      <c r="AB1853" t="s">
        <v>4399</v>
      </c>
      <c r="AC1853" t="s">
        <v>4399</v>
      </c>
      <c r="AD1853" t="s">
        <v>4399</v>
      </c>
      <c r="AE1853" t="s">
        <v>4399</v>
      </c>
      <c r="AF1853" t="s">
        <v>4399</v>
      </c>
    </row>
    <row r="1854" spans="1:32" ht="17.25" customHeight="1" x14ac:dyDescent="0.25">
      <c r="A1854">
        <v>325481</v>
      </c>
      <c r="B1854" t="s">
        <v>1642</v>
      </c>
      <c r="C1854" t="s">
        <v>1643</v>
      </c>
      <c r="D1854" t="s">
        <v>875</v>
      </c>
      <c r="E1854" t="s">
        <v>88</v>
      </c>
      <c r="H1854" t="s">
        <v>28</v>
      </c>
      <c r="I1854" t="s">
        <v>150</v>
      </c>
      <c r="V1854" t="s">
        <v>4553</v>
      </c>
      <c r="AA1854" t="s">
        <v>4399</v>
      </c>
      <c r="AB1854" t="s">
        <v>4399</v>
      </c>
      <c r="AC1854" t="s">
        <v>4399</v>
      </c>
      <c r="AD1854" t="s">
        <v>4399</v>
      </c>
      <c r="AE1854" t="s">
        <v>4399</v>
      </c>
      <c r="AF1854" t="s">
        <v>4399</v>
      </c>
    </row>
    <row r="1855" spans="1:32" ht="17.25" customHeight="1" x14ac:dyDescent="0.25">
      <c r="A1855">
        <v>325771</v>
      </c>
      <c r="B1855" t="s">
        <v>1303</v>
      </c>
      <c r="C1855" t="s">
        <v>735</v>
      </c>
      <c r="D1855" t="s">
        <v>487</v>
      </c>
      <c r="E1855" t="s">
        <v>89</v>
      </c>
      <c r="H1855" t="s">
        <v>28</v>
      </c>
      <c r="I1855" t="s">
        <v>150</v>
      </c>
      <c r="V1855" t="s">
        <v>4553</v>
      </c>
      <c r="AA1855" t="s">
        <v>4399</v>
      </c>
      <c r="AB1855" t="s">
        <v>4399</v>
      </c>
      <c r="AC1855" t="s">
        <v>4399</v>
      </c>
      <c r="AD1855" t="s">
        <v>4399</v>
      </c>
      <c r="AE1855" t="s">
        <v>4399</v>
      </c>
      <c r="AF1855" t="s">
        <v>4399</v>
      </c>
    </row>
    <row r="1856" spans="1:32" ht="17.25" customHeight="1" x14ac:dyDescent="0.25">
      <c r="A1856">
        <v>326134</v>
      </c>
      <c r="B1856" t="s">
        <v>1409</v>
      </c>
      <c r="C1856" t="s">
        <v>691</v>
      </c>
      <c r="D1856" t="s">
        <v>1202</v>
      </c>
      <c r="E1856" t="s">
        <v>88</v>
      </c>
      <c r="H1856" t="s">
        <v>28</v>
      </c>
      <c r="I1856" t="s">
        <v>150</v>
      </c>
      <c r="V1856" t="s">
        <v>4553</v>
      </c>
      <c r="AB1856" t="s">
        <v>4399</v>
      </c>
      <c r="AC1856" t="s">
        <v>4399</v>
      </c>
      <c r="AD1856" t="s">
        <v>4399</v>
      </c>
      <c r="AE1856" t="s">
        <v>4399</v>
      </c>
      <c r="AF1856" t="s">
        <v>4399</v>
      </c>
    </row>
    <row r="1857" spans="1:32" ht="17.25" customHeight="1" x14ac:dyDescent="0.25">
      <c r="A1857">
        <v>326834</v>
      </c>
      <c r="B1857" t="s">
        <v>1304</v>
      </c>
      <c r="C1857" t="s">
        <v>259</v>
      </c>
      <c r="D1857" t="s">
        <v>848</v>
      </c>
      <c r="E1857" t="s">
        <v>88</v>
      </c>
      <c r="H1857" t="s">
        <v>28</v>
      </c>
      <c r="I1857" t="s">
        <v>150</v>
      </c>
      <c r="V1857" t="s">
        <v>4553</v>
      </c>
      <c r="AA1857" t="s">
        <v>4399</v>
      </c>
      <c r="AB1857" t="s">
        <v>4399</v>
      </c>
      <c r="AC1857" t="s">
        <v>4399</v>
      </c>
      <c r="AD1857" t="s">
        <v>4399</v>
      </c>
      <c r="AE1857" t="s">
        <v>4399</v>
      </c>
      <c r="AF1857" t="s">
        <v>4399</v>
      </c>
    </row>
    <row r="1858" spans="1:32" ht="17.25" customHeight="1" x14ac:dyDescent="0.25">
      <c r="A1858">
        <v>327406</v>
      </c>
      <c r="B1858" t="s">
        <v>1802</v>
      </c>
      <c r="C1858" t="s">
        <v>512</v>
      </c>
      <c r="D1858" t="s">
        <v>1202</v>
      </c>
      <c r="E1858" t="s">
        <v>88</v>
      </c>
      <c r="H1858" t="s">
        <v>28</v>
      </c>
      <c r="I1858" t="s">
        <v>150</v>
      </c>
      <c r="V1858" t="s">
        <v>4553</v>
      </c>
      <c r="AA1858" t="s">
        <v>4399</v>
      </c>
      <c r="AB1858" t="s">
        <v>4399</v>
      </c>
      <c r="AC1858" t="s">
        <v>4399</v>
      </c>
      <c r="AD1858" t="s">
        <v>4399</v>
      </c>
      <c r="AE1858" t="s">
        <v>4399</v>
      </c>
      <c r="AF1858" t="s">
        <v>4399</v>
      </c>
    </row>
    <row r="1859" spans="1:32" ht="17.25" customHeight="1" x14ac:dyDescent="0.25">
      <c r="A1859">
        <v>328127</v>
      </c>
      <c r="B1859" t="s">
        <v>1647</v>
      </c>
      <c r="C1859" t="s">
        <v>370</v>
      </c>
      <c r="D1859" t="s">
        <v>370</v>
      </c>
      <c r="E1859" t="s">
        <v>88</v>
      </c>
      <c r="H1859" t="s">
        <v>28</v>
      </c>
      <c r="I1859" t="s">
        <v>150</v>
      </c>
      <c r="V1859" t="s">
        <v>4553</v>
      </c>
      <c r="AA1859" t="s">
        <v>4399</v>
      </c>
      <c r="AB1859" t="s">
        <v>4399</v>
      </c>
      <c r="AC1859" t="s">
        <v>4399</v>
      </c>
      <c r="AD1859" t="s">
        <v>4399</v>
      </c>
      <c r="AE1859" t="s">
        <v>4399</v>
      </c>
      <c r="AF1859" t="s">
        <v>4399</v>
      </c>
    </row>
    <row r="1860" spans="1:32" ht="17.25" customHeight="1" x14ac:dyDescent="0.25">
      <c r="A1860">
        <v>328181</v>
      </c>
      <c r="B1860" t="s">
        <v>2349</v>
      </c>
      <c r="C1860" t="s">
        <v>431</v>
      </c>
      <c r="D1860" t="s">
        <v>1202</v>
      </c>
      <c r="E1860" t="s">
        <v>88</v>
      </c>
      <c r="H1860" t="s">
        <v>28</v>
      </c>
      <c r="I1860" t="s">
        <v>150</v>
      </c>
      <c r="V1860" t="s">
        <v>4553</v>
      </c>
      <c r="AA1860" t="s">
        <v>4399</v>
      </c>
      <c r="AB1860" t="s">
        <v>4399</v>
      </c>
      <c r="AC1860" t="s">
        <v>4399</v>
      </c>
      <c r="AD1860" t="s">
        <v>4399</v>
      </c>
      <c r="AE1860" t="s">
        <v>4399</v>
      </c>
      <c r="AF1860" t="s">
        <v>4399</v>
      </c>
    </row>
    <row r="1861" spans="1:32" ht="17.25" customHeight="1" x14ac:dyDescent="0.25">
      <c r="A1861">
        <v>328738</v>
      </c>
      <c r="B1861" t="s">
        <v>1305</v>
      </c>
      <c r="C1861" t="s">
        <v>1306</v>
      </c>
      <c r="D1861" t="s">
        <v>371</v>
      </c>
      <c r="E1861" t="s">
        <v>89</v>
      </c>
      <c r="F1861">
        <v>35400</v>
      </c>
      <c r="G1861" t="s">
        <v>30</v>
      </c>
      <c r="H1861" t="s">
        <v>28</v>
      </c>
      <c r="I1861" t="s">
        <v>150</v>
      </c>
      <c r="V1861" t="s">
        <v>4553</v>
      </c>
      <c r="AB1861" t="s">
        <v>4399</v>
      </c>
      <c r="AC1861" t="s">
        <v>4399</v>
      </c>
      <c r="AD1861" t="s">
        <v>4399</v>
      </c>
      <c r="AE1861" t="s">
        <v>4399</v>
      </c>
      <c r="AF1861" t="s">
        <v>4399</v>
      </c>
    </row>
    <row r="1862" spans="1:32" ht="17.25" customHeight="1" x14ac:dyDescent="0.25">
      <c r="A1862">
        <v>328749</v>
      </c>
      <c r="B1862" t="s">
        <v>1485</v>
      </c>
      <c r="C1862" t="s">
        <v>1486</v>
      </c>
      <c r="D1862" t="s">
        <v>1487</v>
      </c>
      <c r="E1862" t="s">
        <v>89</v>
      </c>
      <c r="H1862" t="s">
        <v>28</v>
      </c>
      <c r="I1862" t="s">
        <v>150</v>
      </c>
      <c r="V1862" t="s">
        <v>4553</v>
      </c>
      <c r="AA1862" t="s">
        <v>4399</v>
      </c>
      <c r="AB1862" t="s">
        <v>4399</v>
      </c>
      <c r="AC1862" t="s">
        <v>4399</v>
      </c>
      <c r="AD1862" t="s">
        <v>4399</v>
      </c>
      <c r="AE1862" t="s">
        <v>4399</v>
      </c>
      <c r="AF1862" t="s">
        <v>4399</v>
      </c>
    </row>
    <row r="1863" spans="1:32" ht="17.25" customHeight="1" x14ac:dyDescent="0.25">
      <c r="A1863">
        <v>328801</v>
      </c>
      <c r="B1863" t="s">
        <v>2032</v>
      </c>
      <c r="C1863" t="s">
        <v>363</v>
      </c>
      <c r="D1863" t="s">
        <v>281</v>
      </c>
      <c r="E1863" t="s">
        <v>88</v>
      </c>
      <c r="F1863">
        <v>33807</v>
      </c>
      <c r="G1863" t="s">
        <v>30</v>
      </c>
      <c r="H1863" t="s">
        <v>28</v>
      </c>
      <c r="I1863" t="s">
        <v>150</v>
      </c>
      <c r="V1863" t="s">
        <v>4553</v>
      </c>
      <c r="AD1863" t="s">
        <v>4399</v>
      </c>
      <c r="AE1863" t="s">
        <v>4399</v>
      </c>
      <c r="AF1863" t="s">
        <v>4399</v>
      </c>
    </row>
    <row r="1864" spans="1:32" ht="17.25" customHeight="1" x14ac:dyDescent="0.25">
      <c r="A1864">
        <v>329252</v>
      </c>
      <c r="B1864" t="s">
        <v>1803</v>
      </c>
      <c r="C1864" t="s">
        <v>261</v>
      </c>
      <c r="D1864" t="s">
        <v>881</v>
      </c>
      <c r="E1864" t="s">
        <v>89</v>
      </c>
      <c r="H1864" t="s">
        <v>28</v>
      </c>
      <c r="I1864" t="s">
        <v>150</v>
      </c>
      <c r="V1864" t="s">
        <v>4553</v>
      </c>
      <c r="AA1864" t="s">
        <v>4399</v>
      </c>
      <c r="AB1864" t="s">
        <v>4399</v>
      </c>
      <c r="AC1864" t="s">
        <v>4399</v>
      </c>
      <c r="AD1864" t="s">
        <v>4399</v>
      </c>
      <c r="AE1864" t="s">
        <v>4399</v>
      </c>
      <c r="AF1864" t="s">
        <v>4399</v>
      </c>
    </row>
    <row r="1865" spans="1:32" ht="17.25" customHeight="1" x14ac:dyDescent="0.25">
      <c r="A1865">
        <v>329268</v>
      </c>
      <c r="B1865" t="s">
        <v>1656</v>
      </c>
      <c r="C1865" t="s">
        <v>250</v>
      </c>
      <c r="D1865" t="s">
        <v>252</v>
      </c>
      <c r="E1865" t="s">
        <v>89</v>
      </c>
      <c r="H1865" t="s">
        <v>28</v>
      </c>
      <c r="I1865" t="s">
        <v>150</v>
      </c>
      <c r="V1865" t="s">
        <v>4553</v>
      </c>
      <c r="AA1865" t="s">
        <v>4399</v>
      </c>
      <c r="AB1865" t="s">
        <v>4399</v>
      </c>
      <c r="AC1865" t="s">
        <v>4399</v>
      </c>
      <c r="AD1865" t="s">
        <v>4399</v>
      </c>
      <c r="AE1865" t="s">
        <v>4399</v>
      </c>
      <c r="AF1865" t="s">
        <v>4399</v>
      </c>
    </row>
    <row r="1866" spans="1:32" ht="17.25" customHeight="1" x14ac:dyDescent="0.25">
      <c r="A1866">
        <v>329298</v>
      </c>
      <c r="B1866" t="s">
        <v>1403</v>
      </c>
      <c r="C1866" t="s">
        <v>1404</v>
      </c>
      <c r="D1866" t="s">
        <v>234</v>
      </c>
      <c r="E1866" t="s">
        <v>89</v>
      </c>
      <c r="H1866" t="s">
        <v>28</v>
      </c>
      <c r="I1866" t="s">
        <v>150</v>
      </c>
      <c r="V1866" t="s">
        <v>4553</v>
      </c>
      <c r="AA1866" t="s">
        <v>4399</v>
      </c>
      <c r="AB1866" t="s">
        <v>4399</v>
      </c>
      <c r="AC1866" t="s">
        <v>4399</v>
      </c>
      <c r="AD1866" t="s">
        <v>4399</v>
      </c>
      <c r="AE1866" t="s">
        <v>4399</v>
      </c>
      <c r="AF1866" t="s">
        <v>4399</v>
      </c>
    </row>
    <row r="1867" spans="1:32" ht="17.25" customHeight="1" x14ac:dyDescent="0.25">
      <c r="A1867">
        <v>329604</v>
      </c>
      <c r="B1867" t="s">
        <v>1652</v>
      </c>
      <c r="C1867" t="s">
        <v>375</v>
      </c>
      <c r="D1867" t="s">
        <v>233</v>
      </c>
      <c r="E1867" t="s">
        <v>89</v>
      </c>
      <c r="H1867" t="s">
        <v>28</v>
      </c>
      <c r="I1867" t="s">
        <v>150</v>
      </c>
      <c r="V1867" t="s">
        <v>4553</v>
      </c>
      <c r="AA1867" t="s">
        <v>4399</v>
      </c>
      <c r="AB1867" t="s">
        <v>4399</v>
      </c>
      <c r="AC1867" t="s">
        <v>4399</v>
      </c>
      <c r="AD1867" t="s">
        <v>4399</v>
      </c>
      <c r="AE1867" t="s">
        <v>4399</v>
      </c>
      <c r="AF1867" t="s">
        <v>4399</v>
      </c>
    </row>
    <row r="1868" spans="1:32" ht="17.25" customHeight="1" x14ac:dyDescent="0.25">
      <c r="A1868">
        <v>330452</v>
      </c>
      <c r="B1868" t="s">
        <v>1398</v>
      </c>
      <c r="C1868" t="s">
        <v>389</v>
      </c>
      <c r="D1868" t="s">
        <v>337</v>
      </c>
      <c r="E1868" t="s">
        <v>88</v>
      </c>
      <c r="H1868" t="s">
        <v>28</v>
      </c>
      <c r="I1868" t="s">
        <v>150</v>
      </c>
      <c r="V1868" t="s">
        <v>4553</v>
      </c>
      <c r="AA1868" t="s">
        <v>4399</v>
      </c>
      <c r="AB1868" t="s">
        <v>4399</v>
      </c>
      <c r="AC1868" t="s">
        <v>4399</v>
      </c>
      <c r="AD1868" t="s">
        <v>4399</v>
      </c>
      <c r="AE1868" t="s">
        <v>4399</v>
      </c>
      <c r="AF1868" t="s">
        <v>4399</v>
      </c>
    </row>
    <row r="1869" spans="1:32" ht="17.25" customHeight="1" x14ac:dyDescent="0.25">
      <c r="A1869">
        <v>331105</v>
      </c>
      <c r="B1869" t="s">
        <v>1490</v>
      </c>
      <c r="C1869" t="s">
        <v>240</v>
      </c>
      <c r="D1869" t="s">
        <v>379</v>
      </c>
      <c r="E1869" t="s">
        <v>88</v>
      </c>
      <c r="H1869" t="s">
        <v>28</v>
      </c>
      <c r="I1869" t="s">
        <v>150</v>
      </c>
      <c r="V1869" t="s">
        <v>4553</v>
      </c>
      <c r="AA1869" t="s">
        <v>4399</v>
      </c>
      <c r="AB1869" t="s">
        <v>4399</v>
      </c>
      <c r="AC1869" t="s">
        <v>4399</v>
      </c>
      <c r="AD1869" t="s">
        <v>4399</v>
      </c>
      <c r="AE1869" t="s">
        <v>4399</v>
      </c>
      <c r="AF1869" t="s">
        <v>4399</v>
      </c>
    </row>
    <row r="1870" spans="1:32" ht="17.25" customHeight="1" x14ac:dyDescent="0.25">
      <c r="A1870">
        <v>331252</v>
      </c>
      <c r="B1870" t="s">
        <v>1307</v>
      </c>
      <c r="C1870" t="s">
        <v>606</v>
      </c>
      <c r="D1870" t="s">
        <v>445</v>
      </c>
      <c r="E1870" t="s">
        <v>88</v>
      </c>
      <c r="H1870" t="s">
        <v>28</v>
      </c>
      <c r="I1870" t="s">
        <v>150</v>
      </c>
      <c r="V1870" t="s">
        <v>4553</v>
      </c>
      <c r="AA1870" t="s">
        <v>4399</v>
      </c>
      <c r="AB1870" t="s">
        <v>4399</v>
      </c>
      <c r="AC1870" t="s">
        <v>4399</v>
      </c>
      <c r="AD1870" t="s">
        <v>4399</v>
      </c>
      <c r="AE1870" t="s">
        <v>4399</v>
      </c>
      <c r="AF1870" t="s">
        <v>4399</v>
      </c>
    </row>
    <row r="1871" spans="1:32" ht="17.25" customHeight="1" x14ac:dyDescent="0.25">
      <c r="A1871">
        <v>331587</v>
      </c>
      <c r="B1871" t="s">
        <v>1657</v>
      </c>
      <c r="C1871" t="s">
        <v>1658</v>
      </c>
      <c r="D1871" t="s">
        <v>481</v>
      </c>
      <c r="E1871" t="s">
        <v>89</v>
      </c>
      <c r="H1871" t="s">
        <v>28</v>
      </c>
      <c r="I1871" t="s">
        <v>150</v>
      </c>
      <c r="V1871" t="s">
        <v>4553</v>
      </c>
      <c r="AA1871" t="s">
        <v>4399</v>
      </c>
      <c r="AB1871" t="s">
        <v>4399</v>
      </c>
      <c r="AC1871" t="s">
        <v>4399</v>
      </c>
      <c r="AD1871" t="s">
        <v>4399</v>
      </c>
      <c r="AE1871" t="s">
        <v>4399</v>
      </c>
      <c r="AF1871" t="s">
        <v>4399</v>
      </c>
    </row>
    <row r="1872" spans="1:32" ht="17.25" customHeight="1" x14ac:dyDescent="0.25">
      <c r="A1872">
        <v>333476</v>
      </c>
      <c r="B1872" t="s">
        <v>1411</v>
      </c>
      <c r="C1872" t="s">
        <v>469</v>
      </c>
      <c r="D1872" t="s">
        <v>283</v>
      </c>
      <c r="E1872" t="s">
        <v>89</v>
      </c>
      <c r="H1872" t="s">
        <v>28</v>
      </c>
      <c r="I1872" t="s">
        <v>150</v>
      </c>
      <c r="V1872" t="s">
        <v>4553</v>
      </c>
      <c r="AA1872" t="s">
        <v>4399</v>
      </c>
      <c r="AB1872" t="s">
        <v>4399</v>
      </c>
      <c r="AC1872" t="s">
        <v>4399</v>
      </c>
      <c r="AD1872" t="s">
        <v>4399</v>
      </c>
      <c r="AE1872" t="s">
        <v>4399</v>
      </c>
      <c r="AF1872" t="s">
        <v>4399</v>
      </c>
    </row>
    <row r="1873" spans="1:32" ht="17.25" customHeight="1" x14ac:dyDescent="0.25">
      <c r="A1873">
        <v>333616</v>
      </c>
      <c r="B1873" t="s">
        <v>1302</v>
      </c>
      <c r="C1873" t="s">
        <v>473</v>
      </c>
      <c r="D1873" t="s">
        <v>337</v>
      </c>
      <c r="E1873" t="s">
        <v>89</v>
      </c>
      <c r="H1873" t="s">
        <v>28</v>
      </c>
      <c r="I1873" t="s">
        <v>150</v>
      </c>
      <c r="V1873" t="s">
        <v>4553</v>
      </c>
      <c r="Y1873" t="s">
        <v>4399</v>
      </c>
      <c r="AA1873" t="s">
        <v>4399</v>
      </c>
      <c r="AB1873" t="s">
        <v>4399</v>
      </c>
      <c r="AC1873" t="s">
        <v>4399</v>
      </c>
      <c r="AD1873" t="s">
        <v>4399</v>
      </c>
      <c r="AE1873" t="s">
        <v>4399</v>
      </c>
      <c r="AF1873" t="s">
        <v>4399</v>
      </c>
    </row>
    <row r="1874" spans="1:32" ht="17.25" customHeight="1" x14ac:dyDescent="0.25">
      <c r="A1874">
        <v>333658</v>
      </c>
      <c r="B1874" t="s">
        <v>1399</v>
      </c>
      <c r="C1874" t="s">
        <v>347</v>
      </c>
      <c r="D1874" t="s">
        <v>233</v>
      </c>
      <c r="E1874" t="s">
        <v>88</v>
      </c>
      <c r="H1874" t="s">
        <v>28</v>
      </c>
      <c r="I1874" t="s">
        <v>150</v>
      </c>
      <c r="V1874" t="s">
        <v>4553</v>
      </c>
      <c r="AB1874" t="s">
        <v>4399</v>
      </c>
      <c r="AC1874" t="s">
        <v>4399</v>
      </c>
      <c r="AD1874" t="s">
        <v>4399</v>
      </c>
      <c r="AE1874" t="s">
        <v>4399</v>
      </c>
      <c r="AF1874" t="s">
        <v>4399</v>
      </c>
    </row>
    <row r="1875" spans="1:32" ht="17.25" customHeight="1" x14ac:dyDescent="0.25">
      <c r="A1875">
        <v>334866</v>
      </c>
      <c r="B1875" t="s">
        <v>1804</v>
      </c>
      <c r="C1875" t="s">
        <v>1805</v>
      </c>
      <c r="D1875" t="s">
        <v>573</v>
      </c>
      <c r="E1875" t="s">
        <v>88</v>
      </c>
      <c r="H1875" t="s">
        <v>28</v>
      </c>
      <c r="I1875" t="s">
        <v>150</v>
      </c>
      <c r="V1875" t="s">
        <v>4553</v>
      </c>
      <c r="AA1875" t="s">
        <v>4399</v>
      </c>
      <c r="AB1875" t="s">
        <v>4399</v>
      </c>
      <c r="AC1875" t="s">
        <v>4399</v>
      </c>
      <c r="AD1875" t="s">
        <v>4399</v>
      </c>
      <c r="AE1875" t="s">
        <v>4399</v>
      </c>
      <c r="AF1875" t="s">
        <v>4399</v>
      </c>
    </row>
    <row r="1876" spans="1:32" ht="17.25" customHeight="1" x14ac:dyDescent="0.25">
      <c r="A1876">
        <v>334926</v>
      </c>
      <c r="B1876" t="s">
        <v>1412</v>
      </c>
      <c r="C1876" t="s">
        <v>354</v>
      </c>
      <c r="D1876" t="s">
        <v>1413</v>
      </c>
      <c r="E1876" t="s">
        <v>88</v>
      </c>
      <c r="H1876" t="s">
        <v>28</v>
      </c>
      <c r="I1876" t="s">
        <v>150</v>
      </c>
      <c r="V1876" t="s">
        <v>4553</v>
      </c>
      <c r="AA1876" t="s">
        <v>4399</v>
      </c>
      <c r="AB1876" t="s">
        <v>4399</v>
      </c>
      <c r="AC1876" t="s">
        <v>4399</v>
      </c>
      <c r="AD1876" t="s">
        <v>4399</v>
      </c>
      <c r="AE1876" t="s">
        <v>4399</v>
      </c>
      <c r="AF1876" t="s">
        <v>4399</v>
      </c>
    </row>
    <row r="1877" spans="1:32" ht="17.25" customHeight="1" x14ac:dyDescent="0.25">
      <c r="A1877">
        <v>337159</v>
      </c>
      <c r="B1877" t="s">
        <v>2279</v>
      </c>
      <c r="C1877" t="s">
        <v>1112</v>
      </c>
      <c r="D1877" t="s">
        <v>893</v>
      </c>
      <c r="E1877" t="s">
        <v>89</v>
      </c>
      <c r="H1877" t="s">
        <v>28</v>
      </c>
      <c r="I1877" t="s">
        <v>150</v>
      </c>
      <c r="V1877" t="s">
        <v>4553</v>
      </c>
      <c r="AA1877" t="s">
        <v>4399</v>
      </c>
      <c r="AB1877" t="s">
        <v>4399</v>
      </c>
      <c r="AC1877" t="s">
        <v>4399</v>
      </c>
      <c r="AD1877" t="s">
        <v>4399</v>
      </c>
      <c r="AE1877" t="s">
        <v>4399</v>
      </c>
      <c r="AF1877" t="s">
        <v>4399</v>
      </c>
    </row>
    <row r="1878" spans="1:32" ht="17.25" customHeight="1" x14ac:dyDescent="0.25">
      <c r="A1878">
        <v>337181</v>
      </c>
      <c r="B1878" t="s">
        <v>1645</v>
      </c>
      <c r="C1878" t="s">
        <v>259</v>
      </c>
      <c r="D1878" t="s">
        <v>806</v>
      </c>
      <c r="E1878" t="s">
        <v>88</v>
      </c>
      <c r="H1878" t="s">
        <v>28</v>
      </c>
      <c r="I1878" t="s">
        <v>150</v>
      </c>
      <c r="V1878" t="s">
        <v>4553</v>
      </c>
      <c r="AA1878" t="s">
        <v>4399</v>
      </c>
      <c r="AB1878" t="s">
        <v>4399</v>
      </c>
      <c r="AC1878" t="s">
        <v>4399</v>
      </c>
      <c r="AD1878" t="s">
        <v>4399</v>
      </c>
      <c r="AE1878" t="s">
        <v>4399</v>
      </c>
      <c r="AF1878" t="s">
        <v>4399</v>
      </c>
    </row>
    <row r="1879" spans="1:32" ht="17.25" customHeight="1" x14ac:dyDescent="0.25">
      <c r="A1879">
        <v>337223</v>
      </c>
      <c r="B1879" t="s">
        <v>2208</v>
      </c>
      <c r="C1879" t="s">
        <v>261</v>
      </c>
      <c r="D1879" t="s">
        <v>292</v>
      </c>
      <c r="E1879" t="s">
        <v>88</v>
      </c>
      <c r="H1879" t="s">
        <v>28</v>
      </c>
      <c r="I1879" t="s">
        <v>150</v>
      </c>
      <c r="V1879" t="s">
        <v>4553</v>
      </c>
      <c r="AA1879" t="s">
        <v>4399</v>
      </c>
      <c r="AB1879" t="s">
        <v>4399</v>
      </c>
      <c r="AC1879" t="s">
        <v>4399</v>
      </c>
      <c r="AD1879" t="s">
        <v>4399</v>
      </c>
      <c r="AE1879" t="s">
        <v>4399</v>
      </c>
      <c r="AF1879" t="s">
        <v>4399</v>
      </c>
    </row>
    <row r="1880" spans="1:32" ht="17.25" customHeight="1" x14ac:dyDescent="0.25">
      <c r="A1880">
        <v>337275</v>
      </c>
      <c r="B1880" t="s">
        <v>2204</v>
      </c>
      <c r="C1880" t="s">
        <v>424</v>
      </c>
      <c r="D1880" t="s">
        <v>281</v>
      </c>
      <c r="E1880" t="s">
        <v>89</v>
      </c>
      <c r="H1880" t="s">
        <v>28</v>
      </c>
      <c r="I1880" t="s">
        <v>150</v>
      </c>
      <c r="V1880" t="s">
        <v>4553</v>
      </c>
      <c r="AA1880" t="s">
        <v>4399</v>
      </c>
      <c r="AB1880" t="s">
        <v>4399</v>
      </c>
      <c r="AC1880" t="s">
        <v>4399</v>
      </c>
      <c r="AD1880" t="s">
        <v>4399</v>
      </c>
      <c r="AE1880" t="s">
        <v>4399</v>
      </c>
      <c r="AF1880" t="s">
        <v>4399</v>
      </c>
    </row>
    <row r="1881" spans="1:32" ht="17.25" customHeight="1" x14ac:dyDescent="0.25">
      <c r="A1881">
        <v>300760</v>
      </c>
      <c r="B1881" t="s">
        <v>4549</v>
      </c>
      <c r="C1881" t="s">
        <v>344</v>
      </c>
      <c r="D1881" t="s">
        <v>418</v>
      </c>
      <c r="I1881" t="s">
        <v>150</v>
      </c>
      <c r="V1881" t="s">
        <v>4431</v>
      </c>
    </row>
    <row r="1882" spans="1:32" ht="17.25" customHeight="1" x14ac:dyDescent="0.25">
      <c r="A1882">
        <v>301643</v>
      </c>
      <c r="B1882" t="s">
        <v>4547</v>
      </c>
      <c r="C1882" t="s">
        <v>338</v>
      </c>
      <c r="D1882" t="s">
        <v>1102</v>
      </c>
      <c r="I1882" t="s">
        <v>150</v>
      </c>
      <c r="V1882" t="s">
        <v>4431</v>
      </c>
    </row>
    <row r="1883" spans="1:32" ht="17.25" customHeight="1" x14ac:dyDescent="0.25">
      <c r="A1883">
        <v>302456</v>
      </c>
      <c r="B1883" t="s">
        <v>4546</v>
      </c>
      <c r="C1883" t="s">
        <v>232</v>
      </c>
      <c r="D1883" t="s">
        <v>256</v>
      </c>
      <c r="I1883" t="s">
        <v>150</v>
      </c>
      <c r="V1883" t="s">
        <v>4430</v>
      </c>
    </row>
    <row r="1884" spans="1:32" ht="17.25" customHeight="1" x14ac:dyDescent="0.25">
      <c r="A1884">
        <v>303375</v>
      </c>
      <c r="B1884" t="s">
        <v>4545</v>
      </c>
      <c r="C1884" t="s">
        <v>240</v>
      </c>
      <c r="D1884" t="s">
        <v>4185</v>
      </c>
      <c r="I1884" t="s">
        <v>150</v>
      </c>
      <c r="V1884" t="s">
        <v>4430</v>
      </c>
    </row>
    <row r="1885" spans="1:32" ht="17.25" customHeight="1" x14ac:dyDescent="0.25">
      <c r="A1885">
        <v>304164</v>
      </c>
      <c r="B1885" t="s">
        <v>4542</v>
      </c>
      <c r="C1885" t="s">
        <v>4543</v>
      </c>
      <c r="D1885" t="s">
        <v>4544</v>
      </c>
      <c r="I1885" t="s">
        <v>150</v>
      </c>
      <c r="V1885" t="s">
        <v>4434</v>
      </c>
    </row>
    <row r="1886" spans="1:32" ht="17.25" customHeight="1" x14ac:dyDescent="0.25">
      <c r="A1886">
        <v>304833</v>
      </c>
      <c r="B1886" t="s">
        <v>4541</v>
      </c>
      <c r="C1886" t="s">
        <v>242</v>
      </c>
      <c r="D1886" t="s">
        <v>3580</v>
      </c>
      <c r="I1886" t="s">
        <v>150</v>
      </c>
      <c r="V1886" t="s">
        <v>4435</v>
      </c>
    </row>
    <row r="1887" spans="1:32" ht="17.25" customHeight="1" x14ac:dyDescent="0.25">
      <c r="A1887">
        <v>304835</v>
      </c>
      <c r="B1887" t="s">
        <v>4540</v>
      </c>
      <c r="C1887" t="s">
        <v>541</v>
      </c>
      <c r="D1887" t="s">
        <v>2255</v>
      </c>
      <c r="I1887" t="s">
        <v>150</v>
      </c>
      <c r="V1887" t="s">
        <v>4430</v>
      </c>
    </row>
    <row r="1888" spans="1:32" ht="17.25" customHeight="1" x14ac:dyDescent="0.25">
      <c r="A1888">
        <v>305915</v>
      </c>
      <c r="B1888" t="s">
        <v>4539</v>
      </c>
      <c r="C1888" t="s">
        <v>528</v>
      </c>
      <c r="D1888" t="s">
        <v>1550</v>
      </c>
      <c r="I1888" t="s">
        <v>150</v>
      </c>
      <c r="V1888" t="s">
        <v>4431</v>
      </c>
    </row>
    <row r="1889" spans="1:22" ht="17.25" customHeight="1" x14ac:dyDescent="0.25">
      <c r="A1889">
        <v>306014</v>
      </c>
      <c r="B1889" t="s">
        <v>4538</v>
      </c>
      <c r="C1889" t="s">
        <v>461</v>
      </c>
      <c r="D1889" t="s">
        <v>379</v>
      </c>
      <c r="I1889" t="s">
        <v>150</v>
      </c>
      <c r="V1889" t="s">
        <v>4431</v>
      </c>
    </row>
    <row r="1890" spans="1:22" ht="17.25" customHeight="1" x14ac:dyDescent="0.25">
      <c r="A1890">
        <v>306176</v>
      </c>
      <c r="B1890" t="s">
        <v>4537</v>
      </c>
      <c r="C1890" t="s">
        <v>240</v>
      </c>
      <c r="D1890" t="s">
        <v>550</v>
      </c>
      <c r="I1890" t="s">
        <v>150</v>
      </c>
      <c r="V1890" t="s">
        <v>4431</v>
      </c>
    </row>
    <row r="1891" spans="1:22" ht="17.25" customHeight="1" x14ac:dyDescent="0.25">
      <c r="A1891">
        <v>306257</v>
      </c>
      <c r="B1891" t="s">
        <v>4536</v>
      </c>
      <c r="C1891" t="s">
        <v>259</v>
      </c>
      <c r="D1891" t="s">
        <v>1032</v>
      </c>
      <c r="I1891" t="s">
        <v>150</v>
      </c>
      <c r="V1891" t="s">
        <v>4430</v>
      </c>
    </row>
    <row r="1892" spans="1:22" ht="17.25" customHeight="1" x14ac:dyDescent="0.25">
      <c r="A1892">
        <v>306684</v>
      </c>
      <c r="B1892" t="s">
        <v>4535</v>
      </c>
      <c r="C1892" t="s">
        <v>264</v>
      </c>
      <c r="D1892" t="s">
        <v>283</v>
      </c>
      <c r="I1892" t="s">
        <v>150</v>
      </c>
      <c r="V1892" t="s">
        <v>4431</v>
      </c>
    </row>
    <row r="1893" spans="1:22" ht="17.25" customHeight="1" x14ac:dyDescent="0.25">
      <c r="A1893">
        <v>307751</v>
      </c>
      <c r="B1893" t="s">
        <v>4533</v>
      </c>
      <c r="C1893" t="s">
        <v>657</v>
      </c>
      <c r="D1893" t="s">
        <v>4534</v>
      </c>
      <c r="I1893" t="s">
        <v>150</v>
      </c>
      <c r="V1893" t="s">
        <v>4431</v>
      </c>
    </row>
    <row r="1894" spans="1:22" ht="17.25" customHeight="1" x14ac:dyDescent="0.25">
      <c r="A1894">
        <v>307929</v>
      </c>
      <c r="B1894" t="s">
        <v>1534</v>
      </c>
      <c r="C1894" t="s">
        <v>232</v>
      </c>
      <c r="D1894" t="s">
        <v>4532</v>
      </c>
      <c r="I1894" t="s">
        <v>150</v>
      </c>
      <c r="V1894" t="s">
        <v>4431</v>
      </c>
    </row>
    <row r="1895" spans="1:22" ht="17.25" customHeight="1" x14ac:dyDescent="0.25">
      <c r="A1895">
        <v>307969</v>
      </c>
      <c r="B1895" t="s">
        <v>1599</v>
      </c>
      <c r="C1895" t="s">
        <v>466</v>
      </c>
      <c r="D1895" t="s">
        <v>330</v>
      </c>
      <c r="I1895" t="s">
        <v>150</v>
      </c>
      <c r="V1895" t="s">
        <v>4431</v>
      </c>
    </row>
    <row r="1896" spans="1:22" ht="17.25" customHeight="1" x14ac:dyDescent="0.25">
      <c r="A1896">
        <v>309380</v>
      </c>
      <c r="B1896" t="s">
        <v>4530</v>
      </c>
      <c r="C1896" t="s">
        <v>934</v>
      </c>
      <c r="D1896" t="s">
        <v>4531</v>
      </c>
      <c r="I1896" t="s">
        <v>150</v>
      </c>
      <c r="V1896" t="s">
        <v>4434</v>
      </c>
    </row>
    <row r="1897" spans="1:22" ht="17.25" customHeight="1" x14ac:dyDescent="0.25">
      <c r="A1897">
        <v>309670</v>
      </c>
      <c r="B1897" t="s">
        <v>4529</v>
      </c>
      <c r="C1897" t="s">
        <v>1489</v>
      </c>
      <c r="D1897" t="s">
        <v>1074</v>
      </c>
      <c r="I1897" t="s">
        <v>150</v>
      </c>
      <c r="V1897" t="s">
        <v>4430</v>
      </c>
    </row>
    <row r="1898" spans="1:22" ht="17.25" customHeight="1" x14ac:dyDescent="0.25">
      <c r="A1898">
        <v>309771</v>
      </c>
      <c r="B1898" t="s">
        <v>1219</v>
      </c>
      <c r="C1898" t="s">
        <v>259</v>
      </c>
      <c r="D1898" t="s">
        <v>458</v>
      </c>
      <c r="I1898" t="s">
        <v>150</v>
      </c>
      <c r="V1898" t="s">
        <v>4430</v>
      </c>
    </row>
    <row r="1899" spans="1:22" ht="17.25" customHeight="1" x14ac:dyDescent="0.25">
      <c r="A1899">
        <v>310425</v>
      </c>
      <c r="B1899" t="s">
        <v>2885</v>
      </c>
      <c r="C1899" t="s">
        <v>2886</v>
      </c>
      <c r="D1899" t="s">
        <v>1202</v>
      </c>
      <c r="E1899" t="s">
        <v>88</v>
      </c>
      <c r="H1899" t="s">
        <v>28</v>
      </c>
      <c r="I1899" t="s">
        <v>150</v>
      </c>
    </row>
    <row r="1900" spans="1:22" ht="17.25" customHeight="1" x14ac:dyDescent="0.25">
      <c r="A1900">
        <v>310542</v>
      </c>
      <c r="B1900" t="s">
        <v>4527</v>
      </c>
      <c r="C1900" t="s">
        <v>255</v>
      </c>
      <c r="D1900" t="s">
        <v>4528</v>
      </c>
      <c r="I1900" t="s">
        <v>150</v>
      </c>
      <c r="V1900" t="s">
        <v>4431</v>
      </c>
    </row>
    <row r="1901" spans="1:22" ht="17.25" customHeight="1" x14ac:dyDescent="0.25">
      <c r="A1901">
        <v>311339</v>
      </c>
      <c r="B1901" t="s">
        <v>3597</v>
      </c>
      <c r="C1901" t="s">
        <v>685</v>
      </c>
      <c r="D1901" t="s">
        <v>2680</v>
      </c>
      <c r="E1901" t="s">
        <v>88</v>
      </c>
      <c r="F1901">
        <v>31760</v>
      </c>
      <c r="G1901" t="s">
        <v>30</v>
      </c>
      <c r="H1901" t="s">
        <v>28</v>
      </c>
      <c r="I1901" t="s">
        <v>150</v>
      </c>
      <c r="J1901" t="s">
        <v>1197</v>
      </c>
      <c r="L1901" t="s">
        <v>30</v>
      </c>
    </row>
    <row r="1902" spans="1:22" ht="17.25" customHeight="1" x14ac:dyDescent="0.25">
      <c r="A1902">
        <v>311477</v>
      </c>
      <c r="B1902" t="s">
        <v>4524</v>
      </c>
      <c r="C1902" t="s">
        <v>816</v>
      </c>
      <c r="D1902" t="s">
        <v>4525</v>
      </c>
      <c r="I1902" t="s">
        <v>150</v>
      </c>
      <c r="V1902" t="s">
        <v>4434</v>
      </c>
    </row>
    <row r="1903" spans="1:22" ht="17.25" customHeight="1" x14ac:dyDescent="0.25">
      <c r="A1903">
        <v>311575</v>
      </c>
      <c r="B1903" t="s">
        <v>4523</v>
      </c>
      <c r="C1903" t="s">
        <v>240</v>
      </c>
      <c r="D1903" t="s">
        <v>1585</v>
      </c>
      <c r="I1903" t="s">
        <v>150</v>
      </c>
      <c r="V1903" t="s">
        <v>4430</v>
      </c>
    </row>
    <row r="1904" spans="1:22" ht="17.25" customHeight="1" x14ac:dyDescent="0.25">
      <c r="A1904">
        <v>311870</v>
      </c>
      <c r="B1904" t="s">
        <v>4522</v>
      </c>
      <c r="C1904" t="s">
        <v>222</v>
      </c>
      <c r="D1904" t="s">
        <v>1196</v>
      </c>
      <c r="I1904" t="s">
        <v>150</v>
      </c>
      <c r="V1904" t="s">
        <v>4430</v>
      </c>
    </row>
    <row r="1905" spans="1:22" ht="17.25" customHeight="1" x14ac:dyDescent="0.25">
      <c r="A1905">
        <v>311886</v>
      </c>
      <c r="B1905" t="s">
        <v>4521</v>
      </c>
      <c r="C1905" t="s">
        <v>276</v>
      </c>
      <c r="D1905" t="s">
        <v>1601</v>
      </c>
      <c r="I1905" t="s">
        <v>150</v>
      </c>
      <c r="V1905" t="s">
        <v>4430</v>
      </c>
    </row>
    <row r="1906" spans="1:22" ht="17.25" customHeight="1" x14ac:dyDescent="0.25">
      <c r="A1906">
        <v>311951</v>
      </c>
      <c r="B1906" t="s">
        <v>4520</v>
      </c>
      <c r="C1906" t="s">
        <v>974</v>
      </c>
      <c r="D1906" t="s">
        <v>716</v>
      </c>
      <c r="I1906" t="s">
        <v>150</v>
      </c>
      <c r="V1906" t="s">
        <v>4431</v>
      </c>
    </row>
    <row r="1907" spans="1:22" ht="17.25" customHeight="1" x14ac:dyDescent="0.25">
      <c r="A1907">
        <v>312222</v>
      </c>
      <c r="B1907" t="s">
        <v>4519</v>
      </c>
      <c r="C1907" t="s">
        <v>242</v>
      </c>
      <c r="D1907" t="s">
        <v>326</v>
      </c>
      <c r="I1907" t="s">
        <v>150</v>
      </c>
      <c r="V1907" t="s">
        <v>4431</v>
      </c>
    </row>
    <row r="1908" spans="1:22" ht="17.25" customHeight="1" x14ac:dyDescent="0.25">
      <c r="A1908">
        <v>312344</v>
      </c>
      <c r="B1908" t="s">
        <v>4517</v>
      </c>
      <c r="C1908" t="s">
        <v>2008</v>
      </c>
      <c r="D1908" t="s">
        <v>4518</v>
      </c>
      <c r="I1908" t="s">
        <v>150</v>
      </c>
      <c r="V1908" t="s">
        <v>4434</v>
      </c>
    </row>
    <row r="1909" spans="1:22" ht="17.25" customHeight="1" x14ac:dyDescent="0.25">
      <c r="A1909">
        <v>312536</v>
      </c>
      <c r="B1909" t="s">
        <v>4516</v>
      </c>
      <c r="C1909" t="s">
        <v>240</v>
      </c>
      <c r="D1909" t="s">
        <v>295</v>
      </c>
      <c r="I1909" t="s">
        <v>150</v>
      </c>
      <c r="V1909" t="s">
        <v>4435</v>
      </c>
    </row>
    <row r="1910" spans="1:22" ht="17.25" customHeight="1" x14ac:dyDescent="0.25">
      <c r="A1910">
        <v>313126</v>
      </c>
      <c r="B1910" t="s">
        <v>4514</v>
      </c>
      <c r="C1910" t="s">
        <v>479</v>
      </c>
      <c r="D1910" t="s">
        <v>380</v>
      </c>
      <c r="I1910" t="s">
        <v>150</v>
      </c>
      <c r="V1910" t="s">
        <v>4431</v>
      </c>
    </row>
    <row r="1911" spans="1:22" ht="17.25" customHeight="1" x14ac:dyDescent="0.25">
      <c r="A1911">
        <v>313459</v>
      </c>
      <c r="B1911" t="s">
        <v>4512</v>
      </c>
      <c r="C1911" t="s">
        <v>225</v>
      </c>
      <c r="D1911" t="s">
        <v>4513</v>
      </c>
      <c r="I1911" t="s">
        <v>150</v>
      </c>
      <c r="V1911" t="s">
        <v>4434</v>
      </c>
    </row>
    <row r="1912" spans="1:22" ht="17.25" customHeight="1" x14ac:dyDescent="0.25">
      <c r="A1912">
        <v>313837</v>
      </c>
      <c r="B1912" t="s">
        <v>4511</v>
      </c>
      <c r="C1912" t="s">
        <v>819</v>
      </c>
      <c r="D1912" t="s">
        <v>1772</v>
      </c>
      <c r="I1912" t="s">
        <v>150</v>
      </c>
      <c r="V1912" t="s">
        <v>4434</v>
      </c>
    </row>
    <row r="1913" spans="1:22" ht="17.25" customHeight="1" x14ac:dyDescent="0.25">
      <c r="A1913">
        <v>313925</v>
      </c>
      <c r="B1913" t="s">
        <v>4510</v>
      </c>
      <c r="C1913" t="s">
        <v>245</v>
      </c>
      <c r="D1913" t="s">
        <v>420</v>
      </c>
      <c r="I1913" t="s">
        <v>150</v>
      </c>
      <c r="V1913" t="s">
        <v>4433</v>
      </c>
    </row>
    <row r="1914" spans="1:22" ht="17.25" customHeight="1" x14ac:dyDescent="0.25">
      <c r="A1914">
        <v>315735</v>
      </c>
      <c r="B1914" t="s">
        <v>2368</v>
      </c>
      <c r="C1914" t="s">
        <v>232</v>
      </c>
      <c r="D1914" t="s">
        <v>4509</v>
      </c>
      <c r="I1914" t="s">
        <v>150</v>
      </c>
      <c r="V1914" t="s">
        <v>4434</v>
      </c>
    </row>
    <row r="1915" spans="1:22" ht="17.25" customHeight="1" x14ac:dyDescent="0.25">
      <c r="A1915">
        <v>316130</v>
      </c>
      <c r="B1915" t="s">
        <v>4508</v>
      </c>
      <c r="C1915" t="s">
        <v>259</v>
      </c>
      <c r="D1915" t="s">
        <v>380</v>
      </c>
      <c r="I1915" t="s">
        <v>150</v>
      </c>
      <c r="V1915" t="s">
        <v>4431</v>
      </c>
    </row>
    <row r="1916" spans="1:22" ht="17.25" customHeight="1" x14ac:dyDescent="0.25">
      <c r="A1916">
        <v>317342</v>
      </c>
      <c r="B1916" t="s">
        <v>4505</v>
      </c>
      <c r="C1916" t="s">
        <v>809</v>
      </c>
      <c r="D1916" t="s">
        <v>967</v>
      </c>
      <c r="I1916" t="s">
        <v>150</v>
      </c>
      <c r="V1916" t="s">
        <v>4433</v>
      </c>
    </row>
    <row r="1917" spans="1:22" ht="17.25" customHeight="1" x14ac:dyDescent="0.25">
      <c r="A1917">
        <v>317804</v>
      </c>
      <c r="B1917" t="s">
        <v>4504</v>
      </c>
      <c r="C1917" t="s">
        <v>240</v>
      </c>
      <c r="D1917" t="s">
        <v>2973</v>
      </c>
      <c r="I1917" t="s">
        <v>150</v>
      </c>
      <c r="V1917" t="s">
        <v>4431</v>
      </c>
    </row>
    <row r="1918" spans="1:22" ht="17.25" customHeight="1" x14ac:dyDescent="0.25">
      <c r="A1918">
        <v>318099</v>
      </c>
      <c r="B1918" t="s">
        <v>4503</v>
      </c>
      <c r="C1918" t="s">
        <v>4370</v>
      </c>
      <c r="D1918" t="s">
        <v>2076</v>
      </c>
      <c r="I1918" t="s">
        <v>150</v>
      </c>
      <c r="V1918" t="s">
        <v>4431</v>
      </c>
    </row>
    <row r="1919" spans="1:22" ht="17.25" customHeight="1" x14ac:dyDescent="0.25">
      <c r="A1919">
        <v>318328</v>
      </c>
      <c r="B1919" t="s">
        <v>2947</v>
      </c>
      <c r="C1919" t="s">
        <v>389</v>
      </c>
      <c r="D1919" t="s">
        <v>1083</v>
      </c>
      <c r="E1919" t="s">
        <v>88</v>
      </c>
      <c r="F1919">
        <v>24849</v>
      </c>
      <c r="G1919" t="s">
        <v>791</v>
      </c>
      <c r="H1919" t="s">
        <v>28</v>
      </c>
      <c r="I1919" t="s">
        <v>150</v>
      </c>
      <c r="J1919" t="s">
        <v>1197</v>
      </c>
      <c r="L1919" t="s">
        <v>52</v>
      </c>
    </row>
    <row r="1920" spans="1:22" ht="17.25" customHeight="1" x14ac:dyDescent="0.25">
      <c r="A1920">
        <v>318965</v>
      </c>
      <c r="B1920" t="s">
        <v>4501</v>
      </c>
      <c r="C1920" t="s">
        <v>240</v>
      </c>
      <c r="D1920" t="s">
        <v>550</v>
      </c>
      <c r="I1920" t="s">
        <v>150</v>
      </c>
      <c r="V1920" t="s">
        <v>4430</v>
      </c>
    </row>
    <row r="1921" spans="1:22" ht="17.25" customHeight="1" x14ac:dyDescent="0.25">
      <c r="A1921">
        <v>318970</v>
      </c>
      <c r="B1921" t="s">
        <v>4499</v>
      </c>
      <c r="C1921" t="s">
        <v>4500</v>
      </c>
      <c r="D1921" t="s">
        <v>1426</v>
      </c>
      <c r="I1921" t="s">
        <v>150</v>
      </c>
      <c r="V1921" t="s">
        <v>4434</v>
      </c>
    </row>
    <row r="1922" spans="1:22" ht="17.25" customHeight="1" x14ac:dyDescent="0.25">
      <c r="A1922">
        <v>319871</v>
      </c>
      <c r="B1922" t="s">
        <v>4495</v>
      </c>
      <c r="C1922" t="s">
        <v>770</v>
      </c>
      <c r="D1922" t="s">
        <v>4496</v>
      </c>
      <c r="I1922" t="s">
        <v>150</v>
      </c>
      <c r="V1922" t="s">
        <v>4430</v>
      </c>
    </row>
    <row r="1923" spans="1:22" ht="17.25" customHeight="1" x14ac:dyDescent="0.25">
      <c r="A1923">
        <v>320030</v>
      </c>
      <c r="B1923" t="s">
        <v>3763</v>
      </c>
      <c r="C1923" t="s">
        <v>770</v>
      </c>
      <c r="D1923" t="s">
        <v>296</v>
      </c>
      <c r="E1923" t="s">
        <v>89</v>
      </c>
      <c r="F1923">
        <v>33240</v>
      </c>
      <c r="G1923" t="s">
        <v>30</v>
      </c>
      <c r="H1923" t="s">
        <v>28</v>
      </c>
      <c r="I1923" t="s">
        <v>150</v>
      </c>
      <c r="J1923" t="s">
        <v>1197</v>
      </c>
      <c r="L1923" t="s">
        <v>42</v>
      </c>
    </row>
    <row r="1924" spans="1:22" ht="17.25" customHeight="1" x14ac:dyDescent="0.25">
      <c r="A1924">
        <v>320366</v>
      </c>
      <c r="B1924" t="s">
        <v>4493</v>
      </c>
      <c r="C1924" t="s">
        <v>1527</v>
      </c>
      <c r="D1924" t="s">
        <v>4494</v>
      </c>
      <c r="I1924" t="s">
        <v>150</v>
      </c>
      <c r="V1924" t="s">
        <v>4430</v>
      </c>
    </row>
    <row r="1925" spans="1:22" ht="17.25" customHeight="1" x14ac:dyDescent="0.25">
      <c r="A1925">
        <v>320397</v>
      </c>
      <c r="B1925" t="s">
        <v>3122</v>
      </c>
      <c r="C1925" t="s">
        <v>342</v>
      </c>
      <c r="D1925" t="s">
        <v>1202</v>
      </c>
      <c r="E1925" t="s">
        <v>88</v>
      </c>
      <c r="H1925" t="s">
        <v>28</v>
      </c>
      <c r="I1925" t="s">
        <v>150</v>
      </c>
    </row>
    <row r="1926" spans="1:22" ht="17.25" customHeight="1" x14ac:dyDescent="0.25">
      <c r="A1926">
        <v>320643</v>
      </c>
      <c r="B1926" t="s">
        <v>3955</v>
      </c>
      <c r="C1926" t="s">
        <v>770</v>
      </c>
      <c r="D1926" t="s">
        <v>308</v>
      </c>
      <c r="E1926" t="s">
        <v>88</v>
      </c>
      <c r="F1926">
        <v>31999</v>
      </c>
      <c r="G1926" t="s">
        <v>30</v>
      </c>
      <c r="H1926" t="s">
        <v>31</v>
      </c>
      <c r="I1926" t="s">
        <v>150</v>
      </c>
      <c r="J1926" t="s">
        <v>27</v>
      </c>
      <c r="L1926" t="s">
        <v>30</v>
      </c>
    </row>
    <row r="1927" spans="1:22" ht="17.25" customHeight="1" x14ac:dyDescent="0.25">
      <c r="A1927">
        <v>320818</v>
      </c>
      <c r="B1927" t="s">
        <v>3101</v>
      </c>
      <c r="C1927" t="s">
        <v>1039</v>
      </c>
      <c r="D1927" t="s">
        <v>1202</v>
      </c>
      <c r="E1927" t="s">
        <v>88</v>
      </c>
      <c r="H1927" t="s">
        <v>28</v>
      </c>
      <c r="I1927" t="s">
        <v>150</v>
      </c>
    </row>
    <row r="1928" spans="1:22" ht="17.25" customHeight="1" x14ac:dyDescent="0.25">
      <c r="A1928">
        <v>320995</v>
      </c>
      <c r="B1928" t="s">
        <v>3145</v>
      </c>
      <c r="C1928" t="s">
        <v>581</v>
      </c>
      <c r="D1928" t="s">
        <v>3146</v>
      </c>
      <c r="E1928" t="s">
        <v>88</v>
      </c>
      <c r="F1928">
        <v>32406</v>
      </c>
      <c r="G1928" t="s">
        <v>30</v>
      </c>
      <c r="H1928" t="s">
        <v>28</v>
      </c>
      <c r="I1928" t="s">
        <v>150</v>
      </c>
      <c r="J1928" t="s">
        <v>1197</v>
      </c>
      <c r="K1928">
        <v>2008</v>
      </c>
      <c r="L1928" t="s">
        <v>30</v>
      </c>
    </row>
    <row r="1929" spans="1:22" ht="17.25" customHeight="1" x14ac:dyDescent="0.25">
      <c r="A1929">
        <v>321099</v>
      </c>
      <c r="B1929" t="s">
        <v>3895</v>
      </c>
      <c r="C1929" t="s">
        <v>732</v>
      </c>
      <c r="D1929" t="s">
        <v>278</v>
      </c>
      <c r="E1929" t="s">
        <v>88</v>
      </c>
      <c r="F1929">
        <v>33244</v>
      </c>
      <c r="G1929" t="s">
        <v>30</v>
      </c>
      <c r="H1929" t="s">
        <v>28</v>
      </c>
      <c r="I1929" t="s">
        <v>150</v>
      </c>
      <c r="J1929" t="s">
        <v>1197</v>
      </c>
      <c r="L1929" t="s">
        <v>30</v>
      </c>
    </row>
    <row r="1930" spans="1:22" ht="17.25" customHeight="1" x14ac:dyDescent="0.25">
      <c r="A1930">
        <v>321185</v>
      </c>
      <c r="B1930" t="s">
        <v>4135</v>
      </c>
      <c r="C1930" t="s">
        <v>240</v>
      </c>
      <c r="D1930" t="s">
        <v>523</v>
      </c>
      <c r="E1930" t="s">
        <v>89</v>
      </c>
      <c r="F1930">
        <v>29966</v>
      </c>
      <c r="G1930" t="s">
        <v>739</v>
      </c>
      <c r="H1930" t="s">
        <v>31</v>
      </c>
      <c r="I1930" t="s">
        <v>150</v>
      </c>
      <c r="J1930" t="s">
        <v>1197</v>
      </c>
      <c r="L1930" t="s">
        <v>42</v>
      </c>
      <c r="V1930" t="s">
        <v>4554</v>
      </c>
    </row>
    <row r="1931" spans="1:22" ht="17.25" customHeight="1" x14ac:dyDescent="0.25">
      <c r="A1931">
        <v>321620</v>
      </c>
      <c r="B1931" t="s">
        <v>4490</v>
      </c>
      <c r="C1931" t="s">
        <v>1103</v>
      </c>
      <c r="D1931" t="s">
        <v>233</v>
      </c>
      <c r="I1931" t="s">
        <v>150</v>
      </c>
      <c r="V1931" t="s">
        <v>4433</v>
      </c>
    </row>
    <row r="1932" spans="1:22" ht="17.25" customHeight="1" x14ac:dyDescent="0.25">
      <c r="A1932">
        <v>321710</v>
      </c>
      <c r="B1932" t="s">
        <v>3062</v>
      </c>
      <c r="C1932" t="s">
        <v>240</v>
      </c>
      <c r="D1932" t="s">
        <v>2744</v>
      </c>
      <c r="E1932" t="s">
        <v>88</v>
      </c>
      <c r="F1932">
        <v>32284</v>
      </c>
      <c r="G1932" t="s">
        <v>49</v>
      </c>
      <c r="H1932" t="s">
        <v>28</v>
      </c>
      <c r="I1932" t="s">
        <v>150</v>
      </c>
      <c r="J1932" t="s">
        <v>1197</v>
      </c>
      <c r="L1932" t="s">
        <v>49</v>
      </c>
    </row>
    <row r="1933" spans="1:22" ht="17.25" customHeight="1" x14ac:dyDescent="0.25">
      <c r="A1933">
        <v>321892</v>
      </c>
      <c r="B1933" t="s">
        <v>4489</v>
      </c>
      <c r="C1933" t="s">
        <v>506</v>
      </c>
      <c r="D1933" t="s">
        <v>1100</v>
      </c>
      <c r="I1933" t="s">
        <v>150</v>
      </c>
      <c r="V1933" t="s">
        <v>4431</v>
      </c>
    </row>
    <row r="1934" spans="1:22" ht="17.25" customHeight="1" x14ac:dyDescent="0.25">
      <c r="A1934">
        <v>322479</v>
      </c>
      <c r="B1934" t="s">
        <v>4486</v>
      </c>
      <c r="C1934" t="s">
        <v>259</v>
      </c>
      <c r="D1934" t="s">
        <v>1663</v>
      </c>
      <c r="I1934" t="s">
        <v>150</v>
      </c>
      <c r="V1934" t="s">
        <v>4431</v>
      </c>
    </row>
    <row r="1935" spans="1:22" ht="17.25" customHeight="1" x14ac:dyDescent="0.25">
      <c r="A1935">
        <v>323077</v>
      </c>
      <c r="B1935" t="s">
        <v>4484</v>
      </c>
      <c r="C1935" t="s">
        <v>382</v>
      </c>
      <c r="D1935" t="s">
        <v>3011</v>
      </c>
      <c r="I1935" t="s">
        <v>150</v>
      </c>
      <c r="V1935" t="s">
        <v>4435</v>
      </c>
    </row>
    <row r="1936" spans="1:22" ht="17.25" customHeight="1" x14ac:dyDescent="0.25">
      <c r="A1936">
        <v>323101</v>
      </c>
      <c r="B1936" t="s">
        <v>2442</v>
      </c>
      <c r="C1936" t="s">
        <v>2862</v>
      </c>
      <c r="D1936" t="s">
        <v>489</v>
      </c>
      <c r="I1936" t="s">
        <v>150</v>
      </c>
      <c r="V1936" t="s">
        <v>4430</v>
      </c>
    </row>
    <row r="1937" spans="1:22" ht="17.25" customHeight="1" x14ac:dyDescent="0.25">
      <c r="A1937">
        <v>323226</v>
      </c>
      <c r="B1937" t="s">
        <v>3329</v>
      </c>
      <c r="C1937" t="s">
        <v>633</v>
      </c>
      <c r="D1937" t="s">
        <v>3330</v>
      </c>
      <c r="E1937" t="s">
        <v>89</v>
      </c>
      <c r="F1937">
        <v>34605</v>
      </c>
      <c r="G1937" t="s">
        <v>30</v>
      </c>
      <c r="H1937" t="s">
        <v>74</v>
      </c>
      <c r="I1937" t="s">
        <v>150</v>
      </c>
      <c r="J1937" t="s">
        <v>1197</v>
      </c>
      <c r="L1937" t="s">
        <v>42</v>
      </c>
    </row>
    <row r="1938" spans="1:22" ht="17.25" customHeight="1" x14ac:dyDescent="0.25">
      <c r="A1938">
        <v>323267</v>
      </c>
      <c r="B1938" t="s">
        <v>4483</v>
      </c>
      <c r="C1938" t="s">
        <v>626</v>
      </c>
      <c r="D1938" t="s">
        <v>580</v>
      </c>
      <c r="I1938" t="s">
        <v>150</v>
      </c>
      <c r="V1938" t="s">
        <v>4433</v>
      </c>
    </row>
    <row r="1939" spans="1:22" ht="17.25" customHeight="1" x14ac:dyDescent="0.25">
      <c r="A1939">
        <v>323291</v>
      </c>
      <c r="B1939" t="s">
        <v>4137</v>
      </c>
      <c r="C1939" t="s">
        <v>402</v>
      </c>
      <c r="D1939" t="s">
        <v>4138</v>
      </c>
      <c r="E1939" t="s">
        <v>88</v>
      </c>
      <c r="F1939">
        <v>34944</v>
      </c>
      <c r="G1939" t="s">
        <v>30</v>
      </c>
      <c r="H1939" t="s">
        <v>28</v>
      </c>
      <c r="I1939" t="s">
        <v>150</v>
      </c>
      <c r="J1939" t="s">
        <v>1197</v>
      </c>
      <c r="L1939" t="s">
        <v>85</v>
      </c>
      <c r="V1939" t="s">
        <v>4554</v>
      </c>
    </row>
    <row r="1940" spans="1:22" ht="17.25" customHeight="1" x14ac:dyDescent="0.25">
      <c r="A1940">
        <v>323387</v>
      </c>
      <c r="B1940" t="s">
        <v>4139</v>
      </c>
      <c r="C1940" t="s">
        <v>545</v>
      </c>
      <c r="D1940" t="s">
        <v>982</v>
      </c>
      <c r="E1940" t="s">
        <v>88</v>
      </c>
      <c r="F1940">
        <v>27661</v>
      </c>
      <c r="G1940" t="s">
        <v>224</v>
      </c>
      <c r="H1940" t="s">
        <v>31</v>
      </c>
      <c r="I1940" t="s">
        <v>150</v>
      </c>
      <c r="J1940" t="s">
        <v>1197</v>
      </c>
      <c r="L1940" t="s">
        <v>30</v>
      </c>
      <c r="P1940" t="s">
        <v>4403</v>
      </c>
    </row>
    <row r="1941" spans="1:22" ht="17.25" customHeight="1" x14ac:dyDescent="0.25">
      <c r="A1941">
        <v>323531</v>
      </c>
      <c r="B1941" t="s">
        <v>4481</v>
      </c>
      <c r="C1941" t="s">
        <v>240</v>
      </c>
      <c r="D1941" t="s">
        <v>460</v>
      </c>
      <c r="I1941" t="s">
        <v>150</v>
      </c>
      <c r="V1941" t="s">
        <v>4435</v>
      </c>
    </row>
    <row r="1942" spans="1:22" ht="17.25" customHeight="1" x14ac:dyDescent="0.25">
      <c r="A1942">
        <v>323662</v>
      </c>
      <c r="B1942" t="s">
        <v>1200</v>
      </c>
      <c r="C1942" t="s">
        <v>397</v>
      </c>
      <c r="D1942" t="s">
        <v>308</v>
      </c>
      <c r="I1942" t="s">
        <v>150</v>
      </c>
      <c r="V1942" t="s">
        <v>4435</v>
      </c>
    </row>
    <row r="1943" spans="1:22" ht="17.25" customHeight="1" x14ac:dyDescent="0.25">
      <c r="A1943">
        <v>323947</v>
      </c>
      <c r="B1943" t="s">
        <v>4480</v>
      </c>
      <c r="C1943" t="s">
        <v>535</v>
      </c>
      <c r="D1943" t="s">
        <v>285</v>
      </c>
      <c r="I1943" t="s">
        <v>150</v>
      </c>
      <c r="V1943" t="s">
        <v>4431</v>
      </c>
    </row>
    <row r="1944" spans="1:22" ht="17.25" customHeight="1" x14ac:dyDescent="0.25">
      <c r="A1944">
        <v>324870</v>
      </c>
      <c r="B1944" t="s">
        <v>4477</v>
      </c>
      <c r="C1944" t="s">
        <v>474</v>
      </c>
      <c r="D1944" t="s">
        <v>451</v>
      </c>
      <c r="I1944" t="s">
        <v>150</v>
      </c>
      <c r="V1944" t="s">
        <v>4431</v>
      </c>
    </row>
    <row r="1945" spans="1:22" ht="17.25" customHeight="1" x14ac:dyDescent="0.25">
      <c r="A1945">
        <v>324890</v>
      </c>
      <c r="B1945" t="s">
        <v>3351</v>
      </c>
      <c r="C1945" t="s">
        <v>225</v>
      </c>
      <c r="D1945" t="s">
        <v>2381</v>
      </c>
      <c r="E1945" t="s">
        <v>88</v>
      </c>
      <c r="F1945">
        <v>29397</v>
      </c>
      <c r="G1945" t="s">
        <v>3352</v>
      </c>
      <c r="H1945" t="s">
        <v>28</v>
      </c>
      <c r="I1945" t="s">
        <v>150</v>
      </c>
      <c r="J1945" t="s">
        <v>1197</v>
      </c>
      <c r="L1945" t="s">
        <v>67</v>
      </c>
    </row>
    <row r="1946" spans="1:22" ht="17.25" customHeight="1" x14ac:dyDescent="0.25">
      <c r="A1946">
        <v>325106</v>
      </c>
      <c r="B1946" t="s">
        <v>2661</v>
      </c>
      <c r="C1946" t="s">
        <v>240</v>
      </c>
      <c r="D1946" t="s">
        <v>2662</v>
      </c>
      <c r="E1946" t="s">
        <v>88</v>
      </c>
      <c r="F1946">
        <v>32167</v>
      </c>
      <c r="G1946" t="s">
        <v>615</v>
      </c>
      <c r="H1946" t="s">
        <v>28</v>
      </c>
      <c r="I1946" t="s">
        <v>150</v>
      </c>
      <c r="J1946" t="s">
        <v>1197</v>
      </c>
      <c r="L1946" t="s">
        <v>30</v>
      </c>
    </row>
    <row r="1947" spans="1:22" ht="17.25" customHeight="1" x14ac:dyDescent="0.25">
      <c r="A1947">
        <v>325287</v>
      </c>
      <c r="B1947" t="s">
        <v>4476</v>
      </c>
      <c r="C1947" t="s">
        <v>987</v>
      </c>
      <c r="D1947" t="s">
        <v>1052</v>
      </c>
      <c r="I1947" t="s">
        <v>150</v>
      </c>
      <c r="V1947" t="s">
        <v>4435</v>
      </c>
    </row>
    <row r="1948" spans="1:22" ht="17.25" customHeight="1" x14ac:dyDescent="0.25">
      <c r="A1948">
        <v>325593</v>
      </c>
      <c r="B1948" t="s">
        <v>2646</v>
      </c>
      <c r="C1948" t="s">
        <v>551</v>
      </c>
      <c r="D1948" t="s">
        <v>283</v>
      </c>
      <c r="E1948" t="s">
        <v>88</v>
      </c>
      <c r="F1948">
        <v>35065</v>
      </c>
      <c r="G1948" t="s">
        <v>297</v>
      </c>
      <c r="H1948" t="s">
        <v>28</v>
      </c>
      <c r="I1948" t="s">
        <v>150</v>
      </c>
      <c r="J1948" t="s">
        <v>1197</v>
      </c>
      <c r="L1948" t="s">
        <v>42</v>
      </c>
    </row>
    <row r="1949" spans="1:22" ht="17.25" customHeight="1" x14ac:dyDescent="0.25">
      <c r="A1949">
        <v>325651</v>
      </c>
      <c r="B1949" t="s">
        <v>4474</v>
      </c>
      <c r="C1949" t="s">
        <v>557</v>
      </c>
      <c r="D1949" t="s">
        <v>4475</v>
      </c>
      <c r="I1949" t="s">
        <v>150</v>
      </c>
      <c r="V1949" t="s">
        <v>4433</v>
      </c>
    </row>
    <row r="1950" spans="1:22" ht="17.25" customHeight="1" x14ac:dyDescent="0.25">
      <c r="A1950">
        <v>326598</v>
      </c>
      <c r="B1950" t="s">
        <v>3085</v>
      </c>
      <c r="C1950" t="s">
        <v>3086</v>
      </c>
      <c r="D1950" t="s">
        <v>3057</v>
      </c>
      <c r="E1950" t="s">
        <v>89</v>
      </c>
      <c r="F1950">
        <v>35799</v>
      </c>
      <c r="G1950" t="s">
        <v>224</v>
      </c>
      <c r="H1950" t="s">
        <v>28</v>
      </c>
      <c r="I1950" t="s">
        <v>150</v>
      </c>
      <c r="J1950" t="s">
        <v>27</v>
      </c>
      <c r="L1950" t="s">
        <v>30</v>
      </c>
    </row>
    <row r="1951" spans="1:22" ht="17.25" customHeight="1" x14ac:dyDescent="0.25">
      <c r="A1951">
        <v>326802</v>
      </c>
      <c r="B1951" t="s">
        <v>4471</v>
      </c>
      <c r="C1951" t="s">
        <v>255</v>
      </c>
      <c r="D1951" t="s">
        <v>594</v>
      </c>
      <c r="I1951" t="s">
        <v>150</v>
      </c>
      <c r="V1951" t="s">
        <v>4431</v>
      </c>
    </row>
    <row r="1952" spans="1:22" ht="17.25" customHeight="1" x14ac:dyDescent="0.25">
      <c r="A1952">
        <v>327250</v>
      </c>
      <c r="B1952" t="s">
        <v>4469</v>
      </c>
      <c r="C1952" t="s">
        <v>745</v>
      </c>
      <c r="D1952" t="s">
        <v>4470</v>
      </c>
      <c r="I1952" t="s">
        <v>150</v>
      </c>
      <c r="V1952" t="s">
        <v>4430</v>
      </c>
    </row>
    <row r="1953" spans="1:22" ht="17.25" customHeight="1" x14ac:dyDescent="0.25">
      <c r="A1953">
        <v>327306</v>
      </c>
      <c r="B1953" t="s">
        <v>3959</v>
      </c>
      <c r="C1953" t="s">
        <v>397</v>
      </c>
      <c r="D1953" t="s">
        <v>393</v>
      </c>
      <c r="E1953" t="s">
        <v>88</v>
      </c>
      <c r="F1953">
        <v>35218</v>
      </c>
      <c r="G1953" t="s">
        <v>2760</v>
      </c>
      <c r="H1953" t="s">
        <v>28</v>
      </c>
      <c r="I1953" t="s">
        <v>150</v>
      </c>
      <c r="J1953" t="s">
        <v>1197</v>
      </c>
      <c r="L1953" t="s">
        <v>85</v>
      </c>
    </row>
    <row r="1954" spans="1:22" ht="17.25" customHeight="1" x14ac:dyDescent="0.25">
      <c r="A1954">
        <v>327341</v>
      </c>
      <c r="B1954" t="s">
        <v>3179</v>
      </c>
      <c r="C1954" t="s">
        <v>232</v>
      </c>
      <c r="D1954" t="s">
        <v>283</v>
      </c>
      <c r="E1954" t="s">
        <v>88</v>
      </c>
      <c r="F1954">
        <v>31180</v>
      </c>
      <c r="G1954" t="s">
        <v>30</v>
      </c>
      <c r="H1954" t="s">
        <v>28</v>
      </c>
      <c r="I1954" t="s">
        <v>150</v>
      </c>
      <c r="J1954" t="s">
        <v>1197</v>
      </c>
      <c r="L1954" t="s">
        <v>52</v>
      </c>
    </row>
    <row r="1955" spans="1:22" ht="17.25" customHeight="1" x14ac:dyDescent="0.25">
      <c r="A1955">
        <v>327364</v>
      </c>
      <c r="B1955" t="s">
        <v>2711</v>
      </c>
      <c r="C1955" t="s">
        <v>601</v>
      </c>
      <c r="D1955" t="s">
        <v>223</v>
      </c>
      <c r="E1955" t="s">
        <v>88</v>
      </c>
      <c r="F1955">
        <v>35414</v>
      </c>
      <c r="G1955" t="s">
        <v>30</v>
      </c>
      <c r="H1955" t="s">
        <v>28</v>
      </c>
      <c r="I1955" t="s">
        <v>150</v>
      </c>
      <c r="J1955" t="s">
        <v>1197</v>
      </c>
      <c r="L1955" t="s">
        <v>85</v>
      </c>
    </row>
    <row r="1956" spans="1:22" ht="17.25" customHeight="1" x14ac:dyDescent="0.25">
      <c r="A1956">
        <v>327662</v>
      </c>
      <c r="B1956" t="s">
        <v>2805</v>
      </c>
      <c r="C1956" t="s">
        <v>240</v>
      </c>
      <c r="D1956" t="s">
        <v>1024</v>
      </c>
      <c r="E1956" t="s">
        <v>88</v>
      </c>
      <c r="F1956">
        <v>32509</v>
      </c>
      <c r="G1956" t="s">
        <v>30</v>
      </c>
      <c r="H1956" t="s">
        <v>28</v>
      </c>
      <c r="I1956" t="s">
        <v>150</v>
      </c>
      <c r="J1956" t="s">
        <v>1197</v>
      </c>
      <c r="L1956" t="s">
        <v>85</v>
      </c>
    </row>
    <row r="1957" spans="1:22" ht="17.25" customHeight="1" x14ac:dyDescent="0.25">
      <c r="A1957">
        <v>327700</v>
      </c>
      <c r="B1957" t="s">
        <v>2562</v>
      </c>
      <c r="C1957" t="s">
        <v>405</v>
      </c>
      <c r="D1957" t="s">
        <v>858</v>
      </c>
      <c r="E1957" t="s">
        <v>88</v>
      </c>
      <c r="H1957" t="s">
        <v>28</v>
      </c>
      <c r="I1957" t="s">
        <v>150</v>
      </c>
    </row>
    <row r="1958" spans="1:22" ht="17.25" customHeight="1" x14ac:dyDescent="0.25">
      <c r="A1958">
        <v>328034</v>
      </c>
      <c r="B1958" t="s">
        <v>2815</v>
      </c>
      <c r="C1958" t="s">
        <v>240</v>
      </c>
      <c r="D1958" t="s">
        <v>2816</v>
      </c>
      <c r="E1958" t="s">
        <v>89</v>
      </c>
      <c r="F1958">
        <v>31291</v>
      </c>
      <c r="G1958" t="s">
        <v>30</v>
      </c>
      <c r="H1958" t="s">
        <v>28</v>
      </c>
      <c r="I1958" t="s">
        <v>150</v>
      </c>
      <c r="J1958" t="s">
        <v>1197</v>
      </c>
      <c r="L1958" t="s">
        <v>30</v>
      </c>
    </row>
    <row r="1959" spans="1:22" ht="17.25" customHeight="1" x14ac:dyDescent="0.25">
      <c r="A1959">
        <v>328053</v>
      </c>
      <c r="B1959" t="s">
        <v>1692</v>
      </c>
      <c r="C1959" t="s">
        <v>222</v>
      </c>
      <c r="D1959" t="s">
        <v>553</v>
      </c>
      <c r="E1959" t="s">
        <v>88</v>
      </c>
      <c r="F1959">
        <v>32509</v>
      </c>
      <c r="G1959" t="s">
        <v>85</v>
      </c>
      <c r="H1959" t="s">
        <v>28</v>
      </c>
      <c r="I1959" t="s">
        <v>150</v>
      </c>
      <c r="J1959" t="s">
        <v>1197</v>
      </c>
      <c r="L1959" t="s">
        <v>85</v>
      </c>
    </row>
    <row r="1960" spans="1:22" ht="17.25" customHeight="1" x14ac:dyDescent="0.25">
      <c r="A1960">
        <v>328290</v>
      </c>
      <c r="B1960" t="s">
        <v>4465</v>
      </c>
      <c r="C1960" t="s">
        <v>4466</v>
      </c>
      <c r="D1960" t="s">
        <v>729</v>
      </c>
      <c r="I1960" t="s">
        <v>150</v>
      </c>
      <c r="V1960" t="s">
        <v>4431</v>
      </c>
    </row>
    <row r="1961" spans="1:22" ht="17.25" customHeight="1" x14ac:dyDescent="0.25">
      <c r="A1961">
        <v>328649</v>
      </c>
      <c r="B1961" t="s">
        <v>4464</v>
      </c>
      <c r="C1961" t="s">
        <v>3754</v>
      </c>
      <c r="D1961" t="s">
        <v>1518</v>
      </c>
      <c r="I1961" t="s">
        <v>150</v>
      </c>
      <c r="V1961" t="s">
        <v>4431</v>
      </c>
    </row>
    <row r="1962" spans="1:22" ht="17.25" customHeight="1" x14ac:dyDescent="0.25">
      <c r="A1962">
        <v>328763</v>
      </c>
      <c r="B1962" t="s">
        <v>3072</v>
      </c>
      <c r="C1962" t="s">
        <v>748</v>
      </c>
      <c r="D1962" t="s">
        <v>366</v>
      </c>
      <c r="E1962" t="s">
        <v>89</v>
      </c>
      <c r="F1962">
        <v>33258</v>
      </c>
      <c r="G1962" t="s">
        <v>2903</v>
      </c>
      <c r="H1962" t="s">
        <v>28</v>
      </c>
      <c r="I1962" t="s">
        <v>150</v>
      </c>
      <c r="J1962" t="s">
        <v>27</v>
      </c>
      <c r="L1962" t="s">
        <v>82</v>
      </c>
    </row>
    <row r="1963" spans="1:22" ht="17.25" customHeight="1" x14ac:dyDescent="0.25">
      <c r="A1963">
        <v>329257</v>
      </c>
      <c r="B1963" t="s">
        <v>3623</v>
      </c>
      <c r="C1963" t="s">
        <v>300</v>
      </c>
      <c r="D1963" t="s">
        <v>560</v>
      </c>
      <c r="E1963" t="s">
        <v>89</v>
      </c>
      <c r="F1963">
        <v>35139</v>
      </c>
      <c r="G1963" t="s">
        <v>30</v>
      </c>
      <c r="H1963" t="s">
        <v>28</v>
      </c>
      <c r="I1963" t="s">
        <v>150</v>
      </c>
      <c r="J1963" t="s">
        <v>1197</v>
      </c>
      <c r="L1963" t="s">
        <v>30</v>
      </c>
    </row>
    <row r="1964" spans="1:22" ht="17.25" customHeight="1" x14ac:dyDescent="0.25">
      <c r="A1964">
        <v>329738</v>
      </c>
      <c r="B1964" t="s">
        <v>3359</v>
      </c>
      <c r="C1964" t="s">
        <v>1209</v>
      </c>
      <c r="D1964" t="s">
        <v>507</v>
      </c>
      <c r="E1964" t="s">
        <v>89</v>
      </c>
      <c r="F1964">
        <v>29653</v>
      </c>
      <c r="G1964" t="s">
        <v>3360</v>
      </c>
      <c r="H1964" t="s">
        <v>28</v>
      </c>
      <c r="I1964" t="s">
        <v>150</v>
      </c>
      <c r="J1964" t="s">
        <v>1197</v>
      </c>
      <c r="L1964" t="s">
        <v>82</v>
      </c>
    </row>
    <row r="1965" spans="1:22" ht="17.25" customHeight="1" x14ac:dyDescent="0.25">
      <c r="A1965">
        <v>329839</v>
      </c>
      <c r="B1965" t="s">
        <v>2590</v>
      </c>
      <c r="C1965" t="s">
        <v>611</v>
      </c>
      <c r="D1965" t="s">
        <v>2591</v>
      </c>
      <c r="E1965" t="s">
        <v>88</v>
      </c>
      <c r="F1965">
        <v>36157</v>
      </c>
      <c r="G1965" t="s">
        <v>82</v>
      </c>
      <c r="H1965" t="s">
        <v>28</v>
      </c>
      <c r="I1965" t="s">
        <v>150</v>
      </c>
      <c r="J1965" t="s">
        <v>1197</v>
      </c>
      <c r="L1965" t="s">
        <v>82</v>
      </c>
    </row>
    <row r="1966" spans="1:22" ht="17.25" customHeight="1" x14ac:dyDescent="0.25">
      <c r="A1966">
        <v>329900</v>
      </c>
      <c r="B1966" t="s">
        <v>3481</v>
      </c>
      <c r="C1966" t="s">
        <v>273</v>
      </c>
      <c r="D1966" t="s">
        <v>334</v>
      </c>
      <c r="E1966" t="s">
        <v>89</v>
      </c>
      <c r="F1966">
        <v>35431</v>
      </c>
      <c r="G1966" t="s">
        <v>30</v>
      </c>
      <c r="H1966" t="s">
        <v>28</v>
      </c>
      <c r="I1966" t="s">
        <v>150</v>
      </c>
      <c r="J1966" t="s">
        <v>1197</v>
      </c>
      <c r="L1966" t="s">
        <v>30</v>
      </c>
      <c r="P1966" t="s">
        <v>4405</v>
      </c>
    </row>
    <row r="1967" spans="1:22" ht="17.25" customHeight="1" x14ac:dyDescent="0.25">
      <c r="A1967">
        <v>330095</v>
      </c>
      <c r="B1967" t="s">
        <v>3111</v>
      </c>
      <c r="C1967" t="s">
        <v>240</v>
      </c>
      <c r="D1967" t="s">
        <v>550</v>
      </c>
      <c r="E1967" t="s">
        <v>88</v>
      </c>
      <c r="F1967">
        <v>35974</v>
      </c>
      <c r="G1967" t="s">
        <v>30</v>
      </c>
      <c r="H1967" t="s">
        <v>28</v>
      </c>
      <c r="I1967" t="s">
        <v>150</v>
      </c>
      <c r="J1967" t="s">
        <v>1197</v>
      </c>
      <c r="L1967" t="s">
        <v>30</v>
      </c>
    </row>
    <row r="1968" spans="1:22" ht="17.25" customHeight="1" x14ac:dyDescent="0.25">
      <c r="A1968">
        <v>330213</v>
      </c>
      <c r="B1968" t="s">
        <v>3482</v>
      </c>
      <c r="C1968" t="s">
        <v>240</v>
      </c>
      <c r="D1968" t="s">
        <v>3483</v>
      </c>
      <c r="E1968" t="s">
        <v>88</v>
      </c>
      <c r="F1968">
        <v>34336</v>
      </c>
      <c r="G1968" t="s">
        <v>30</v>
      </c>
      <c r="H1968" t="s">
        <v>28</v>
      </c>
      <c r="I1968" t="s">
        <v>150</v>
      </c>
    </row>
    <row r="1969" spans="1:22" ht="17.25" customHeight="1" x14ac:dyDescent="0.25">
      <c r="A1969">
        <v>330507</v>
      </c>
      <c r="B1969" t="s">
        <v>3183</v>
      </c>
      <c r="C1969" t="s">
        <v>262</v>
      </c>
      <c r="D1969" t="s">
        <v>3184</v>
      </c>
      <c r="E1969" t="s">
        <v>88</v>
      </c>
      <c r="F1969">
        <v>31219</v>
      </c>
      <c r="G1969" t="s">
        <v>3185</v>
      </c>
      <c r="H1969" t="s">
        <v>28</v>
      </c>
      <c r="I1969" t="s">
        <v>150</v>
      </c>
      <c r="J1969" t="s">
        <v>1197</v>
      </c>
      <c r="L1969" t="s">
        <v>30</v>
      </c>
    </row>
    <row r="1970" spans="1:22" ht="17.25" customHeight="1" x14ac:dyDescent="0.25">
      <c r="A1970">
        <v>330614</v>
      </c>
      <c r="B1970" t="s">
        <v>3485</v>
      </c>
      <c r="C1970" t="s">
        <v>990</v>
      </c>
      <c r="D1970" t="s">
        <v>289</v>
      </c>
      <c r="E1970" t="s">
        <v>89</v>
      </c>
      <c r="F1970">
        <v>34335</v>
      </c>
      <c r="G1970" t="s">
        <v>30</v>
      </c>
      <c r="H1970" t="s">
        <v>28</v>
      </c>
      <c r="I1970" t="s">
        <v>150</v>
      </c>
      <c r="J1970" t="s">
        <v>1197</v>
      </c>
      <c r="L1970" t="s">
        <v>30</v>
      </c>
    </row>
    <row r="1971" spans="1:22" ht="17.25" customHeight="1" x14ac:dyDescent="0.25">
      <c r="A1971">
        <v>330664</v>
      </c>
      <c r="B1971" t="s">
        <v>3221</v>
      </c>
      <c r="C1971" t="s">
        <v>950</v>
      </c>
      <c r="D1971" t="s">
        <v>677</v>
      </c>
      <c r="E1971" t="s">
        <v>89</v>
      </c>
      <c r="F1971">
        <v>32560</v>
      </c>
      <c r="G1971" t="s">
        <v>30</v>
      </c>
      <c r="H1971" t="s">
        <v>28</v>
      </c>
      <c r="I1971" t="s">
        <v>150</v>
      </c>
      <c r="J1971" t="s">
        <v>1197</v>
      </c>
      <c r="L1971" t="s">
        <v>30</v>
      </c>
    </row>
    <row r="1972" spans="1:22" ht="17.25" customHeight="1" x14ac:dyDescent="0.25">
      <c r="A1972">
        <v>330676</v>
      </c>
      <c r="B1972" t="s">
        <v>2787</v>
      </c>
      <c r="C1972" t="s">
        <v>354</v>
      </c>
      <c r="D1972" t="s">
        <v>243</v>
      </c>
      <c r="E1972" t="s">
        <v>89</v>
      </c>
      <c r="F1972">
        <v>26238</v>
      </c>
      <c r="G1972" t="s">
        <v>79</v>
      </c>
      <c r="H1972" t="s">
        <v>28</v>
      </c>
      <c r="I1972" t="s">
        <v>150</v>
      </c>
      <c r="J1972" t="s">
        <v>27</v>
      </c>
      <c r="L1972" t="s">
        <v>79</v>
      </c>
    </row>
    <row r="1973" spans="1:22" ht="17.25" customHeight="1" x14ac:dyDescent="0.25">
      <c r="A1973">
        <v>330775</v>
      </c>
      <c r="B1973" t="s">
        <v>4461</v>
      </c>
      <c r="C1973" t="s">
        <v>408</v>
      </c>
      <c r="D1973" t="s">
        <v>296</v>
      </c>
      <c r="I1973" t="s">
        <v>150</v>
      </c>
      <c r="V1973" t="s">
        <v>4433</v>
      </c>
    </row>
    <row r="1974" spans="1:22" ht="17.25" customHeight="1" x14ac:dyDescent="0.25">
      <c r="A1974">
        <v>331075</v>
      </c>
      <c r="B1974" t="s">
        <v>3904</v>
      </c>
      <c r="C1974" t="s">
        <v>225</v>
      </c>
      <c r="D1974" t="s">
        <v>817</v>
      </c>
      <c r="E1974" t="s">
        <v>89</v>
      </c>
      <c r="F1974">
        <v>32298</v>
      </c>
      <c r="G1974" t="s">
        <v>224</v>
      </c>
      <c r="H1974" t="s">
        <v>28</v>
      </c>
      <c r="I1974" t="s">
        <v>150</v>
      </c>
      <c r="J1974" t="s">
        <v>1197</v>
      </c>
      <c r="L1974" t="s">
        <v>30</v>
      </c>
      <c r="P1974" t="s">
        <v>4408</v>
      </c>
    </row>
    <row r="1975" spans="1:22" ht="17.25" customHeight="1" x14ac:dyDescent="0.25">
      <c r="A1975">
        <v>331103</v>
      </c>
      <c r="B1975" t="s">
        <v>3772</v>
      </c>
      <c r="C1975" t="s">
        <v>225</v>
      </c>
      <c r="D1975" t="s">
        <v>252</v>
      </c>
      <c r="E1975" t="s">
        <v>88</v>
      </c>
      <c r="F1975">
        <v>32300</v>
      </c>
      <c r="G1975" t="s">
        <v>30</v>
      </c>
      <c r="H1975" t="s">
        <v>28</v>
      </c>
      <c r="I1975" t="s">
        <v>150</v>
      </c>
      <c r="J1975" t="s">
        <v>1197</v>
      </c>
      <c r="L1975" t="s">
        <v>85</v>
      </c>
    </row>
    <row r="1976" spans="1:22" ht="17.25" customHeight="1" x14ac:dyDescent="0.25">
      <c r="A1976">
        <v>331360</v>
      </c>
      <c r="B1976" t="s">
        <v>3487</v>
      </c>
      <c r="C1976" t="s">
        <v>531</v>
      </c>
      <c r="D1976" t="s">
        <v>684</v>
      </c>
      <c r="E1976" t="s">
        <v>88</v>
      </c>
      <c r="F1976">
        <v>36185</v>
      </c>
      <c r="G1976" t="s">
        <v>2325</v>
      </c>
      <c r="H1976" t="s">
        <v>28</v>
      </c>
      <c r="I1976" t="s">
        <v>150</v>
      </c>
      <c r="J1976" t="s">
        <v>27</v>
      </c>
      <c r="L1976" t="s">
        <v>42</v>
      </c>
    </row>
    <row r="1977" spans="1:22" ht="17.25" customHeight="1" x14ac:dyDescent="0.25">
      <c r="A1977">
        <v>331470</v>
      </c>
      <c r="B1977" t="s">
        <v>2385</v>
      </c>
      <c r="C1977" t="s">
        <v>2386</v>
      </c>
      <c r="D1977" t="s">
        <v>1736</v>
      </c>
      <c r="E1977" t="s">
        <v>89</v>
      </c>
      <c r="F1977">
        <v>34051</v>
      </c>
      <c r="G1977" t="s">
        <v>30</v>
      </c>
      <c r="H1977" t="s">
        <v>28</v>
      </c>
      <c r="I1977" t="s">
        <v>150</v>
      </c>
      <c r="J1977" t="s">
        <v>1197</v>
      </c>
      <c r="L1977" t="s">
        <v>85</v>
      </c>
    </row>
    <row r="1978" spans="1:22" ht="17.25" customHeight="1" x14ac:dyDescent="0.25">
      <c r="A1978">
        <v>331885</v>
      </c>
      <c r="B1978" t="s">
        <v>3640</v>
      </c>
      <c r="C1978" t="s">
        <v>3641</v>
      </c>
      <c r="D1978" t="s">
        <v>269</v>
      </c>
      <c r="E1978" t="s">
        <v>88</v>
      </c>
      <c r="F1978">
        <v>34300</v>
      </c>
      <c r="G1978" t="s">
        <v>224</v>
      </c>
      <c r="H1978" t="s">
        <v>28</v>
      </c>
      <c r="I1978" t="s">
        <v>150</v>
      </c>
      <c r="J1978" t="s">
        <v>1197</v>
      </c>
      <c r="L1978" t="s">
        <v>30</v>
      </c>
    </row>
    <row r="1979" spans="1:22" ht="17.25" customHeight="1" x14ac:dyDescent="0.25">
      <c r="A1979">
        <v>331958</v>
      </c>
      <c r="B1979" t="s">
        <v>2526</v>
      </c>
      <c r="C1979" t="s">
        <v>291</v>
      </c>
      <c r="D1979" t="s">
        <v>2527</v>
      </c>
      <c r="E1979" t="s">
        <v>89</v>
      </c>
      <c r="F1979">
        <v>34703</v>
      </c>
      <c r="G1979" t="s">
        <v>30</v>
      </c>
      <c r="H1979" t="s">
        <v>28</v>
      </c>
      <c r="I1979" t="s">
        <v>150</v>
      </c>
      <c r="J1979" t="s">
        <v>27</v>
      </c>
      <c r="L1979" t="s">
        <v>30</v>
      </c>
      <c r="P1979" t="s">
        <v>4406</v>
      </c>
    </row>
    <row r="1980" spans="1:22" ht="17.25" customHeight="1" x14ac:dyDescent="0.25">
      <c r="A1980">
        <v>332106</v>
      </c>
      <c r="B1980" t="s">
        <v>3969</v>
      </c>
      <c r="C1980" t="s">
        <v>454</v>
      </c>
      <c r="D1980" t="s">
        <v>334</v>
      </c>
      <c r="E1980" t="s">
        <v>89</v>
      </c>
      <c r="F1980">
        <v>36344</v>
      </c>
      <c r="G1980" t="s">
        <v>3970</v>
      </c>
      <c r="H1980" t="s">
        <v>28</v>
      </c>
      <c r="I1980" t="s">
        <v>150</v>
      </c>
      <c r="J1980" t="s">
        <v>1197</v>
      </c>
      <c r="L1980" t="s">
        <v>79</v>
      </c>
    </row>
    <row r="1981" spans="1:22" ht="17.25" customHeight="1" x14ac:dyDescent="0.25">
      <c r="A1981">
        <v>332326</v>
      </c>
      <c r="B1981" t="s">
        <v>3073</v>
      </c>
      <c r="C1981" t="s">
        <v>264</v>
      </c>
      <c r="D1981" t="s">
        <v>243</v>
      </c>
      <c r="E1981" t="s">
        <v>88</v>
      </c>
      <c r="F1981">
        <v>36333</v>
      </c>
      <c r="G1981" t="s">
        <v>30</v>
      </c>
      <c r="H1981" t="s">
        <v>28</v>
      </c>
      <c r="I1981" t="s">
        <v>150</v>
      </c>
      <c r="J1981" t="s">
        <v>1211</v>
      </c>
      <c r="L1981" t="s">
        <v>30</v>
      </c>
    </row>
    <row r="1982" spans="1:22" ht="17.25" customHeight="1" x14ac:dyDescent="0.25">
      <c r="A1982">
        <v>332403</v>
      </c>
      <c r="B1982" t="s">
        <v>3313</v>
      </c>
      <c r="C1982" t="s">
        <v>633</v>
      </c>
      <c r="D1982" t="s">
        <v>251</v>
      </c>
      <c r="E1982" t="s">
        <v>88</v>
      </c>
      <c r="F1982">
        <v>36095</v>
      </c>
      <c r="G1982" t="s">
        <v>30</v>
      </c>
      <c r="H1982" t="s">
        <v>28</v>
      </c>
      <c r="I1982" t="s">
        <v>150</v>
      </c>
      <c r="J1982" t="s">
        <v>1197</v>
      </c>
      <c r="L1982" t="s">
        <v>30</v>
      </c>
    </row>
    <row r="1983" spans="1:22" ht="17.25" customHeight="1" x14ac:dyDescent="0.25">
      <c r="A1983">
        <v>332481</v>
      </c>
      <c r="B1983" t="s">
        <v>3096</v>
      </c>
      <c r="C1983" t="s">
        <v>240</v>
      </c>
      <c r="D1983" t="s">
        <v>780</v>
      </c>
      <c r="E1983" t="s">
        <v>89</v>
      </c>
      <c r="F1983">
        <v>30555</v>
      </c>
      <c r="G1983" t="s">
        <v>30</v>
      </c>
      <c r="H1983" t="s">
        <v>28</v>
      </c>
      <c r="I1983" t="s">
        <v>150</v>
      </c>
      <c r="J1983" t="s">
        <v>1197</v>
      </c>
      <c r="L1983" t="s">
        <v>30</v>
      </c>
    </row>
    <row r="1984" spans="1:22" ht="17.25" customHeight="1" x14ac:dyDescent="0.25">
      <c r="A1984">
        <v>332522</v>
      </c>
      <c r="B1984" t="s">
        <v>3082</v>
      </c>
      <c r="C1984" t="s">
        <v>3083</v>
      </c>
      <c r="D1984" t="s">
        <v>831</v>
      </c>
      <c r="E1984" t="s">
        <v>88</v>
      </c>
      <c r="F1984">
        <v>36549</v>
      </c>
      <c r="G1984" t="s">
        <v>1897</v>
      </c>
      <c r="H1984" t="s">
        <v>28</v>
      </c>
      <c r="I1984" t="s">
        <v>150</v>
      </c>
      <c r="J1984" t="s">
        <v>27</v>
      </c>
      <c r="L1984" t="s">
        <v>42</v>
      </c>
    </row>
    <row r="1985" spans="1:22" ht="17.25" customHeight="1" x14ac:dyDescent="0.25">
      <c r="A1985">
        <v>332730</v>
      </c>
      <c r="B1985" t="s">
        <v>810</v>
      </c>
      <c r="C1985" t="s">
        <v>454</v>
      </c>
      <c r="D1985" t="s">
        <v>1201</v>
      </c>
      <c r="E1985" t="s">
        <v>88</v>
      </c>
      <c r="F1985">
        <v>36526</v>
      </c>
      <c r="G1985" t="s">
        <v>30</v>
      </c>
      <c r="H1985" t="s">
        <v>28</v>
      </c>
      <c r="I1985" t="s">
        <v>150</v>
      </c>
      <c r="J1985" t="s">
        <v>27</v>
      </c>
      <c r="L1985" t="s">
        <v>30</v>
      </c>
    </row>
    <row r="1986" spans="1:22" ht="17.25" customHeight="1" x14ac:dyDescent="0.25">
      <c r="A1986">
        <v>332766</v>
      </c>
      <c r="B1986" t="s">
        <v>2994</v>
      </c>
      <c r="C1986" t="s">
        <v>973</v>
      </c>
      <c r="D1986" t="s">
        <v>441</v>
      </c>
      <c r="E1986" t="s">
        <v>88</v>
      </c>
      <c r="F1986">
        <v>34522</v>
      </c>
      <c r="G1986" t="s">
        <v>30</v>
      </c>
      <c r="H1986" t="s">
        <v>28</v>
      </c>
      <c r="I1986" t="s">
        <v>150</v>
      </c>
      <c r="J1986" t="s">
        <v>1197</v>
      </c>
      <c r="L1986" t="s">
        <v>30</v>
      </c>
    </row>
    <row r="1987" spans="1:22" ht="17.25" customHeight="1" x14ac:dyDescent="0.25">
      <c r="A1987">
        <v>332937</v>
      </c>
      <c r="B1987" t="s">
        <v>2834</v>
      </c>
      <c r="C1987" t="s">
        <v>1683</v>
      </c>
      <c r="D1987" t="s">
        <v>312</v>
      </c>
      <c r="E1987" t="s">
        <v>89</v>
      </c>
      <c r="F1987">
        <v>30622</v>
      </c>
      <c r="G1987" t="s">
        <v>30</v>
      </c>
      <c r="H1987" t="s">
        <v>28</v>
      </c>
      <c r="I1987" t="s">
        <v>150</v>
      </c>
      <c r="J1987" t="s">
        <v>1197</v>
      </c>
      <c r="L1987" t="s">
        <v>30</v>
      </c>
    </row>
    <row r="1988" spans="1:22" ht="17.25" customHeight="1" x14ac:dyDescent="0.25">
      <c r="A1988">
        <v>332969</v>
      </c>
      <c r="B1988" t="s">
        <v>2749</v>
      </c>
      <c r="C1988" t="s">
        <v>2750</v>
      </c>
      <c r="D1988" t="s">
        <v>281</v>
      </c>
      <c r="E1988" t="s">
        <v>88</v>
      </c>
      <c r="F1988">
        <v>36390</v>
      </c>
      <c r="G1988" t="s">
        <v>30</v>
      </c>
      <c r="H1988" t="s">
        <v>28</v>
      </c>
      <c r="I1988" t="s">
        <v>150</v>
      </c>
      <c r="J1988" t="s">
        <v>27</v>
      </c>
      <c r="L1988" t="s">
        <v>42</v>
      </c>
    </row>
    <row r="1989" spans="1:22" ht="17.25" customHeight="1" x14ac:dyDescent="0.25">
      <c r="A1989">
        <v>333199</v>
      </c>
      <c r="B1989" t="s">
        <v>2976</v>
      </c>
      <c r="C1989" t="s">
        <v>240</v>
      </c>
      <c r="D1989" t="s">
        <v>318</v>
      </c>
      <c r="E1989" t="s">
        <v>88</v>
      </c>
      <c r="H1989" t="s">
        <v>28</v>
      </c>
      <c r="I1989" t="s">
        <v>150</v>
      </c>
    </row>
    <row r="1990" spans="1:22" ht="17.25" customHeight="1" x14ac:dyDescent="0.25">
      <c r="A1990">
        <v>333269</v>
      </c>
      <c r="B1990" t="s">
        <v>4458</v>
      </c>
      <c r="C1990" t="s">
        <v>1059</v>
      </c>
      <c r="D1990" t="s">
        <v>1459</v>
      </c>
      <c r="I1990" t="s">
        <v>150</v>
      </c>
      <c r="V1990" t="s">
        <v>4435</v>
      </c>
    </row>
    <row r="1991" spans="1:22" ht="17.25" customHeight="1" x14ac:dyDescent="0.25">
      <c r="A1991">
        <v>333305</v>
      </c>
      <c r="B1991" t="s">
        <v>2791</v>
      </c>
      <c r="C1991" t="s">
        <v>225</v>
      </c>
      <c r="D1991" t="s">
        <v>620</v>
      </c>
      <c r="E1991" t="s">
        <v>89</v>
      </c>
      <c r="F1991">
        <v>35628</v>
      </c>
      <c r="G1991" t="s">
        <v>30</v>
      </c>
      <c r="H1991" t="s">
        <v>28</v>
      </c>
      <c r="I1991" t="s">
        <v>150</v>
      </c>
      <c r="J1991" t="s">
        <v>27</v>
      </c>
      <c r="L1991" t="s">
        <v>30</v>
      </c>
    </row>
    <row r="1992" spans="1:22" ht="17.25" customHeight="1" x14ac:dyDescent="0.25">
      <c r="A1992">
        <v>333398</v>
      </c>
      <c r="B1992" t="s">
        <v>3370</v>
      </c>
      <c r="C1992" t="s">
        <v>235</v>
      </c>
      <c r="D1992" t="s">
        <v>619</v>
      </c>
      <c r="E1992" t="s">
        <v>88</v>
      </c>
      <c r="F1992">
        <v>34857</v>
      </c>
      <c r="G1992" t="s">
        <v>30</v>
      </c>
      <c r="H1992" t="s">
        <v>28</v>
      </c>
      <c r="I1992" t="s">
        <v>150</v>
      </c>
      <c r="J1992" t="s">
        <v>1197</v>
      </c>
      <c r="L1992" t="s">
        <v>30</v>
      </c>
    </row>
    <row r="1993" spans="1:22" ht="17.25" customHeight="1" x14ac:dyDescent="0.25">
      <c r="A1993">
        <v>333500</v>
      </c>
      <c r="B1993" t="s">
        <v>4457</v>
      </c>
      <c r="C1993" t="s">
        <v>899</v>
      </c>
      <c r="D1993" t="s">
        <v>481</v>
      </c>
      <c r="I1993" t="s">
        <v>150</v>
      </c>
      <c r="V1993" t="s">
        <v>4433</v>
      </c>
    </row>
    <row r="1994" spans="1:22" ht="17.25" customHeight="1" x14ac:dyDescent="0.25">
      <c r="A1994">
        <v>333609</v>
      </c>
      <c r="B1994" t="s">
        <v>3114</v>
      </c>
      <c r="C1994" t="s">
        <v>597</v>
      </c>
      <c r="D1994" t="s">
        <v>267</v>
      </c>
      <c r="E1994" t="s">
        <v>89</v>
      </c>
      <c r="F1994">
        <v>32964</v>
      </c>
      <c r="G1994" t="s">
        <v>30</v>
      </c>
      <c r="H1994" t="s">
        <v>28</v>
      </c>
      <c r="I1994" t="s">
        <v>150</v>
      </c>
      <c r="J1994" t="s">
        <v>27</v>
      </c>
      <c r="L1994" t="s">
        <v>30</v>
      </c>
    </row>
    <row r="1995" spans="1:22" ht="17.25" customHeight="1" x14ac:dyDescent="0.25">
      <c r="A1995">
        <v>333656</v>
      </c>
      <c r="B1995" t="s">
        <v>4205</v>
      </c>
      <c r="C1995" t="s">
        <v>583</v>
      </c>
      <c r="D1995" t="s">
        <v>1239</v>
      </c>
      <c r="E1995" t="s">
        <v>88</v>
      </c>
      <c r="F1995">
        <v>36161</v>
      </c>
      <c r="G1995" t="s">
        <v>30</v>
      </c>
      <c r="H1995" t="s">
        <v>28</v>
      </c>
      <c r="I1995" t="s">
        <v>150</v>
      </c>
      <c r="J1995" t="s">
        <v>1197</v>
      </c>
      <c r="K1995">
        <v>2016</v>
      </c>
      <c r="L1995" t="s">
        <v>30</v>
      </c>
    </row>
    <row r="1996" spans="1:22" ht="17.25" customHeight="1" x14ac:dyDescent="0.25">
      <c r="A1996">
        <v>333657</v>
      </c>
      <c r="B1996" t="s">
        <v>4454</v>
      </c>
      <c r="C1996" t="s">
        <v>557</v>
      </c>
      <c r="D1996" t="s">
        <v>870</v>
      </c>
      <c r="I1996" t="s">
        <v>150</v>
      </c>
      <c r="V1996" t="s">
        <v>4431</v>
      </c>
    </row>
    <row r="1997" spans="1:22" ht="17.25" customHeight="1" x14ac:dyDescent="0.25">
      <c r="A1997">
        <v>333665</v>
      </c>
      <c r="B1997" t="s">
        <v>4453</v>
      </c>
      <c r="C1997" t="s">
        <v>275</v>
      </c>
      <c r="D1997" t="s">
        <v>351</v>
      </c>
      <c r="I1997" t="s">
        <v>150</v>
      </c>
    </row>
    <row r="1998" spans="1:22" ht="17.25" customHeight="1" x14ac:dyDescent="0.25">
      <c r="A1998">
        <v>333964</v>
      </c>
      <c r="B1998" t="s">
        <v>3918</v>
      </c>
      <c r="C1998" t="s">
        <v>375</v>
      </c>
      <c r="D1998" t="s">
        <v>758</v>
      </c>
      <c r="E1998" t="s">
        <v>89</v>
      </c>
      <c r="F1998">
        <v>34336</v>
      </c>
      <c r="G1998" t="s">
        <v>59</v>
      </c>
      <c r="H1998" t="s">
        <v>28</v>
      </c>
      <c r="I1998" t="s">
        <v>150</v>
      </c>
      <c r="J1998" t="s">
        <v>1197</v>
      </c>
      <c r="L1998" t="s">
        <v>59</v>
      </c>
    </row>
    <row r="1999" spans="1:22" ht="17.25" customHeight="1" x14ac:dyDescent="0.25">
      <c r="A1999">
        <v>334088</v>
      </c>
      <c r="B1999" t="s">
        <v>3827</v>
      </c>
      <c r="C1999" t="s">
        <v>264</v>
      </c>
      <c r="D1999" t="s">
        <v>3828</v>
      </c>
      <c r="E1999" t="s">
        <v>89</v>
      </c>
      <c r="F1999">
        <v>31632</v>
      </c>
      <c r="G1999" t="s">
        <v>30</v>
      </c>
      <c r="H1999" t="s">
        <v>28</v>
      </c>
      <c r="I1999" t="s">
        <v>150</v>
      </c>
      <c r="J1999" t="s">
        <v>1197</v>
      </c>
      <c r="L1999" t="s">
        <v>30</v>
      </c>
    </row>
    <row r="2000" spans="1:22" ht="17.25" customHeight="1" x14ac:dyDescent="0.25">
      <c r="A2000">
        <v>334153</v>
      </c>
      <c r="B2000" t="s">
        <v>3778</v>
      </c>
      <c r="C2000" t="s">
        <v>645</v>
      </c>
      <c r="D2000" t="s">
        <v>2738</v>
      </c>
      <c r="E2000" t="s">
        <v>89</v>
      </c>
      <c r="F2000">
        <v>35313</v>
      </c>
      <c r="G2000" t="s">
        <v>502</v>
      </c>
      <c r="H2000" t="s">
        <v>28</v>
      </c>
      <c r="I2000" t="s">
        <v>150</v>
      </c>
      <c r="J2000" t="s">
        <v>1197</v>
      </c>
      <c r="L2000" t="s">
        <v>42</v>
      </c>
      <c r="P2000" t="s">
        <v>4404</v>
      </c>
    </row>
    <row r="2001" spans="1:12" ht="17.25" customHeight="1" x14ac:dyDescent="0.25">
      <c r="A2001">
        <v>334154</v>
      </c>
      <c r="B2001" t="s">
        <v>4027</v>
      </c>
      <c r="C2001" t="s">
        <v>225</v>
      </c>
      <c r="D2001" t="s">
        <v>737</v>
      </c>
      <c r="E2001" t="s">
        <v>89</v>
      </c>
      <c r="F2001">
        <v>34803</v>
      </c>
      <c r="G2001" t="s">
        <v>297</v>
      </c>
      <c r="H2001" t="s">
        <v>28</v>
      </c>
      <c r="I2001" t="s">
        <v>150</v>
      </c>
      <c r="J2001" t="s">
        <v>1197</v>
      </c>
      <c r="L2001" t="s">
        <v>42</v>
      </c>
    </row>
    <row r="2002" spans="1:12" ht="17.25" customHeight="1" x14ac:dyDescent="0.25">
      <c r="A2002">
        <v>334227</v>
      </c>
      <c r="B2002" t="s">
        <v>2724</v>
      </c>
      <c r="C2002" t="s">
        <v>2725</v>
      </c>
      <c r="D2002" t="s">
        <v>706</v>
      </c>
      <c r="E2002" t="s">
        <v>88</v>
      </c>
      <c r="F2002">
        <v>23015</v>
      </c>
      <c r="G2002" t="s">
        <v>2726</v>
      </c>
      <c r="H2002" t="s">
        <v>28</v>
      </c>
      <c r="I2002" t="s">
        <v>150</v>
      </c>
      <c r="J2002" t="s">
        <v>1197</v>
      </c>
      <c r="L2002" t="s">
        <v>70</v>
      </c>
    </row>
    <row r="2003" spans="1:12" ht="17.25" customHeight="1" x14ac:dyDescent="0.25">
      <c r="A2003">
        <v>334302</v>
      </c>
      <c r="B2003" t="s">
        <v>4174</v>
      </c>
      <c r="C2003" t="s">
        <v>240</v>
      </c>
      <c r="D2003" t="s">
        <v>4175</v>
      </c>
      <c r="E2003" t="s">
        <v>88</v>
      </c>
      <c r="F2003">
        <v>35451</v>
      </c>
      <c r="G2003" t="s">
        <v>4176</v>
      </c>
      <c r="H2003" t="s">
        <v>28</v>
      </c>
      <c r="I2003" t="s">
        <v>150</v>
      </c>
      <c r="J2003" t="s">
        <v>27</v>
      </c>
      <c r="K2003">
        <v>2014</v>
      </c>
      <c r="L2003" t="s">
        <v>42</v>
      </c>
    </row>
    <row r="2004" spans="1:12" ht="17.25" customHeight="1" x14ac:dyDescent="0.25">
      <c r="A2004">
        <v>334403</v>
      </c>
      <c r="B2004" t="s">
        <v>4207</v>
      </c>
      <c r="C2004" t="s">
        <v>309</v>
      </c>
      <c r="D2004" t="s">
        <v>329</v>
      </c>
      <c r="E2004" t="s">
        <v>89</v>
      </c>
      <c r="F2004">
        <v>34335</v>
      </c>
      <c r="G2004" t="s">
        <v>2057</v>
      </c>
      <c r="H2004" t="s">
        <v>28</v>
      </c>
      <c r="I2004" t="s">
        <v>150</v>
      </c>
      <c r="J2004" t="s">
        <v>1197</v>
      </c>
      <c r="L2004" t="s">
        <v>42</v>
      </c>
    </row>
    <row r="2005" spans="1:12" ht="17.25" customHeight="1" x14ac:dyDescent="0.25">
      <c r="A2005">
        <v>334646</v>
      </c>
      <c r="B2005" t="s">
        <v>3334</v>
      </c>
      <c r="C2005" t="s">
        <v>307</v>
      </c>
      <c r="D2005" t="s">
        <v>404</v>
      </c>
      <c r="E2005" t="s">
        <v>89</v>
      </c>
      <c r="F2005">
        <v>33056</v>
      </c>
      <c r="G2005" t="s">
        <v>30</v>
      </c>
      <c r="H2005" t="s">
        <v>28</v>
      </c>
      <c r="I2005" t="s">
        <v>150</v>
      </c>
      <c r="J2005" t="s">
        <v>27</v>
      </c>
      <c r="L2005" t="s">
        <v>30</v>
      </c>
    </row>
    <row r="2006" spans="1:12" ht="17.25" customHeight="1" x14ac:dyDescent="0.25">
      <c r="A2006">
        <v>334658</v>
      </c>
      <c r="B2006" t="s">
        <v>3115</v>
      </c>
      <c r="C2006" t="s">
        <v>378</v>
      </c>
      <c r="D2006" t="s">
        <v>1075</v>
      </c>
      <c r="E2006" t="s">
        <v>89</v>
      </c>
      <c r="F2006">
        <v>21217</v>
      </c>
      <c r="G2006" t="s">
        <v>629</v>
      </c>
      <c r="H2006" t="s">
        <v>28</v>
      </c>
      <c r="I2006" t="s">
        <v>150</v>
      </c>
      <c r="J2006" t="s">
        <v>1197</v>
      </c>
      <c r="L2006" t="s">
        <v>82</v>
      </c>
    </row>
    <row r="2007" spans="1:12" ht="17.25" customHeight="1" x14ac:dyDescent="0.25">
      <c r="A2007">
        <v>334668</v>
      </c>
      <c r="B2007" t="s">
        <v>3509</v>
      </c>
      <c r="C2007" t="s">
        <v>235</v>
      </c>
      <c r="D2007" t="s">
        <v>312</v>
      </c>
      <c r="E2007" t="s">
        <v>89</v>
      </c>
      <c r="F2007">
        <v>32596</v>
      </c>
      <c r="G2007" t="s">
        <v>443</v>
      </c>
      <c r="H2007" t="s">
        <v>28</v>
      </c>
      <c r="I2007" t="s">
        <v>150</v>
      </c>
      <c r="J2007" t="s">
        <v>1197</v>
      </c>
      <c r="K2007">
        <v>2008</v>
      </c>
      <c r="L2007" t="s">
        <v>42</v>
      </c>
    </row>
    <row r="2008" spans="1:12" ht="17.25" customHeight="1" x14ac:dyDescent="0.25">
      <c r="A2008">
        <v>334838</v>
      </c>
      <c r="B2008" t="s">
        <v>3678</v>
      </c>
      <c r="C2008" t="s">
        <v>3679</v>
      </c>
      <c r="D2008" t="s">
        <v>393</v>
      </c>
      <c r="E2008" t="s">
        <v>89</v>
      </c>
      <c r="F2008">
        <v>35370</v>
      </c>
      <c r="G2008" t="s">
        <v>49</v>
      </c>
      <c r="H2008" t="s">
        <v>28</v>
      </c>
      <c r="I2008" t="s">
        <v>150</v>
      </c>
      <c r="J2008" t="s">
        <v>27</v>
      </c>
      <c r="L2008" t="s">
        <v>49</v>
      </c>
    </row>
    <row r="2009" spans="1:12" ht="17.25" customHeight="1" x14ac:dyDescent="0.25">
      <c r="A2009">
        <v>334894</v>
      </c>
      <c r="B2009" t="s">
        <v>2383</v>
      </c>
      <c r="C2009" t="s">
        <v>347</v>
      </c>
      <c r="D2009" t="s">
        <v>503</v>
      </c>
      <c r="E2009" t="s">
        <v>88</v>
      </c>
      <c r="F2009">
        <v>31242</v>
      </c>
      <c r="G2009" t="s">
        <v>52</v>
      </c>
      <c r="H2009" t="s">
        <v>28</v>
      </c>
      <c r="I2009" t="s">
        <v>150</v>
      </c>
      <c r="J2009" t="s">
        <v>27</v>
      </c>
      <c r="L2009" t="s">
        <v>42</v>
      </c>
    </row>
    <row r="2010" spans="1:12" ht="17.25" customHeight="1" x14ac:dyDescent="0.25">
      <c r="A2010">
        <v>334945</v>
      </c>
      <c r="B2010" t="s">
        <v>3832</v>
      </c>
      <c r="C2010" t="s">
        <v>648</v>
      </c>
      <c r="D2010" t="s">
        <v>2378</v>
      </c>
      <c r="E2010" t="s">
        <v>89</v>
      </c>
      <c r="F2010">
        <v>29710</v>
      </c>
      <c r="G2010" t="s">
        <v>3833</v>
      </c>
      <c r="H2010" t="s">
        <v>28</v>
      </c>
      <c r="I2010" t="s">
        <v>150</v>
      </c>
      <c r="J2010" t="s">
        <v>27</v>
      </c>
      <c r="L2010" t="s">
        <v>82</v>
      </c>
    </row>
    <row r="2011" spans="1:12" ht="17.25" customHeight="1" x14ac:dyDescent="0.25">
      <c r="A2011">
        <v>334955</v>
      </c>
      <c r="B2011" t="s">
        <v>3886</v>
      </c>
      <c r="C2011" t="s">
        <v>344</v>
      </c>
      <c r="D2011" t="s">
        <v>334</v>
      </c>
      <c r="E2011" t="s">
        <v>88</v>
      </c>
      <c r="F2011">
        <v>35431</v>
      </c>
      <c r="G2011" t="s">
        <v>30</v>
      </c>
      <c r="H2011" t="s">
        <v>28</v>
      </c>
      <c r="I2011" t="s">
        <v>150</v>
      </c>
      <c r="J2011" t="s">
        <v>1197</v>
      </c>
      <c r="L2011" t="s">
        <v>30</v>
      </c>
    </row>
    <row r="2012" spans="1:12" ht="17.25" customHeight="1" x14ac:dyDescent="0.25">
      <c r="A2012">
        <v>334998</v>
      </c>
      <c r="B2012" t="s">
        <v>3834</v>
      </c>
      <c r="C2012" t="s">
        <v>702</v>
      </c>
      <c r="D2012" t="s">
        <v>510</v>
      </c>
      <c r="E2012" t="s">
        <v>88</v>
      </c>
      <c r="F2012">
        <v>35302</v>
      </c>
      <c r="G2012" t="s">
        <v>3835</v>
      </c>
      <c r="H2012" t="s">
        <v>28</v>
      </c>
      <c r="I2012" t="s">
        <v>150</v>
      </c>
      <c r="J2012" t="s">
        <v>1197</v>
      </c>
      <c r="L2012" t="s">
        <v>30</v>
      </c>
    </row>
    <row r="2013" spans="1:12" ht="17.25" customHeight="1" x14ac:dyDescent="0.25">
      <c r="A2013">
        <v>335001</v>
      </c>
      <c r="B2013" t="s">
        <v>2868</v>
      </c>
      <c r="C2013" t="s">
        <v>557</v>
      </c>
      <c r="D2013" t="s">
        <v>2869</v>
      </c>
      <c r="E2013" t="s">
        <v>88</v>
      </c>
      <c r="F2013">
        <v>31607</v>
      </c>
      <c r="G2013" t="s">
        <v>2870</v>
      </c>
      <c r="H2013" t="s">
        <v>28</v>
      </c>
      <c r="I2013" t="s">
        <v>150</v>
      </c>
    </row>
    <row r="2014" spans="1:12" ht="17.25" customHeight="1" x14ac:dyDescent="0.25">
      <c r="A2014">
        <v>335011</v>
      </c>
      <c r="B2014" t="s">
        <v>3517</v>
      </c>
      <c r="C2014" t="s">
        <v>266</v>
      </c>
      <c r="D2014" t="s">
        <v>1999</v>
      </c>
      <c r="E2014" t="s">
        <v>88</v>
      </c>
      <c r="F2014">
        <v>31413</v>
      </c>
      <c r="G2014" t="s">
        <v>30</v>
      </c>
      <c r="H2014" t="s">
        <v>28</v>
      </c>
      <c r="I2014" t="s">
        <v>150</v>
      </c>
      <c r="J2014" t="s">
        <v>1197</v>
      </c>
      <c r="L2014" t="s">
        <v>30</v>
      </c>
    </row>
    <row r="2015" spans="1:12" ht="17.25" customHeight="1" x14ac:dyDescent="0.25">
      <c r="A2015">
        <v>335041</v>
      </c>
      <c r="B2015" t="s">
        <v>3026</v>
      </c>
      <c r="C2015" t="s">
        <v>225</v>
      </c>
      <c r="D2015" t="s">
        <v>536</v>
      </c>
      <c r="E2015" t="s">
        <v>89</v>
      </c>
      <c r="F2015">
        <v>33271</v>
      </c>
      <c r="G2015" t="s">
        <v>30</v>
      </c>
      <c r="H2015" t="s">
        <v>28</v>
      </c>
      <c r="I2015" t="s">
        <v>150</v>
      </c>
      <c r="J2015" t="s">
        <v>1197</v>
      </c>
      <c r="L2015" t="s">
        <v>42</v>
      </c>
    </row>
    <row r="2016" spans="1:12" ht="17.25" customHeight="1" x14ac:dyDescent="0.25">
      <c r="A2016">
        <v>335045</v>
      </c>
      <c r="B2016" t="s">
        <v>3782</v>
      </c>
      <c r="C2016" t="s">
        <v>222</v>
      </c>
      <c r="D2016" t="s">
        <v>704</v>
      </c>
      <c r="E2016" t="s">
        <v>89</v>
      </c>
      <c r="F2016">
        <v>32874</v>
      </c>
      <c r="G2016" t="s">
        <v>419</v>
      </c>
      <c r="H2016" t="s">
        <v>28</v>
      </c>
      <c r="I2016" t="s">
        <v>150</v>
      </c>
      <c r="J2016" t="s">
        <v>1197</v>
      </c>
      <c r="L2016" t="s">
        <v>42</v>
      </c>
    </row>
    <row r="2017" spans="1:16" ht="17.25" customHeight="1" x14ac:dyDescent="0.25">
      <c r="A2017">
        <v>335089</v>
      </c>
      <c r="B2017" t="s">
        <v>2603</v>
      </c>
      <c r="C2017" t="s">
        <v>397</v>
      </c>
      <c r="D2017" t="s">
        <v>223</v>
      </c>
      <c r="E2017" t="s">
        <v>88</v>
      </c>
      <c r="F2017">
        <v>31778</v>
      </c>
      <c r="G2017" t="s">
        <v>59</v>
      </c>
      <c r="H2017" t="s">
        <v>28</v>
      </c>
      <c r="I2017" t="s">
        <v>150</v>
      </c>
      <c r="J2017" t="s">
        <v>1197</v>
      </c>
      <c r="L2017" t="s">
        <v>59</v>
      </c>
    </row>
    <row r="2018" spans="1:16" ht="17.25" customHeight="1" x14ac:dyDescent="0.25">
      <c r="A2018">
        <v>335094</v>
      </c>
      <c r="B2018" t="s">
        <v>2531</v>
      </c>
      <c r="C2018" t="s">
        <v>1254</v>
      </c>
      <c r="D2018" t="s">
        <v>236</v>
      </c>
      <c r="E2018" t="s">
        <v>88</v>
      </c>
      <c r="F2018">
        <v>31096</v>
      </c>
      <c r="G2018" t="s">
        <v>2178</v>
      </c>
      <c r="H2018" t="s">
        <v>28</v>
      </c>
      <c r="I2018" t="s">
        <v>150</v>
      </c>
      <c r="J2018" t="s">
        <v>1197</v>
      </c>
      <c r="L2018" t="s">
        <v>82</v>
      </c>
    </row>
    <row r="2019" spans="1:16" ht="17.25" customHeight="1" x14ac:dyDescent="0.25">
      <c r="A2019">
        <v>335106</v>
      </c>
      <c r="B2019" t="s">
        <v>2764</v>
      </c>
      <c r="C2019" t="s">
        <v>375</v>
      </c>
      <c r="D2019" t="s">
        <v>1052</v>
      </c>
      <c r="E2019" t="s">
        <v>89</v>
      </c>
      <c r="F2019">
        <v>33807</v>
      </c>
      <c r="G2019" t="s">
        <v>456</v>
      </c>
      <c r="H2019" t="s">
        <v>31</v>
      </c>
      <c r="I2019" t="s">
        <v>150</v>
      </c>
      <c r="J2019" t="s">
        <v>1197</v>
      </c>
      <c r="L2019" t="s">
        <v>30</v>
      </c>
    </row>
    <row r="2020" spans="1:16" ht="17.25" customHeight="1" x14ac:dyDescent="0.25">
      <c r="A2020">
        <v>335133</v>
      </c>
      <c r="B2020" t="s">
        <v>3027</v>
      </c>
      <c r="C2020" t="s">
        <v>259</v>
      </c>
      <c r="D2020" t="s">
        <v>343</v>
      </c>
      <c r="E2020" t="s">
        <v>88</v>
      </c>
      <c r="F2020">
        <v>36161</v>
      </c>
      <c r="G2020" t="s">
        <v>39</v>
      </c>
      <c r="H2020" t="s">
        <v>28</v>
      </c>
      <c r="I2020" t="s">
        <v>150</v>
      </c>
      <c r="J2020" t="s">
        <v>27</v>
      </c>
      <c r="L2020" t="s">
        <v>30</v>
      </c>
    </row>
    <row r="2021" spans="1:16" ht="17.25" customHeight="1" x14ac:dyDescent="0.25">
      <c r="A2021">
        <v>335154</v>
      </c>
      <c r="B2021" t="s">
        <v>4181</v>
      </c>
      <c r="C2021" t="s">
        <v>918</v>
      </c>
      <c r="D2021" t="s">
        <v>4182</v>
      </c>
      <c r="E2021" t="s">
        <v>88</v>
      </c>
      <c r="F2021">
        <v>34700</v>
      </c>
      <c r="G2021" t="s">
        <v>4183</v>
      </c>
      <c r="H2021" t="s">
        <v>28</v>
      </c>
      <c r="I2021" t="s">
        <v>150</v>
      </c>
    </row>
    <row r="2022" spans="1:16" ht="17.25" customHeight="1" x14ac:dyDescent="0.25">
      <c r="A2022">
        <v>335429</v>
      </c>
      <c r="B2022" t="s">
        <v>2719</v>
      </c>
      <c r="C2022" t="s">
        <v>669</v>
      </c>
      <c r="D2022" t="s">
        <v>323</v>
      </c>
      <c r="E2022" t="s">
        <v>88</v>
      </c>
      <c r="F2022">
        <v>35864</v>
      </c>
      <c r="G2022" t="s">
        <v>59</v>
      </c>
      <c r="H2022" t="s">
        <v>28</v>
      </c>
      <c r="I2022" t="s">
        <v>150</v>
      </c>
      <c r="J2022" t="s">
        <v>1197</v>
      </c>
      <c r="L2022" t="s">
        <v>59</v>
      </c>
    </row>
    <row r="2023" spans="1:16" ht="17.25" customHeight="1" x14ac:dyDescent="0.25">
      <c r="A2023">
        <v>335456</v>
      </c>
      <c r="B2023" t="s">
        <v>4211</v>
      </c>
      <c r="C2023" t="s">
        <v>354</v>
      </c>
      <c r="D2023" t="s">
        <v>2449</v>
      </c>
      <c r="E2023" t="s">
        <v>89</v>
      </c>
      <c r="H2023" t="s">
        <v>28</v>
      </c>
      <c r="I2023" t="s">
        <v>150</v>
      </c>
    </row>
    <row r="2024" spans="1:16" ht="17.25" customHeight="1" x14ac:dyDescent="0.25">
      <c r="A2024">
        <v>335506</v>
      </c>
      <c r="B2024" t="s">
        <v>4038</v>
      </c>
      <c r="C2024" t="s">
        <v>687</v>
      </c>
      <c r="D2024" t="s">
        <v>640</v>
      </c>
      <c r="E2024" t="s">
        <v>89</v>
      </c>
      <c r="F2024">
        <v>33409</v>
      </c>
      <c r="G2024" t="s">
        <v>4039</v>
      </c>
      <c r="H2024" t="s">
        <v>28</v>
      </c>
      <c r="I2024" t="s">
        <v>150</v>
      </c>
      <c r="J2024" t="s">
        <v>1197</v>
      </c>
      <c r="L2024" t="s">
        <v>42</v>
      </c>
    </row>
    <row r="2025" spans="1:16" ht="17.25" customHeight="1" x14ac:dyDescent="0.25">
      <c r="A2025">
        <v>335513</v>
      </c>
      <c r="B2025" t="s">
        <v>3197</v>
      </c>
      <c r="C2025" t="s">
        <v>240</v>
      </c>
      <c r="D2025" t="s">
        <v>296</v>
      </c>
      <c r="E2025" t="s">
        <v>89</v>
      </c>
      <c r="F2025">
        <v>32819</v>
      </c>
      <c r="G2025" t="s">
        <v>3198</v>
      </c>
      <c r="H2025" t="s">
        <v>28</v>
      </c>
      <c r="I2025" t="s">
        <v>150</v>
      </c>
      <c r="J2025" t="s">
        <v>1197</v>
      </c>
      <c r="L2025" t="s">
        <v>42</v>
      </c>
    </row>
    <row r="2026" spans="1:16" ht="17.25" customHeight="1" x14ac:dyDescent="0.25">
      <c r="A2026">
        <v>335649</v>
      </c>
      <c r="B2026" t="s">
        <v>3683</v>
      </c>
      <c r="C2026" t="s">
        <v>669</v>
      </c>
      <c r="D2026" t="s">
        <v>1982</v>
      </c>
      <c r="E2026" t="s">
        <v>89</v>
      </c>
      <c r="F2026">
        <v>31872</v>
      </c>
      <c r="G2026" t="s">
        <v>82</v>
      </c>
      <c r="H2026" t="s">
        <v>28</v>
      </c>
      <c r="I2026" t="s">
        <v>150</v>
      </c>
      <c r="J2026" t="s">
        <v>27</v>
      </c>
      <c r="L2026" t="s">
        <v>82</v>
      </c>
    </row>
    <row r="2027" spans="1:16" ht="17.25" customHeight="1" x14ac:dyDescent="0.25">
      <c r="A2027">
        <v>335749</v>
      </c>
      <c r="B2027" t="s">
        <v>3994</v>
      </c>
      <c r="C2027" t="s">
        <v>3995</v>
      </c>
      <c r="D2027" t="s">
        <v>434</v>
      </c>
      <c r="E2027" t="s">
        <v>89</v>
      </c>
      <c r="F2027">
        <v>26826</v>
      </c>
      <c r="G2027" t="s">
        <v>837</v>
      </c>
      <c r="H2027" t="s">
        <v>28</v>
      </c>
      <c r="I2027" t="s">
        <v>150</v>
      </c>
      <c r="J2027" t="s">
        <v>1197</v>
      </c>
      <c r="L2027" t="s">
        <v>30</v>
      </c>
    </row>
    <row r="2028" spans="1:16" ht="17.25" customHeight="1" x14ac:dyDescent="0.25">
      <c r="A2028">
        <v>335751</v>
      </c>
      <c r="B2028" t="s">
        <v>2687</v>
      </c>
      <c r="C2028" t="s">
        <v>240</v>
      </c>
      <c r="D2028" t="s">
        <v>289</v>
      </c>
      <c r="E2028" t="s">
        <v>89</v>
      </c>
      <c r="F2028">
        <v>35125</v>
      </c>
      <c r="G2028" t="s">
        <v>30</v>
      </c>
      <c r="H2028" t="s">
        <v>28</v>
      </c>
      <c r="I2028" t="s">
        <v>150</v>
      </c>
      <c r="J2028" t="s">
        <v>1197</v>
      </c>
      <c r="L2028" t="s">
        <v>30</v>
      </c>
    </row>
    <row r="2029" spans="1:16" ht="17.25" customHeight="1" x14ac:dyDescent="0.25">
      <c r="A2029">
        <v>335876</v>
      </c>
      <c r="B2029" t="s">
        <v>3425</v>
      </c>
      <c r="C2029" t="s">
        <v>1063</v>
      </c>
      <c r="D2029" t="s">
        <v>322</v>
      </c>
      <c r="E2029" t="s">
        <v>88</v>
      </c>
      <c r="F2029">
        <v>32143</v>
      </c>
      <c r="G2029" t="s">
        <v>502</v>
      </c>
      <c r="H2029" t="s">
        <v>28</v>
      </c>
      <c r="I2029" t="s">
        <v>150</v>
      </c>
      <c r="J2029" t="s">
        <v>1197</v>
      </c>
      <c r="L2029" t="s">
        <v>42</v>
      </c>
      <c r="P2029" t="s">
        <v>4411</v>
      </c>
    </row>
    <row r="2030" spans="1:16" ht="17.25" customHeight="1" x14ac:dyDescent="0.25">
      <c r="A2030">
        <v>335917</v>
      </c>
      <c r="B2030" t="s">
        <v>4214</v>
      </c>
      <c r="C2030" t="s">
        <v>710</v>
      </c>
      <c r="D2030" t="s">
        <v>747</v>
      </c>
      <c r="E2030" t="s">
        <v>89</v>
      </c>
      <c r="F2030">
        <v>32885</v>
      </c>
      <c r="G2030" t="s">
        <v>30</v>
      </c>
      <c r="H2030" t="s">
        <v>28</v>
      </c>
      <c r="I2030" t="s">
        <v>150</v>
      </c>
      <c r="J2030" t="s">
        <v>1197</v>
      </c>
      <c r="L2030" t="s">
        <v>82</v>
      </c>
    </row>
    <row r="2031" spans="1:16" ht="17.25" customHeight="1" x14ac:dyDescent="0.25">
      <c r="A2031">
        <v>335918</v>
      </c>
      <c r="B2031" t="s">
        <v>2563</v>
      </c>
      <c r="C2031" t="s">
        <v>240</v>
      </c>
      <c r="D2031" t="s">
        <v>361</v>
      </c>
      <c r="E2031" t="s">
        <v>89</v>
      </c>
      <c r="F2031">
        <v>35377</v>
      </c>
      <c r="G2031" t="s">
        <v>2564</v>
      </c>
      <c r="H2031" t="s">
        <v>28</v>
      </c>
      <c r="I2031" t="s">
        <v>150</v>
      </c>
      <c r="J2031" t="s">
        <v>1197</v>
      </c>
      <c r="L2031" t="s">
        <v>39</v>
      </c>
    </row>
    <row r="2032" spans="1:16" ht="17.25" customHeight="1" x14ac:dyDescent="0.25">
      <c r="A2032">
        <v>335947</v>
      </c>
      <c r="B2032" t="s">
        <v>3693</v>
      </c>
      <c r="C2032" t="s">
        <v>225</v>
      </c>
      <c r="D2032" t="s">
        <v>278</v>
      </c>
      <c r="E2032" t="s">
        <v>88</v>
      </c>
      <c r="F2032">
        <v>34527</v>
      </c>
      <c r="G2032" t="s">
        <v>39</v>
      </c>
      <c r="H2032" t="s">
        <v>28</v>
      </c>
      <c r="I2032" t="s">
        <v>150</v>
      </c>
      <c r="J2032" t="s">
        <v>1197</v>
      </c>
      <c r="L2032" t="s">
        <v>30</v>
      </c>
      <c r="P2032" t="s">
        <v>4405</v>
      </c>
    </row>
    <row r="2033" spans="1:16" ht="17.25" customHeight="1" x14ac:dyDescent="0.25">
      <c r="A2033">
        <v>335968</v>
      </c>
      <c r="B2033" t="s">
        <v>3536</v>
      </c>
      <c r="C2033" t="s">
        <v>240</v>
      </c>
      <c r="D2033" t="s">
        <v>299</v>
      </c>
      <c r="E2033" t="s">
        <v>88</v>
      </c>
      <c r="F2033">
        <v>33060</v>
      </c>
      <c r="G2033" t="s">
        <v>3537</v>
      </c>
      <c r="H2033" t="s">
        <v>28</v>
      </c>
      <c r="I2033" t="s">
        <v>150</v>
      </c>
      <c r="J2033" t="s">
        <v>1197</v>
      </c>
      <c r="L2033" t="s">
        <v>42</v>
      </c>
    </row>
    <row r="2034" spans="1:16" ht="17.25" customHeight="1" x14ac:dyDescent="0.25">
      <c r="A2034">
        <v>335979</v>
      </c>
      <c r="B2034" t="s">
        <v>4217</v>
      </c>
      <c r="C2034" t="s">
        <v>360</v>
      </c>
      <c r="D2034" t="s">
        <v>425</v>
      </c>
      <c r="E2034" t="s">
        <v>88</v>
      </c>
      <c r="F2034">
        <v>36344</v>
      </c>
      <c r="G2034" t="s">
        <v>30</v>
      </c>
      <c r="H2034" t="s">
        <v>28</v>
      </c>
      <c r="I2034" t="s">
        <v>150</v>
      </c>
      <c r="J2034" t="s">
        <v>1197</v>
      </c>
      <c r="L2034" t="s">
        <v>30</v>
      </c>
    </row>
    <row r="2035" spans="1:16" ht="17.25" customHeight="1" x14ac:dyDescent="0.25">
      <c r="A2035">
        <v>336019</v>
      </c>
      <c r="B2035" t="s">
        <v>4048</v>
      </c>
      <c r="C2035" t="s">
        <v>273</v>
      </c>
      <c r="D2035" t="s">
        <v>429</v>
      </c>
      <c r="E2035" t="s">
        <v>89</v>
      </c>
      <c r="F2035">
        <v>31822</v>
      </c>
      <c r="G2035" t="s">
        <v>30</v>
      </c>
      <c r="H2035" t="s">
        <v>28</v>
      </c>
      <c r="I2035" t="s">
        <v>150</v>
      </c>
      <c r="J2035" t="s">
        <v>1197</v>
      </c>
      <c r="L2035" t="s">
        <v>30</v>
      </c>
    </row>
    <row r="2036" spans="1:16" ht="17.25" customHeight="1" x14ac:dyDescent="0.25">
      <c r="A2036">
        <v>336032</v>
      </c>
      <c r="B2036" t="s">
        <v>3538</v>
      </c>
      <c r="C2036" t="s">
        <v>347</v>
      </c>
      <c r="D2036" t="s">
        <v>646</v>
      </c>
      <c r="E2036" t="s">
        <v>88</v>
      </c>
      <c r="F2036">
        <v>33084</v>
      </c>
      <c r="G2036" t="s">
        <v>2384</v>
      </c>
      <c r="H2036" t="s">
        <v>28</v>
      </c>
      <c r="I2036" t="s">
        <v>150</v>
      </c>
      <c r="J2036" t="s">
        <v>1197</v>
      </c>
      <c r="L2036" t="s">
        <v>82</v>
      </c>
    </row>
    <row r="2037" spans="1:16" ht="17.25" customHeight="1" x14ac:dyDescent="0.25">
      <c r="A2037">
        <v>336107</v>
      </c>
      <c r="B2037" t="s">
        <v>2626</v>
      </c>
      <c r="C2037" t="s">
        <v>364</v>
      </c>
      <c r="D2037" t="s">
        <v>437</v>
      </c>
      <c r="E2037" t="s">
        <v>88</v>
      </c>
      <c r="F2037">
        <v>29235</v>
      </c>
      <c r="G2037" t="s">
        <v>30</v>
      </c>
      <c r="H2037" t="s">
        <v>28</v>
      </c>
      <c r="I2037" t="s">
        <v>150</v>
      </c>
    </row>
    <row r="2038" spans="1:16" ht="17.25" customHeight="1" x14ac:dyDescent="0.25">
      <c r="A2038">
        <v>336185</v>
      </c>
      <c r="B2038" t="s">
        <v>2758</v>
      </c>
      <c r="C2038" t="s">
        <v>389</v>
      </c>
      <c r="D2038" t="s">
        <v>2759</v>
      </c>
      <c r="E2038" t="s">
        <v>89</v>
      </c>
      <c r="F2038">
        <v>34714</v>
      </c>
      <c r="G2038" t="s">
        <v>2760</v>
      </c>
      <c r="H2038" t="s">
        <v>28</v>
      </c>
      <c r="I2038" t="s">
        <v>150</v>
      </c>
      <c r="J2038" t="s">
        <v>1197</v>
      </c>
      <c r="L2038" t="s">
        <v>52</v>
      </c>
      <c r="P2038" t="s">
        <v>4407</v>
      </c>
    </row>
    <row r="2039" spans="1:16" ht="17.25" customHeight="1" x14ac:dyDescent="0.25">
      <c r="A2039">
        <v>336199</v>
      </c>
      <c r="B2039" t="s">
        <v>3340</v>
      </c>
      <c r="C2039" t="s">
        <v>633</v>
      </c>
      <c r="D2039" t="s">
        <v>345</v>
      </c>
      <c r="E2039" t="s">
        <v>89</v>
      </c>
      <c r="F2039">
        <v>36617</v>
      </c>
      <c r="G2039" t="s">
        <v>1901</v>
      </c>
      <c r="H2039" t="s">
        <v>28</v>
      </c>
      <c r="I2039" t="s">
        <v>150</v>
      </c>
      <c r="J2039" t="s">
        <v>27</v>
      </c>
      <c r="L2039" t="s">
        <v>52</v>
      </c>
    </row>
    <row r="2040" spans="1:16" ht="17.25" customHeight="1" x14ac:dyDescent="0.25">
      <c r="A2040">
        <v>336207</v>
      </c>
      <c r="B2040" t="s">
        <v>824</v>
      </c>
      <c r="C2040" t="s">
        <v>304</v>
      </c>
      <c r="D2040" t="s">
        <v>609</v>
      </c>
      <c r="E2040" t="s">
        <v>88</v>
      </c>
      <c r="F2040">
        <v>31413</v>
      </c>
      <c r="G2040" t="s">
        <v>3271</v>
      </c>
      <c r="H2040" t="s">
        <v>28</v>
      </c>
      <c r="I2040" t="s">
        <v>150</v>
      </c>
      <c r="J2040" t="s">
        <v>1197</v>
      </c>
      <c r="L2040" t="s">
        <v>82</v>
      </c>
    </row>
    <row r="2041" spans="1:16" ht="17.25" customHeight="1" x14ac:dyDescent="0.25">
      <c r="A2041">
        <v>336307</v>
      </c>
      <c r="B2041" t="s">
        <v>3288</v>
      </c>
      <c r="C2041" t="s">
        <v>468</v>
      </c>
      <c r="D2041" t="s">
        <v>337</v>
      </c>
      <c r="E2041" t="s">
        <v>88</v>
      </c>
      <c r="F2041">
        <v>36270</v>
      </c>
      <c r="G2041" t="s">
        <v>838</v>
      </c>
      <c r="H2041" t="s">
        <v>28</v>
      </c>
      <c r="I2041" t="s">
        <v>150</v>
      </c>
      <c r="J2041" t="s">
        <v>27</v>
      </c>
      <c r="L2041" t="s">
        <v>42</v>
      </c>
      <c r="P2041" t="s">
        <v>4412</v>
      </c>
    </row>
    <row r="2042" spans="1:16" ht="17.25" customHeight="1" x14ac:dyDescent="0.25">
      <c r="A2042">
        <v>336354</v>
      </c>
      <c r="B2042" t="s">
        <v>4221</v>
      </c>
      <c r="C2042" t="s">
        <v>350</v>
      </c>
      <c r="D2042" t="s">
        <v>243</v>
      </c>
      <c r="E2042" t="s">
        <v>88</v>
      </c>
      <c r="F2042">
        <v>32242</v>
      </c>
      <c r="G2042" t="s">
        <v>897</v>
      </c>
      <c r="H2042" t="s">
        <v>28</v>
      </c>
      <c r="I2042" t="s">
        <v>150</v>
      </c>
      <c r="J2042" t="s">
        <v>1197</v>
      </c>
      <c r="L2042" t="s">
        <v>62</v>
      </c>
    </row>
    <row r="2043" spans="1:16" ht="17.25" customHeight="1" x14ac:dyDescent="0.25">
      <c r="A2043">
        <v>336412</v>
      </c>
      <c r="B2043" t="s">
        <v>2746</v>
      </c>
      <c r="C2043" t="s">
        <v>344</v>
      </c>
      <c r="D2043" t="s">
        <v>246</v>
      </c>
      <c r="E2043" t="s">
        <v>89</v>
      </c>
      <c r="F2043">
        <v>35800</v>
      </c>
      <c r="G2043" t="s">
        <v>595</v>
      </c>
      <c r="H2043" t="s">
        <v>28</v>
      </c>
      <c r="I2043" t="s">
        <v>150</v>
      </c>
      <c r="J2043" t="s">
        <v>27</v>
      </c>
      <c r="L2043" t="s">
        <v>42</v>
      </c>
    </row>
    <row r="2044" spans="1:16" ht="17.25" customHeight="1" x14ac:dyDescent="0.25">
      <c r="A2044">
        <v>336433</v>
      </c>
      <c r="B2044" t="s">
        <v>3155</v>
      </c>
      <c r="C2044" t="s">
        <v>1530</v>
      </c>
      <c r="D2044" t="s">
        <v>510</v>
      </c>
      <c r="E2044" t="s">
        <v>89</v>
      </c>
      <c r="F2044">
        <v>31168</v>
      </c>
      <c r="G2044" t="s">
        <v>30</v>
      </c>
      <c r="H2044" t="s">
        <v>28</v>
      </c>
      <c r="I2044" t="s">
        <v>150</v>
      </c>
      <c r="J2044" t="s">
        <v>1197</v>
      </c>
      <c r="L2044" t="s">
        <v>30</v>
      </c>
    </row>
    <row r="2045" spans="1:16" ht="17.25" customHeight="1" x14ac:dyDescent="0.25">
      <c r="A2045">
        <v>336440</v>
      </c>
      <c r="B2045" t="s">
        <v>2532</v>
      </c>
      <c r="C2045" t="s">
        <v>1068</v>
      </c>
      <c r="D2045" t="s">
        <v>2533</v>
      </c>
      <c r="E2045" t="s">
        <v>88</v>
      </c>
      <c r="F2045">
        <v>24668</v>
      </c>
      <c r="G2045" t="s">
        <v>2534</v>
      </c>
      <c r="H2045" t="s">
        <v>28</v>
      </c>
      <c r="I2045" t="s">
        <v>150</v>
      </c>
      <c r="J2045" t="s">
        <v>1197</v>
      </c>
      <c r="L2045" t="s">
        <v>82</v>
      </c>
    </row>
    <row r="2046" spans="1:16" ht="17.25" customHeight="1" x14ac:dyDescent="0.25">
      <c r="A2046">
        <v>336496</v>
      </c>
      <c r="B2046" t="s">
        <v>2941</v>
      </c>
      <c r="C2046" t="s">
        <v>358</v>
      </c>
      <c r="D2046" t="s">
        <v>1551</v>
      </c>
      <c r="E2046" t="s">
        <v>89</v>
      </c>
      <c r="F2046">
        <v>31718</v>
      </c>
      <c r="G2046" t="s">
        <v>2942</v>
      </c>
      <c r="H2046" t="s">
        <v>28</v>
      </c>
      <c r="I2046" t="s">
        <v>150</v>
      </c>
      <c r="J2046" t="s">
        <v>1197</v>
      </c>
      <c r="L2046" t="s">
        <v>82</v>
      </c>
    </row>
    <row r="2047" spans="1:16" ht="17.25" customHeight="1" x14ac:dyDescent="0.25">
      <c r="A2047">
        <v>336507</v>
      </c>
      <c r="B2047" t="s">
        <v>3541</v>
      </c>
      <c r="C2047" t="s">
        <v>354</v>
      </c>
      <c r="D2047" t="s">
        <v>3542</v>
      </c>
      <c r="E2047" t="s">
        <v>88</v>
      </c>
      <c r="F2047">
        <v>36489</v>
      </c>
      <c r="G2047" t="s">
        <v>2561</v>
      </c>
      <c r="H2047" t="s">
        <v>28</v>
      </c>
      <c r="I2047" t="s">
        <v>150</v>
      </c>
      <c r="J2047" t="s">
        <v>27</v>
      </c>
      <c r="L2047" t="s">
        <v>42</v>
      </c>
    </row>
    <row r="2048" spans="1:16" ht="17.25" customHeight="1" x14ac:dyDescent="0.25">
      <c r="A2048">
        <v>336546</v>
      </c>
      <c r="B2048" t="s">
        <v>4223</v>
      </c>
      <c r="C2048" t="s">
        <v>1065</v>
      </c>
      <c r="D2048" t="s">
        <v>299</v>
      </c>
      <c r="E2048" t="s">
        <v>89</v>
      </c>
      <c r="F2048">
        <v>34335</v>
      </c>
      <c r="G2048" t="s">
        <v>79</v>
      </c>
      <c r="H2048" t="s">
        <v>28</v>
      </c>
      <c r="I2048" t="s">
        <v>150</v>
      </c>
      <c r="J2048" t="s">
        <v>27</v>
      </c>
      <c r="L2048" t="s">
        <v>79</v>
      </c>
    </row>
    <row r="2049" spans="1:12" ht="17.25" customHeight="1" x14ac:dyDescent="0.25">
      <c r="A2049">
        <v>336574</v>
      </c>
      <c r="B2049" t="s">
        <v>3846</v>
      </c>
      <c r="C2049" t="s">
        <v>273</v>
      </c>
      <c r="D2049" t="s">
        <v>226</v>
      </c>
      <c r="E2049" t="s">
        <v>89</v>
      </c>
      <c r="F2049">
        <v>36550</v>
      </c>
      <c r="G2049" t="s">
        <v>3847</v>
      </c>
      <c r="H2049" t="s">
        <v>28</v>
      </c>
      <c r="I2049" t="s">
        <v>150</v>
      </c>
      <c r="J2049" t="s">
        <v>1197</v>
      </c>
      <c r="L2049" t="s">
        <v>30</v>
      </c>
    </row>
    <row r="2050" spans="1:12" ht="17.25" customHeight="1" x14ac:dyDescent="0.25">
      <c r="A2050">
        <v>336598</v>
      </c>
      <c r="B2050" t="s">
        <v>3711</v>
      </c>
      <c r="C2050" t="s">
        <v>222</v>
      </c>
      <c r="D2050" t="s">
        <v>704</v>
      </c>
      <c r="E2050" t="s">
        <v>89</v>
      </c>
      <c r="F2050">
        <v>33251</v>
      </c>
      <c r="G2050" t="s">
        <v>3712</v>
      </c>
      <c r="H2050" t="s">
        <v>28</v>
      </c>
      <c r="I2050" t="s">
        <v>150</v>
      </c>
      <c r="J2050" t="s">
        <v>1197</v>
      </c>
      <c r="L2050" t="s">
        <v>85</v>
      </c>
    </row>
    <row r="2051" spans="1:12" ht="17.25" customHeight="1" x14ac:dyDescent="0.25">
      <c r="A2051">
        <v>336619</v>
      </c>
      <c r="B2051" t="s">
        <v>3848</v>
      </c>
      <c r="C2051" t="s">
        <v>382</v>
      </c>
      <c r="D2051" t="s">
        <v>289</v>
      </c>
      <c r="E2051" t="s">
        <v>89</v>
      </c>
      <c r="F2051">
        <v>30709</v>
      </c>
      <c r="G2051" t="s">
        <v>82</v>
      </c>
      <c r="H2051" t="s">
        <v>28</v>
      </c>
      <c r="I2051" t="s">
        <v>150</v>
      </c>
      <c r="J2051" t="s">
        <v>27</v>
      </c>
      <c r="L2051" t="s">
        <v>82</v>
      </c>
    </row>
    <row r="2052" spans="1:12" ht="17.25" customHeight="1" x14ac:dyDescent="0.25">
      <c r="A2052">
        <v>336622</v>
      </c>
      <c r="B2052" t="s">
        <v>3759</v>
      </c>
      <c r="C2052" t="s">
        <v>240</v>
      </c>
      <c r="D2052" t="s">
        <v>3760</v>
      </c>
      <c r="E2052" t="s">
        <v>89</v>
      </c>
      <c r="F2052">
        <v>31627</v>
      </c>
      <c r="G2052" t="s">
        <v>258</v>
      </c>
      <c r="H2052" t="s">
        <v>28</v>
      </c>
      <c r="I2052" t="s">
        <v>150</v>
      </c>
      <c r="J2052" t="s">
        <v>27</v>
      </c>
      <c r="L2052" t="s">
        <v>42</v>
      </c>
    </row>
    <row r="2053" spans="1:12" ht="17.25" customHeight="1" x14ac:dyDescent="0.25">
      <c r="A2053">
        <v>336626</v>
      </c>
      <c r="B2053" t="s">
        <v>3713</v>
      </c>
      <c r="C2053" t="s">
        <v>240</v>
      </c>
      <c r="D2053" t="s">
        <v>594</v>
      </c>
      <c r="E2053" t="s">
        <v>89</v>
      </c>
      <c r="F2053">
        <v>33939</v>
      </c>
      <c r="G2053" t="s">
        <v>282</v>
      </c>
      <c r="H2053" t="s">
        <v>28</v>
      </c>
      <c r="I2053" t="s">
        <v>150</v>
      </c>
      <c r="J2053" t="s">
        <v>1197</v>
      </c>
      <c r="L2053" t="s">
        <v>79</v>
      </c>
    </row>
    <row r="2054" spans="1:12" ht="17.25" customHeight="1" x14ac:dyDescent="0.25">
      <c r="A2054">
        <v>336730</v>
      </c>
      <c r="B2054" t="s">
        <v>2588</v>
      </c>
      <c r="C2054" t="s">
        <v>240</v>
      </c>
      <c r="D2054" t="s">
        <v>335</v>
      </c>
      <c r="E2054" t="s">
        <v>88</v>
      </c>
      <c r="F2054">
        <v>33973</v>
      </c>
      <c r="G2054" t="s">
        <v>604</v>
      </c>
      <c r="H2054" t="s">
        <v>28</v>
      </c>
      <c r="I2054" t="s">
        <v>150</v>
      </c>
    </row>
    <row r="2055" spans="1:12" ht="17.25" customHeight="1" x14ac:dyDescent="0.25">
      <c r="A2055">
        <v>336796</v>
      </c>
      <c r="B2055" t="s">
        <v>4052</v>
      </c>
      <c r="C2055" t="s">
        <v>244</v>
      </c>
      <c r="D2055" t="s">
        <v>4053</v>
      </c>
      <c r="E2055" t="s">
        <v>89</v>
      </c>
      <c r="F2055">
        <v>36277</v>
      </c>
      <c r="G2055" t="s">
        <v>30</v>
      </c>
      <c r="H2055" t="s">
        <v>28</v>
      </c>
      <c r="I2055" t="s">
        <v>150</v>
      </c>
      <c r="J2055" t="s">
        <v>1197</v>
      </c>
      <c r="L2055" t="s">
        <v>30</v>
      </c>
    </row>
    <row r="2056" spans="1:12" ht="17.25" customHeight="1" x14ac:dyDescent="0.25">
      <c r="A2056">
        <v>336800</v>
      </c>
      <c r="B2056" t="s">
        <v>3853</v>
      </c>
      <c r="C2056" t="s">
        <v>1229</v>
      </c>
      <c r="D2056" t="s">
        <v>533</v>
      </c>
      <c r="E2056" t="s">
        <v>88</v>
      </c>
      <c r="F2056">
        <v>36666</v>
      </c>
      <c r="G2056" t="s">
        <v>789</v>
      </c>
      <c r="H2056" t="s">
        <v>28</v>
      </c>
      <c r="I2056" t="s">
        <v>150</v>
      </c>
      <c r="J2056" t="s">
        <v>27</v>
      </c>
      <c r="L2056" t="s">
        <v>42</v>
      </c>
    </row>
    <row r="2057" spans="1:12" ht="17.25" customHeight="1" x14ac:dyDescent="0.25">
      <c r="A2057">
        <v>336805</v>
      </c>
      <c r="B2057" t="s">
        <v>3926</v>
      </c>
      <c r="C2057" t="s">
        <v>225</v>
      </c>
      <c r="D2057" t="s">
        <v>486</v>
      </c>
      <c r="E2057" t="s">
        <v>89</v>
      </c>
      <c r="F2057">
        <v>35148</v>
      </c>
      <c r="G2057" t="s">
        <v>67</v>
      </c>
      <c r="H2057" t="s">
        <v>28</v>
      </c>
      <c r="I2057" t="s">
        <v>150</v>
      </c>
      <c r="J2057" t="s">
        <v>1197</v>
      </c>
      <c r="L2057" t="s">
        <v>42</v>
      </c>
    </row>
    <row r="2058" spans="1:12" ht="17.25" customHeight="1" x14ac:dyDescent="0.25">
      <c r="A2058">
        <v>336846</v>
      </c>
      <c r="B2058" t="s">
        <v>2633</v>
      </c>
      <c r="C2058" t="s">
        <v>433</v>
      </c>
      <c r="D2058" t="s">
        <v>725</v>
      </c>
      <c r="E2058" t="s">
        <v>89</v>
      </c>
      <c r="F2058">
        <v>33711</v>
      </c>
      <c r="G2058" t="s">
        <v>850</v>
      </c>
      <c r="H2058" t="s">
        <v>28</v>
      </c>
      <c r="I2058" t="s">
        <v>150</v>
      </c>
      <c r="J2058" t="s">
        <v>1197</v>
      </c>
      <c r="L2058" t="s">
        <v>42</v>
      </c>
    </row>
    <row r="2059" spans="1:12" ht="17.25" customHeight="1" x14ac:dyDescent="0.25">
      <c r="A2059">
        <v>336860</v>
      </c>
      <c r="B2059" t="s">
        <v>4190</v>
      </c>
      <c r="C2059" t="s">
        <v>683</v>
      </c>
      <c r="D2059" t="s">
        <v>451</v>
      </c>
      <c r="E2059" t="s">
        <v>88</v>
      </c>
      <c r="F2059">
        <v>36606</v>
      </c>
      <c r="G2059" t="s">
        <v>30</v>
      </c>
      <c r="H2059" t="s">
        <v>28</v>
      </c>
      <c r="I2059" t="s">
        <v>150</v>
      </c>
      <c r="J2059" t="s">
        <v>1197</v>
      </c>
      <c r="L2059" t="s">
        <v>30</v>
      </c>
    </row>
    <row r="2060" spans="1:12" ht="17.25" customHeight="1" x14ac:dyDescent="0.25">
      <c r="A2060">
        <v>336880</v>
      </c>
      <c r="B2060" t="s">
        <v>3552</v>
      </c>
      <c r="C2060" t="s">
        <v>397</v>
      </c>
      <c r="D2060" t="s">
        <v>3553</v>
      </c>
      <c r="E2060" t="s">
        <v>88</v>
      </c>
      <c r="F2060">
        <v>32721</v>
      </c>
      <c r="G2060" t="s">
        <v>456</v>
      </c>
      <c r="H2060" t="s">
        <v>31</v>
      </c>
      <c r="I2060" t="s">
        <v>150</v>
      </c>
      <c r="J2060" t="s">
        <v>1197</v>
      </c>
      <c r="L2060" t="s">
        <v>85</v>
      </c>
    </row>
    <row r="2061" spans="1:12" ht="17.25" customHeight="1" x14ac:dyDescent="0.25">
      <c r="A2061">
        <v>336891</v>
      </c>
      <c r="B2061" t="s">
        <v>4055</v>
      </c>
      <c r="C2061" t="s">
        <v>4056</v>
      </c>
      <c r="D2061" t="s">
        <v>385</v>
      </c>
      <c r="E2061" t="s">
        <v>88</v>
      </c>
      <c r="F2061">
        <v>36373</v>
      </c>
      <c r="G2061" t="s">
        <v>4057</v>
      </c>
      <c r="H2061" t="s">
        <v>28</v>
      </c>
      <c r="I2061" t="s">
        <v>150</v>
      </c>
      <c r="J2061" t="s">
        <v>1197</v>
      </c>
      <c r="L2061" t="s">
        <v>42</v>
      </c>
    </row>
    <row r="2062" spans="1:12" ht="17.25" customHeight="1" x14ac:dyDescent="0.25">
      <c r="A2062">
        <v>336907</v>
      </c>
      <c r="B2062" t="s">
        <v>2733</v>
      </c>
      <c r="C2062" t="s">
        <v>344</v>
      </c>
      <c r="D2062" t="s">
        <v>623</v>
      </c>
      <c r="E2062" t="s">
        <v>88</v>
      </c>
      <c r="F2062">
        <v>36172</v>
      </c>
      <c r="G2062" t="s">
        <v>30</v>
      </c>
      <c r="H2062" t="s">
        <v>28</v>
      </c>
      <c r="I2062" t="s">
        <v>150</v>
      </c>
      <c r="J2062" t="s">
        <v>1197</v>
      </c>
      <c r="L2062" t="s">
        <v>30</v>
      </c>
    </row>
    <row r="2063" spans="1:12" ht="17.25" customHeight="1" x14ac:dyDescent="0.25">
      <c r="A2063">
        <v>337015</v>
      </c>
      <c r="B2063" t="s">
        <v>3265</v>
      </c>
      <c r="C2063" t="s">
        <v>344</v>
      </c>
      <c r="D2063" t="s">
        <v>3266</v>
      </c>
      <c r="E2063" t="s">
        <v>88</v>
      </c>
      <c r="F2063">
        <v>35739</v>
      </c>
      <c r="G2063" t="s">
        <v>30</v>
      </c>
      <c r="H2063" t="s">
        <v>31</v>
      </c>
      <c r="I2063" t="s">
        <v>150</v>
      </c>
    </row>
    <row r="2064" spans="1:12" ht="17.25" customHeight="1" x14ac:dyDescent="0.25">
      <c r="A2064">
        <v>337132</v>
      </c>
      <c r="B2064" t="s">
        <v>4003</v>
      </c>
      <c r="C2064" t="s">
        <v>409</v>
      </c>
      <c r="D2064" t="s">
        <v>289</v>
      </c>
      <c r="E2064" t="s">
        <v>88</v>
      </c>
      <c r="F2064">
        <v>35796</v>
      </c>
      <c r="G2064" t="s">
        <v>430</v>
      </c>
      <c r="H2064" t="s">
        <v>28</v>
      </c>
      <c r="I2064" t="s">
        <v>150</v>
      </c>
      <c r="J2064" t="s">
        <v>1197</v>
      </c>
      <c r="L2064" t="s">
        <v>30</v>
      </c>
    </row>
    <row r="2065" spans="1:22" ht="17.25" customHeight="1" x14ac:dyDescent="0.25">
      <c r="A2065">
        <v>337174</v>
      </c>
      <c r="B2065" t="s">
        <v>4452</v>
      </c>
      <c r="C2065" t="s">
        <v>1014</v>
      </c>
      <c r="D2065" t="s">
        <v>386</v>
      </c>
      <c r="I2065" t="s">
        <v>150</v>
      </c>
      <c r="V2065" t="s">
        <v>4433</v>
      </c>
    </row>
    <row r="2066" spans="1:22" ht="17.25" customHeight="1" x14ac:dyDescent="0.25">
      <c r="A2066">
        <v>337339</v>
      </c>
      <c r="B2066" t="s">
        <v>2407</v>
      </c>
      <c r="C2066" t="s">
        <v>3203</v>
      </c>
      <c r="D2066" t="s">
        <v>822</v>
      </c>
      <c r="E2066" t="s">
        <v>89</v>
      </c>
      <c r="F2066">
        <v>31346</v>
      </c>
      <c r="G2066" t="s">
        <v>59</v>
      </c>
      <c r="H2066" t="s">
        <v>28</v>
      </c>
      <c r="I2066" t="s">
        <v>150</v>
      </c>
      <c r="J2066" t="s">
        <v>1197</v>
      </c>
      <c r="L2066" t="s">
        <v>59</v>
      </c>
    </row>
    <row r="2067" spans="1:22" ht="17.25" customHeight="1" x14ac:dyDescent="0.25">
      <c r="A2067">
        <v>337385</v>
      </c>
      <c r="B2067" t="s">
        <v>4061</v>
      </c>
      <c r="C2067" t="s">
        <v>499</v>
      </c>
      <c r="D2067" t="s">
        <v>834</v>
      </c>
      <c r="E2067" t="s">
        <v>89</v>
      </c>
      <c r="F2067">
        <v>36898</v>
      </c>
      <c r="G2067" t="s">
        <v>30</v>
      </c>
      <c r="H2067" t="s">
        <v>28</v>
      </c>
      <c r="I2067" t="s">
        <v>150</v>
      </c>
      <c r="J2067" t="s">
        <v>27</v>
      </c>
      <c r="L2067" t="s">
        <v>30</v>
      </c>
    </row>
    <row r="2068" spans="1:22" ht="17.25" customHeight="1" x14ac:dyDescent="0.25">
      <c r="A2068">
        <v>337387</v>
      </c>
      <c r="B2068" t="s">
        <v>3041</v>
      </c>
      <c r="C2068" t="s">
        <v>240</v>
      </c>
      <c r="D2068" t="s">
        <v>453</v>
      </c>
      <c r="E2068" t="s">
        <v>88</v>
      </c>
      <c r="F2068">
        <v>27360</v>
      </c>
      <c r="G2068" t="s">
        <v>30</v>
      </c>
      <c r="H2068" t="s">
        <v>28</v>
      </c>
      <c r="I2068" t="s">
        <v>150</v>
      </c>
      <c r="J2068" t="s">
        <v>27</v>
      </c>
      <c r="L2068" t="s">
        <v>30</v>
      </c>
    </row>
    <row r="2069" spans="1:22" ht="17.25" customHeight="1" x14ac:dyDescent="0.25">
      <c r="A2069">
        <v>337393</v>
      </c>
      <c r="B2069" t="s">
        <v>3722</v>
      </c>
      <c r="C2069" t="s">
        <v>225</v>
      </c>
      <c r="D2069" t="s">
        <v>227</v>
      </c>
      <c r="E2069" t="s">
        <v>89</v>
      </c>
      <c r="F2069">
        <v>34700</v>
      </c>
      <c r="G2069" t="s">
        <v>30</v>
      </c>
      <c r="H2069" t="s">
        <v>28</v>
      </c>
      <c r="I2069" t="s">
        <v>150</v>
      </c>
      <c r="J2069" t="s">
        <v>1197</v>
      </c>
      <c r="L2069" t="s">
        <v>42</v>
      </c>
    </row>
    <row r="2070" spans="1:22" ht="17.25" customHeight="1" x14ac:dyDescent="0.25">
      <c r="A2070">
        <v>337468</v>
      </c>
      <c r="B2070" t="s">
        <v>4232</v>
      </c>
      <c r="C2070" t="s">
        <v>240</v>
      </c>
      <c r="D2070" t="s">
        <v>2565</v>
      </c>
      <c r="E2070" t="s">
        <v>88</v>
      </c>
      <c r="F2070">
        <v>32143</v>
      </c>
      <c r="G2070" t="s">
        <v>4233</v>
      </c>
      <c r="H2070" t="s">
        <v>28</v>
      </c>
      <c r="I2070" t="s">
        <v>150</v>
      </c>
      <c r="J2070" t="s">
        <v>1197</v>
      </c>
      <c r="L2070" t="s">
        <v>59</v>
      </c>
    </row>
    <row r="2071" spans="1:22" ht="17.25" customHeight="1" x14ac:dyDescent="0.25">
      <c r="A2071">
        <v>337483</v>
      </c>
      <c r="B2071" t="s">
        <v>2044</v>
      </c>
      <c r="C2071" t="s">
        <v>409</v>
      </c>
      <c r="D2071" t="s">
        <v>343</v>
      </c>
      <c r="E2071" t="s">
        <v>88</v>
      </c>
      <c r="F2071">
        <v>27834</v>
      </c>
      <c r="G2071" t="s">
        <v>590</v>
      </c>
      <c r="H2071" t="s">
        <v>28</v>
      </c>
      <c r="I2071" t="s">
        <v>150</v>
      </c>
      <c r="J2071" t="s">
        <v>1197</v>
      </c>
      <c r="L2071" t="s">
        <v>42</v>
      </c>
    </row>
    <row r="2072" spans="1:22" ht="17.25" customHeight="1" x14ac:dyDescent="0.25">
      <c r="A2072">
        <v>337498</v>
      </c>
      <c r="B2072" t="s">
        <v>2925</v>
      </c>
      <c r="C2072" t="s">
        <v>602</v>
      </c>
      <c r="D2072" t="s">
        <v>223</v>
      </c>
      <c r="E2072" t="s">
        <v>88</v>
      </c>
      <c r="F2072">
        <v>35147</v>
      </c>
      <c r="G2072" t="s">
        <v>1007</v>
      </c>
      <c r="H2072" t="s">
        <v>28</v>
      </c>
      <c r="I2072" t="s">
        <v>150</v>
      </c>
      <c r="J2072" t="s">
        <v>27</v>
      </c>
      <c r="L2072" t="s">
        <v>42</v>
      </c>
    </row>
    <row r="2073" spans="1:22" ht="17.25" customHeight="1" x14ac:dyDescent="0.25">
      <c r="A2073">
        <v>337571</v>
      </c>
      <c r="B2073" t="s">
        <v>873</v>
      </c>
      <c r="C2073" t="s">
        <v>240</v>
      </c>
      <c r="D2073" t="s">
        <v>2926</v>
      </c>
      <c r="E2073" t="s">
        <v>88</v>
      </c>
      <c r="F2073">
        <v>32143</v>
      </c>
      <c r="G2073" t="s">
        <v>443</v>
      </c>
      <c r="H2073" t="s">
        <v>28</v>
      </c>
      <c r="I2073" t="s">
        <v>150</v>
      </c>
      <c r="J2073" t="s">
        <v>27</v>
      </c>
      <c r="L2073" t="s">
        <v>30</v>
      </c>
    </row>
    <row r="2074" spans="1:22" ht="17.25" customHeight="1" x14ac:dyDescent="0.25">
      <c r="A2074">
        <v>337586</v>
      </c>
      <c r="B2074" t="s">
        <v>3567</v>
      </c>
      <c r="C2074" t="s">
        <v>372</v>
      </c>
      <c r="D2074" t="s">
        <v>940</v>
      </c>
      <c r="E2074" t="s">
        <v>88</v>
      </c>
      <c r="F2074">
        <v>27565</v>
      </c>
      <c r="G2074" t="s">
        <v>1043</v>
      </c>
      <c r="H2074" t="s">
        <v>28</v>
      </c>
      <c r="I2074" t="s">
        <v>150</v>
      </c>
      <c r="J2074" t="s">
        <v>1197</v>
      </c>
      <c r="L2074" t="s">
        <v>82</v>
      </c>
    </row>
    <row r="2075" spans="1:22" ht="17.25" customHeight="1" x14ac:dyDescent="0.25">
      <c r="A2075">
        <v>337638</v>
      </c>
      <c r="B2075" t="s">
        <v>2457</v>
      </c>
      <c r="C2075" t="s">
        <v>1693</v>
      </c>
      <c r="D2075" t="s">
        <v>1082</v>
      </c>
      <c r="E2075" t="s">
        <v>89</v>
      </c>
      <c r="F2075">
        <v>31964</v>
      </c>
      <c r="G2075" t="s">
        <v>30</v>
      </c>
      <c r="H2075" t="s">
        <v>28</v>
      </c>
      <c r="I2075" t="s">
        <v>150</v>
      </c>
      <c r="J2075" t="s">
        <v>1197</v>
      </c>
      <c r="L2075" t="s">
        <v>30</v>
      </c>
    </row>
    <row r="2076" spans="1:22" ht="17.25" customHeight="1" x14ac:dyDescent="0.25">
      <c r="A2076">
        <v>337663</v>
      </c>
      <c r="B2076" t="s">
        <v>2458</v>
      </c>
      <c r="C2076" t="s">
        <v>378</v>
      </c>
      <c r="D2076" t="s">
        <v>1047</v>
      </c>
      <c r="E2076" t="s">
        <v>89</v>
      </c>
      <c r="F2076">
        <v>30582</v>
      </c>
      <c r="G2076" t="s">
        <v>680</v>
      </c>
      <c r="H2076" t="s">
        <v>28</v>
      </c>
      <c r="I2076" t="s">
        <v>150</v>
      </c>
      <c r="J2076" t="s">
        <v>1197</v>
      </c>
      <c r="L2076" t="s">
        <v>82</v>
      </c>
    </row>
    <row r="2077" spans="1:22" ht="17.25" customHeight="1" x14ac:dyDescent="0.25">
      <c r="A2077">
        <v>337703</v>
      </c>
      <c r="B2077" t="s">
        <v>2559</v>
      </c>
      <c r="C2077" t="s">
        <v>541</v>
      </c>
      <c r="D2077" t="s">
        <v>301</v>
      </c>
      <c r="E2077" t="s">
        <v>88</v>
      </c>
      <c r="F2077">
        <v>30839</v>
      </c>
      <c r="G2077" t="s">
        <v>30</v>
      </c>
      <c r="H2077" t="s">
        <v>28</v>
      </c>
      <c r="I2077" t="s">
        <v>150</v>
      </c>
      <c r="J2077" t="s">
        <v>27</v>
      </c>
      <c r="L2077" t="s">
        <v>30</v>
      </c>
    </row>
    <row r="2078" spans="1:22" ht="17.25" customHeight="1" x14ac:dyDescent="0.25">
      <c r="A2078">
        <v>337753</v>
      </c>
      <c r="B2078" t="s">
        <v>3732</v>
      </c>
      <c r="C2078" t="s">
        <v>255</v>
      </c>
      <c r="D2078" t="s">
        <v>322</v>
      </c>
      <c r="E2078" t="s">
        <v>88</v>
      </c>
      <c r="F2078">
        <v>25060</v>
      </c>
      <c r="G2078" t="s">
        <v>30</v>
      </c>
      <c r="H2078" t="s">
        <v>28</v>
      </c>
      <c r="I2078" t="s">
        <v>150</v>
      </c>
      <c r="J2078" t="s">
        <v>1197</v>
      </c>
      <c r="L2078" t="s">
        <v>30</v>
      </c>
    </row>
    <row r="2079" spans="1:22" ht="17.25" customHeight="1" x14ac:dyDescent="0.25">
      <c r="A2079">
        <v>337756</v>
      </c>
      <c r="B2079" t="s">
        <v>4073</v>
      </c>
      <c r="C2079" t="s">
        <v>816</v>
      </c>
      <c r="D2079" t="s">
        <v>825</v>
      </c>
      <c r="E2079" t="s">
        <v>89</v>
      </c>
      <c r="F2079">
        <v>32040</v>
      </c>
      <c r="G2079" t="s">
        <v>82</v>
      </c>
      <c r="H2079" t="s">
        <v>28</v>
      </c>
      <c r="I2079" t="s">
        <v>150</v>
      </c>
      <c r="J2079" t="s">
        <v>1197</v>
      </c>
      <c r="L2079" t="s">
        <v>82</v>
      </c>
    </row>
    <row r="2080" spans="1:22" ht="17.25" customHeight="1" x14ac:dyDescent="0.25">
      <c r="A2080">
        <v>337762</v>
      </c>
      <c r="B2080" t="s">
        <v>4074</v>
      </c>
      <c r="C2080" t="s">
        <v>354</v>
      </c>
      <c r="D2080" t="s">
        <v>463</v>
      </c>
      <c r="E2080" t="s">
        <v>89</v>
      </c>
      <c r="F2080">
        <v>28809</v>
      </c>
      <c r="G2080" t="s">
        <v>52</v>
      </c>
      <c r="H2080" t="s">
        <v>28</v>
      </c>
      <c r="I2080" t="s">
        <v>150</v>
      </c>
      <c r="J2080" t="s">
        <v>1197</v>
      </c>
      <c r="L2080" t="s">
        <v>52</v>
      </c>
    </row>
    <row r="2081" spans="1:16" ht="17.25" customHeight="1" x14ac:dyDescent="0.25">
      <c r="A2081">
        <v>337821</v>
      </c>
      <c r="B2081" t="s">
        <v>3733</v>
      </c>
      <c r="C2081" t="s">
        <v>1110</v>
      </c>
      <c r="D2081" t="s">
        <v>904</v>
      </c>
      <c r="E2081" t="s">
        <v>88</v>
      </c>
      <c r="F2081">
        <v>32348</v>
      </c>
      <c r="G2081" t="s">
        <v>2343</v>
      </c>
      <c r="H2081" t="s">
        <v>28</v>
      </c>
      <c r="I2081" t="s">
        <v>150</v>
      </c>
      <c r="J2081" t="s">
        <v>1197</v>
      </c>
      <c r="L2081" t="s">
        <v>82</v>
      </c>
    </row>
    <row r="2082" spans="1:16" ht="17.25" customHeight="1" x14ac:dyDescent="0.25">
      <c r="A2082">
        <v>337951</v>
      </c>
      <c r="B2082" t="s">
        <v>4080</v>
      </c>
      <c r="C2082" t="s">
        <v>225</v>
      </c>
      <c r="D2082" t="s">
        <v>975</v>
      </c>
      <c r="E2082" t="s">
        <v>88</v>
      </c>
      <c r="F2082">
        <v>27453</v>
      </c>
      <c r="G2082" t="s">
        <v>490</v>
      </c>
      <c r="H2082" t="s">
        <v>28</v>
      </c>
      <c r="I2082" t="s">
        <v>150</v>
      </c>
      <c r="J2082" t="s">
        <v>1197</v>
      </c>
      <c r="L2082" t="s">
        <v>79</v>
      </c>
    </row>
    <row r="2083" spans="1:16" ht="17.25" customHeight="1" x14ac:dyDescent="0.25">
      <c r="A2083">
        <v>337977</v>
      </c>
      <c r="B2083" t="s">
        <v>2448</v>
      </c>
      <c r="C2083" t="s">
        <v>370</v>
      </c>
      <c r="D2083" t="s">
        <v>4084</v>
      </c>
      <c r="E2083" t="s">
        <v>88</v>
      </c>
      <c r="F2083">
        <v>31146</v>
      </c>
      <c r="G2083" t="s">
        <v>30</v>
      </c>
      <c r="H2083" t="s">
        <v>28</v>
      </c>
      <c r="I2083" t="s">
        <v>150</v>
      </c>
      <c r="J2083" t="s">
        <v>27</v>
      </c>
      <c r="L2083" t="s">
        <v>30</v>
      </c>
    </row>
    <row r="2084" spans="1:16" ht="17.25" customHeight="1" x14ac:dyDescent="0.25">
      <c r="A2084">
        <v>338091</v>
      </c>
      <c r="B2084" t="s">
        <v>4092</v>
      </c>
      <c r="C2084" t="s">
        <v>354</v>
      </c>
      <c r="D2084" t="s">
        <v>472</v>
      </c>
      <c r="E2084" t="s">
        <v>89</v>
      </c>
      <c r="F2084">
        <v>24492</v>
      </c>
      <c r="G2084" t="s">
        <v>4093</v>
      </c>
      <c r="H2084" t="s">
        <v>28</v>
      </c>
      <c r="I2084" t="s">
        <v>150</v>
      </c>
      <c r="J2084" t="s">
        <v>27</v>
      </c>
      <c r="L2084" t="s">
        <v>59</v>
      </c>
    </row>
    <row r="2085" spans="1:16" ht="17.25" customHeight="1" x14ac:dyDescent="0.25">
      <c r="A2085">
        <v>338096</v>
      </c>
      <c r="B2085" t="s">
        <v>4094</v>
      </c>
      <c r="C2085" t="s">
        <v>245</v>
      </c>
      <c r="D2085" t="s">
        <v>1751</v>
      </c>
      <c r="E2085" t="s">
        <v>88</v>
      </c>
      <c r="F2085">
        <v>34719</v>
      </c>
      <c r="G2085" t="s">
        <v>30</v>
      </c>
      <c r="H2085" t="s">
        <v>28</v>
      </c>
      <c r="I2085" t="s">
        <v>150</v>
      </c>
      <c r="J2085" t="s">
        <v>27</v>
      </c>
      <c r="L2085" t="s">
        <v>30</v>
      </c>
      <c r="P2085" t="s">
        <v>4413</v>
      </c>
    </row>
    <row r="2086" spans="1:16" ht="17.25" customHeight="1" x14ac:dyDescent="0.25">
      <c r="A2086">
        <v>338108</v>
      </c>
      <c r="B2086" t="s">
        <v>2434</v>
      </c>
      <c r="C2086" t="s">
        <v>355</v>
      </c>
      <c r="D2086" t="s">
        <v>2435</v>
      </c>
      <c r="E2086" t="s">
        <v>88</v>
      </c>
      <c r="F2086">
        <v>28074</v>
      </c>
      <c r="G2086" t="s">
        <v>73</v>
      </c>
      <c r="H2086" t="s">
        <v>28</v>
      </c>
      <c r="I2086" t="s">
        <v>150</v>
      </c>
      <c r="J2086" t="s">
        <v>27</v>
      </c>
      <c r="L2086" t="s">
        <v>73</v>
      </c>
    </row>
    <row r="2087" spans="1:16" ht="17.25" customHeight="1" x14ac:dyDescent="0.25">
      <c r="A2087">
        <v>338148</v>
      </c>
      <c r="B2087" t="s">
        <v>4095</v>
      </c>
      <c r="C2087" t="s">
        <v>734</v>
      </c>
      <c r="D2087" t="s">
        <v>312</v>
      </c>
      <c r="E2087" t="s">
        <v>89</v>
      </c>
      <c r="F2087">
        <v>32794</v>
      </c>
      <c r="G2087" t="s">
        <v>4096</v>
      </c>
      <c r="H2087" t="s">
        <v>28</v>
      </c>
      <c r="I2087" t="s">
        <v>150</v>
      </c>
      <c r="J2087" t="s">
        <v>1197</v>
      </c>
      <c r="L2087" t="s">
        <v>42</v>
      </c>
      <c r="P2087" t="s">
        <v>4407</v>
      </c>
    </row>
    <row r="2088" spans="1:16" ht="17.25" customHeight="1" x14ac:dyDescent="0.25">
      <c r="A2088">
        <v>338153</v>
      </c>
      <c r="B2088" t="s">
        <v>3270</v>
      </c>
      <c r="C2088" t="s">
        <v>391</v>
      </c>
      <c r="D2088" t="s">
        <v>334</v>
      </c>
      <c r="E2088" t="s">
        <v>89</v>
      </c>
      <c r="F2088">
        <v>36263</v>
      </c>
      <c r="G2088" t="s">
        <v>689</v>
      </c>
      <c r="H2088" t="s">
        <v>28</v>
      </c>
      <c r="I2088" t="s">
        <v>150</v>
      </c>
      <c r="J2088" t="s">
        <v>1197</v>
      </c>
      <c r="L2088" t="s">
        <v>42</v>
      </c>
    </row>
    <row r="2089" spans="1:16" ht="17.25" customHeight="1" x14ac:dyDescent="0.25">
      <c r="A2089">
        <v>338191</v>
      </c>
      <c r="B2089" t="s">
        <v>2599</v>
      </c>
      <c r="C2089" t="s">
        <v>2600</v>
      </c>
      <c r="D2089" t="s">
        <v>462</v>
      </c>
      <c r="E2089" t="s">
        <v>89</v>
      </c>
      <c r="F2089">
        <v>34352</v>
      </c>
      <c r="G2089" t="s">
        <v>2601</v>
      </c>
      <c r="H2089" t="s">
        <v>28</v>
      </c>
      <c r="I2089" t="s">
        <v>150</v>
      </c>
      <c r="J2089" t="s">
        <v>1197</v>
      </c>
      <c r="L2089" t="s">
        <v>30</v>
      </c>
      <c r="P2089" t="s">
        <v>4414</v>
      </c>
    </row>
    <row r="2090" spans="1:16" ht="17.25" customHeight="1" x14ac:dyDescent="0.25">
      <c r="A2090">
        <v>338193</v>
      </c>
      <c r="B2090" t="s">
        <v>3740</v>
      </c>
      <c r="C2090" t="s">
        <v>1006</v>
      </c>
      <c r="D2090" t="s">
        <v>746</v>
      </c>
      <c r="E2090" t="s">
        <v>89</v>
      </c>
      <c r="F2090">
        <v>32898</v>
      </c>
      <c r="G2090" t="s">
        <v>30</v>
      </c>
      <c r="H2090" t="s">
        <v>28</v>
      </c>
      <c r="I2090" t="s">
        <v>150</v>
      </c>
      <c r="J2090" t="s">
        <v>1197</v>
      </c>
      <c r="L2090" t="s">
        <v>30</v>
      </c>
    </row>
    <row r="2091" spans="1:16" ht="17.25" customHeight="1" x14ac:dyDescent="0.25">
      <c r="A2091">
        <v>338223</v>
      </c>
      <c r="B2091" t="s">
        <v>3742</v>
      </c>
      <c r="C2091" t="s">
        <v>3743</v>
      </c>
      <c r="D2091" t="s">
        <v>2522</v>
      </c>
      <c r="E2091" t="s">
        <v>89</v>
      </c>
      <c r="F2091">
        <v>36561</v>
      </c>
      <c r="G2091" t="s">
        <v>671</v>
      </c>
      <c r="H2091" t="s">
        <v>28</v>
      </c>
      <c r="I2091" t="s">
        <v>150</v>
      </c>
      <c r="J2091" t="s">
        <v>1197</v>
      </c>
      <c r="L2091" t="s">
        <v>52</v>
      </c>
    </row>
    <row r="2092" spans="1:16" ht="17.25" customHeight="1" x14ac:dyDescent="0.25">
      <c r="A2092">
        <v>338229</v>
      </c>
      <c r="B2092" t="s">
        <v>3298</v>
      </c>
      <c r="C2092" t="s">
        <v>3299</v>
      </c>
      <c r="D2092" t="s">
        <v>3300</v>
      </c>
      <c r="E2092" t="s">
        <v>89</v>
      </c>
      <c r="F2092">
        <v>32844</v>
      </c>
      <c r="G2092" t="s">
        <v>430</v>
      </c>
      <c r="H2092" t="s">
        <v>28</v>
      </c>
      <c r="I2092" t="s">
        <v>150</v>
      </c>
      <c r="J2092" t="s">
        <v>1197</v>
      </c>
      <c r="L2092" t="s">
        <v>30</v>
      </c>
    </row>
    <row r="2093" spans="1:16" ht="17.25" customHeight="1" x14ac:dyDescent="0.25">
      <c r="A2093">
        <v>338293</v>
      </c>
      <c r="B2093" t="s">
        <v>3447</v>
      </c>
      <c r="C2093" t="s">
        <v>3448</v>
      </c>
      <c r="D2093" t="s">
        <v>3449</v>
      </c>
      <c r="E2093" t="s">
        <v>88</v>
      </c>
      <c r="H2093" t="s">
        <v>28</v>
      </c>
      <c r="I2093" t="s">
        <v>150</v>
      </c>
    </row>
    <row r="2094" spans="1:16" ht="17.25" customHeight="1" x14ac:dyDescent="0.25">
      <c r="A2094">
        <v>338297</v>
      </c>
      <c r="B2094" t="s">
        <v>3748</v>
      </c>
      <c r="C2094" t="s">
        <v>3749</v>
      </c>
      <c r="D2094" t="s">
        <v>1096</v>
      </c>
      <c r="E2094" t="s">
        <v>88</v>
      </c>
      <c r="H2094" t="s">
        <v>28</v>
      </c>
      <c r="I2094" t="s">
        <v>150</v>
      </c>
    </row>
    <row r="2095" spans="1:16" ht="17.25" customHeight="1" x14ac:dyDescent="0.25">
      <c r="A2095">
        <v>338316</v>
      </c>
      <c r="B2095" t="s">
        <v>2729</v>
      </c>
      <c r="C2095" t="s">
        <v>391</v>
      </c>
      <c r="D2095" t="s">
        <v>223</v>
      </c>
      <c r="E2095" t="s">
        <v>89</v>
      </c>
      <c r="F2095">
        <v>34408</v>
      </c>
      <c r="G2095" t="s">
        <v>297</v>
      </c>
      <c r="H2095" t="s">
        <v>28</v>
      </c>
      <c r="I2095" t="s">
        <v>150</v>
      </c>
      <c r="J2095" t="s">
        <v>1197</v>
      </c>
      <c r="L2095" t="s">
        <v>42</v>
      </c>
    </row>
    <row r="2096" spans="1:16" ht="17.25" customHeight="1" x14ac:dyDescent="0.25">
      <c r="A2096">
        <v>338819</v>
      </c>
      <c r="B2096" t="s">
        <v>4323</v>
      </c>
      <c r="C2096" t="s">
        <v>960</v>
      </c>
      <c r="D2096" t="s">
        <v>1606</v>
      </c>
      <c r="E2096" t="s">
        <v>89</v>
      </c>
      <c r="F2096">
        <v>35498</v>
      </c>
      <c r="G2096" t="s">
        <v>2760</v>
      </c>
      <c r="H2096" t="s">
        <v>28</v>
      </c>
      <c r="I2096" t="s">
        <v>150</v>
      </c>
      <c r="J2096" t="s">
        <v>1197</v>
      </c>
      <c r="L2096" t="s">
        <v>30</v>
      </c>
    </row>
    <row r="2097" spans="1:16" ht="17.25" customHeight="1" x14ac:dyDescent="0.25">
      <c r="A2097">
        <v>338825</v>
      </c>
      <c r="B2097" t="s">
        <v>4326</v>
      </c>
      <c r="C2097" t="s">
        <v>347</v>
      </c>
      <c r="D2097" t="s">
        <v>320</v>
      </c>
      <c r="E2097" t="s">
        <v>89</v>
      </c>
      <c r="F2097">
        <v>36293</v>
      </c>
      <c r="G2097" t="s">
        <v>617</v>
      </c>
      <c r="H2097" t="s">
        <v>28</v>
      </c>
      <c r="I2097" t="s">
        <v>150</v>
      </c>
      <c r="J2097" t="s">
        <v>27</v>
      </c>
      <c r="L2097" t="s">
        <v>30</v>
      </c>
      <c r="P2097" t="s">
        <v>4407</v>
      </c>
    </row>
    <row r="2098" spans="1:16" ht="17.25" customHeight="1" x14ac:dyDescent="0.25">
      <c r="A2098">
        <v>338992</v>
      </c>
      <c r="B2098" t="s">
        <v>4347</v>
      </c>
      <c r="C2098" t="s">
        <v>225</v>
      </c>
      <c r="D2098" t="s">
        <v>815</v>
      </c>
      <c r="E2098" t="s">
        <v>88</v>
      </c>
      <c r="F2098">
        <v>33620</v>
      </c>
      <c r="G2098" t="s">
        <v>30</v>
      </c>
      <c r="H2098" t="s">
        <v>28</v>
      </c>
      <c r="I2098" t="s">
        <v>150</v>
      </c>
      <c r="J2098" t="s">
        <v>1197</v>
      </c>
      <c r="L2098" t="s">
        <v>30</v>
      </c>
    </row>
    <row r="2099" spans="1:16" ht="17.25" customHeight="1" x14ac:dyDescent="0.25">
      <c r="A2099">
        <v>339010</v>
      </c>
      <c r="B2099" t="s">
        <v>548</v>
      </c>
      <c r="C2099" t="s">
        <v>338</v>
      </c>
      <c r="D2099" t="s">
        <v>296</v>
      </c>
      <c r="E2099" t="s">
        <v>88</v>
      </c>
      <c r="F2099">
        <v>34121</v>
      </c>
      <c r="G2099" t="s">
        <v>388</v>
      </c>
      <c r="H2099" t="s">
        <v>28</v>
      </c>
      <c r="I2099" t="s">
        <v>150</v>
      </c>
      <c r="J2099" t="s">
        <v>1197</v>
      </c>
      <c r="L2099" t="s">
        <v>85</v>
      </c>
    </row>
    <row r="2100" spans="1:16" ht="17.25" customHeight="1" x14ac:dyDescent="0.25">
      <c r="A2100">
        <v>339025</v>
      </c>
      <c r="B2100" t="s">
        <v>1807</v>
      </c>
      <c r="C2100" t="s">
        <v>271</v>
      </c>
      <c r="D2100" t="s">
        <v>253</v>
      </c>
      <c r="E2100" t="s">
        <v>88</v>
      </c>
      <c r="F2100">
        <v>35964</v>
      </c>
      <c r="G2100" t="s">
        <v>30</v>
      </c>
      <c r="H2100" t="s">
        <v>28</v>
      </c>
      <c r="I2100" t="s">
        <v>150</v>
      </c>
      <c r="J2100" t="s">
        <v>27</v>
      </c>
      <c r="L2100" t="s">
        <v>30</v>
      </c>
    </row>
    <row r="2101" spans="1:16" ht="17.25" customHeight="1" x14ac:dyDescent="0.25">
      <c r="A2101">
        <v>339061</v>
      </c>
      <c r="B2101" t="s">
        <v>2372</v>
      </c>
      <c r="C2101" t="s">
        <v>2373</v>
      </c>
      <c r="D2101" t="s">
        <v>707</v>
      </c>
      <c r="E2101" t="s">
        <v>89</v>
      </c>
      <c r="F2101">
        <v>27885</v>
      </c>
      <c r="G2101" t="s">
        <v>30</v>
      </c>
      <c r="H2101" t="s">
        <v>28</v>
      </c>
      <c r="I2101" t="s">
        <v>150</v>
      </c>
      <c r="J2101" t="s">
        <v>1197</v>
      </c>
      <c r="L2101" t="s">
        <v>30</v>
      </c>
    </row>
    <row r="2102" spans="1:16" ht="17.25" customHeight="1" x14ac:dyDescent="0.25">
      <c r="A2102">
        <v>339093</v>
      </c>
      <c r="B2102" t="s">
        <v>3055</v>
      </c>
      <c r="C2102" t="s">
        <v>378</v>
      </c>
      <c r="D2102" t="s">
        <v>243</v>
      </c>
      <c r="E2102" t="s">
        <v>89</v>
      </c>
      <c r="F2102">
        <v>35930</v>
      </c>
      <c r="G2102" t="s">
        <v>777</v>
      </c>
      <c r="H2102" t="s">
        <v>28</v>
      </c>
      <c r="I2102" t="s">
        <v>150</v>
      </c>
      <c r="J2102" t="s">
        <v>1197</v>
      </c>
      <c r="L2102" t="s">
        <v>42</v>
      </c>
    </row>
    <row r="2103" spans="1:16" ht="17.25" customHeight="1" x14ac:dyDescent="0.25">
      <c r="A2103">
        <v>339119</v>
      </c>
      <c r="B2103" t="s">
        <v>4348</v>
      </c>
      <c r="C2103" t="s">
        <v>1537</v>
      </c>
      <c r="D2103" t="s">
        <v>241</v>
      </c>
      <c r="E2103" t="s">
        <v>88</v>
      </c>
      <c r="F2103">
        <v>36556</v>
      </c>
      <c r="G2103" t="s">
        <v>30</v>
      </c>
      <c r="H2103" t="s">
        <v>28</v>
      </c>
      <c r="I2103" t="s">
        <v>150</v>
      </c>
      <c r="J2103" t="s">
        <v>1197</v>
      </c>
      <c r="L2103" t="s">
        <v>30</v>
      </c>
    </row>
    <row r="2104" spans="1:16" ht="17.25" customHeight="1" x14ac:dyDescent="0.25">
      <c r="A2104">
        <v>339133</v>
      </c>
      <c r="B2104" t="s">
        <v>4349</v>
      </c>
      <c r="C2104" t="s">
        <v>455</v>
      </c>
      <c r="D2104" t="s">
        <v>343</v>
      </c>
      <c r="E2104" t="s">
        <v>88</v>
      </c>
      <c r="F2104">
        <v>36704</v>
      </c>
      <c r="G2104" t="s">
        <v>30</v>
      </c>
      <c r="H2104" t="s">
        <v>28</v>
      </c>
      <c r="I2104" t="s">
        <v>150</v>
      </c>
      <c r="J2104" t="s">
        <v>27</v>
      </c>
      <c r="L2104" t="s">
        <v>30</v>
      </c>
    </row>
    <row r="2105" spans="1:16" ht="17.25" customHeight="1" x14ac:dyDescent="0.25">
      <c r="A2105">
        <v>339142</v>
      </c>
      <c r="B2105" t="s">
        <v>4350</v>
      </c>
      <c r="C2105" t="s">
        <v>240</v>
      </c>
      <c r="D2105" t="s">
        <v>434</v>
      </c>
      <c r="E2105" t="s">
        <v>88</v>
      </c>
      <c r="F2105">
        <v>36563</v>
      </c>
      <c r="G2105" t="s">
        <v>39</v>
      </c>
      <c r="H2105" t="s">
        <v>28</v>
      </c>
      <c r="I2105" t="s">
        <v>150</v>
      </c>
      <c r="J2105" t="s">
        <v>1197</v>
      </c>
      <c r="L2105" t="s">
        <v>30</v>
      </c>
    </row>
    <row r="2106" spans="1:16" ht="17.25" customHeight="1" x14ac:dyDescent="0.25">
      <c r="A2106">
        <v>339152</v>
      </c>
      <c r="B2106" t="s">
        <v>2353</v>
      </c>
      <c r="C2106" t="s">
        <v>809</v>
      </c>
      <c r="D2106" t="s">
        <v>289</v>
      </c>
      <c r="E2106" t="s">
        <v>88</v>
      </c>
      <c r="F2106">
        <v>35947</v>
      </c>
      <c r="G2106" t="s">
        <v>2354</v>
      </c>
      <c r="H2106" t="s">
        <v>28</v>
      </c>
      <c r="I2106" t="s">
        <v>150</v>
      </c>
      <c r="J2106" t="s">
        <v>1197</v>
      </c>
      <c r="L2106" t="s">
        <v>79</v>
      </c>
    </row>
    <row r="2107" spans="1:16" ht="17.25" customHeight="1" x14ac:dyDescent="0.25">
      <c r="A2107">
        <v>339154</v>
      </c>
      <c r="B2107" t="s">
        <v>2355</v>
      </c>
      <c r="C2107" t="s">
        <v>2356</v>
      </c>
      <c r="D2107" t="s">
        <v>241</v>
      </c>
      <c r="E2107" t="s">
        <v>89</v>
      </c>
      <c r="F2107">
        <v>31459</v>
      </c>
      <c r="G2107" t="s">
        <v>2357</v>
      </c>
      <c r="H2107" t="s">
        <v>28</v>
      </c>
      <c r="I2107" t="s">
        <v>150</v>
      </c>
      <c r="J2107" t="s">
        <v>27</v>
      </c>
      <c r="L2107" t="s">
        <v>73</v>
      </c>
    </row>
    <row r="2108" spans="1:16" ht="17.25" customHeight="1" x14ac:dyDescent="0.25">
      <c r="A2108">
        <v>339169</v>
      </c>
      <c r="B2108" t="s">
        <v>3752</v>
      </c>
      <c r="C2108" t="s">
        <v>240</v>
      </c>
      <c r="D2108" t="s">
        <v>316</v>
      </c>
      <c r="E2108" t="s">
        <v>88</v>
      </c>
      <c r="F2108">
        <v>36043</v>
      </c>
      <c r="G2108" t="s">
        <v>30</v>
      </c>
      <c r="H2108" t="s">
        <v>28</v>
      </c>
      <c r="I2108" t="s">
        <v>150</v>
      </c>
      <c r="J2108" t="s">
        <v>27</v>
      </c>
      <c r="L2108" t="s">
        <v>30</v>
      </c>
    </row>
    <row r="2109" spans="1:16" ht="17.25" customHeight="1" x14ac:dyDescent="0.25">
      <c r="A2109">
        <v>339195</v>
      </c>
      <c r="B2109" t="s">
        <v>2350</v>
      </c>
      <c r="C2109" t="s">
        <v>987</v>
      </c>
      <c r="D2109" t="s">
        <v>288</v>
      </c>
      <c r="E2109" t="s">
        <v>89</v>
      </c>
      <c r="F2109">
        <v>36373</v>
      </c>
      <c r="G2109" t="s">
        <v>2351</v>
      </c>
      <c r="H2109" t="s">
        <v>28</v>
      </c>
      <c r="I2109" t="s">
        <v>150</v>
      </c>
      <c r="J2109" t="s">
        <v>27</v>
      </c>
      <c r="L2109" t="s">
        <v>42</v>
      </c>
    </row>
    <row r="2110" spans="1:16" ht="17.25" customHeight="1" x14ac:dyDescent="0.25">
      <c r="A2110">
        <v>339198</v>
      </c>
      <c r="B2110" t="s">
        <v>4351</v>
      </c>
      <c r="C2110" t="s">
        <v>259</v>
      </c>
      <c r="D2110" t="s">
        <v>1546</v>
      </c>
      <c r="E2110" t="s">
        <v>89</v>
      </c>
      <c r="F2110">
        <v>34097</v>
      </c>
      <c r="G2110" t="s">
        <v>30</v>
      </c>
      <c r="H2110" t="s">
        <v>28</v>
      </c>
      <c r="I2110" t="s">
        <v>150</v>
      </c>
      <c r="J2110" t="s">
        <v>1197</v>
      </c>
      <c r="L2110" t="s">
        <v>30</v>
      </c>
    </row>
    <row r="2111" spans="1:16" ht="17.25" customHeight="1" x14ac:dyDescent="0.25">
      <c r="A2111">
        <v>339204</v>
      </c>
      <c r="B2111" t="s">
        <v>2785</v>
      </c>
      <c r="C2111" t="s">
        <v>240</v>
      </c>
      <c r="D2111" t="s">
        <v>246</v>
      </c>
      <c r="E2111" t="s">
        <v>89</v>
      </c>
      <c r="F2111">
        <v>36767</v>
      </c>
      <c r="G2111" t="s">
        <v>30</v>
      </c>
      <c r="H2111" t="s">
        <v>28</v>
      </c>
      <c r="I2111" t="s">
        <v>150</v>
      </c>
      <c r="J2111" t="s">
        <v>1197</v>
      </c>
      <c r="L2111" t="s">
        <v>59</v>
      </c>
    </row>
    <row r="2112" spans="1:16" ht="17.25" customHeight="1" x14ac:dyDescent="0.25">
      <c r="A2112">
        <v>339225</v>
      </c>
      <c r="B2112" t="s">
        <v>4352</v>
      </c>
      <c r="C2112" t="s">
        <v>344</v>
      </c>
      <c r="D2112" t="s">
        <v>326</v>
      </c>
      <c r="E2112" t="s">
        <v>88</v>
      </c>
      <c r="F2112">
        <v>35804</v>
      </c>
      <c r="G2112" t="s">
        <v>2242</v>
      </c>
      <c r="H2112" t="s">
        <v>28</v>
      </c>
      <c r="I2112" t="s">
        <v>150</v>
      </c>
      <c r="J2112" t="s">
        <v>1197</v>
      </c>
      <c r="L2112" t="s">
        <v>59</v>
      </c>
    </row>
    <row r="2113" spans="1:12" ht="17.25" customHeight="1" x14ac:dyDescent="0.25">
      <c r="A2113">
        <v>339232</v>
      </c>
      <c r="B2113" t="s">
        <v>2287</v>
      </c>
      <c r="C2113" t="s">
        <v>352</v>
      </c>
      <c r="D2113" t="s">
        <v>1101</v>
      </c>
      <c r="E2113" t="s">
        <v>89</v>
      </c>
      <c r="F2113">
        <v>36526</v>
      </c>
      <c r="G2113" t="s">
        <v>859</v>
      </c>
      <c r="H2113" t="s">
        <v>28</v>
      </c>
      <c r="I2113" t="s">
        <v>150</v>
      </c>
      <c r="J2113" t="s">
        <v>27</v>
      </c>
      <c r="L2113" t="s">
        <v>42</v>
      </c>
    </row>
    <row r="2114" spans="1:12" ht="17.25" customHeight="1" x14ac:dyDescent="0.25">
      <c r="A2114">
        <v>339239</v>
      </c>
      <c r="B2114" t="s">
        <v>2324</v>
      </c>
      <c r="C2114" t="s">
        <v>317</v>
      </c>
      <c r="D2114" t="s">
        <v>252</v>
      </c>
      <c r="E2114" t="s">
        <v>89</v>
      </c>
      <c r="F2114">
        <v>36161</v>
      </c>
      <c r="G2114" t="s">
        <v>2325</v>
      </c>
      <c r="H2114" t="s">
        <v>28</v>
      </c>
      <c r="I2114" t="s">
        <v>150</v>
      </c>
      <c r="J2114" t="s">
        <v>1197</v>
      </c>
      <c r="L2114" t="s">
        <v>42</v>
      </c>
    </row>
    <row r="2115" spans="1:12" ht="17.25" customHeight="1" x14ac:dyDescent="0.25">
      <c r="A2115">
        <v>339288</v>
      </c>
      <c r="B2115" t="s">
        <v>3019</v>
      </c>
      <c r="E2115" t="s">
        <v>88</v>
      </c>
      <c r="H2115" t="s">
        <v>28</v>
      </c>
      <c r="I2115" t="s">
        <v>150</v>
      </c>
    </row>
    <row r="2116" spans="1:12" ht="17.25" customHeight="1" x14ac:dyDescent="0.25">
      <c r="A2116">
        <v>339291</v>
      </c>
      <c r="B2116" t="s">
        <v>4353</v>
      </c>
      <c r="C2116" t="s">
        <v>336</v>
      </c>
      <c r="D2116" t="s">
        <v>453</v>
      </c>
      <c r="E2116" t="s">
        <v>88</v>
      </c>
      <c r="F2116">
        <v>27488</v>
      </c>
      <c r="G2116" t="s">
        <v>4354</v>
      </c>
      <c r="H2116" t="s">
        <v>28</v>
      </c>
      <c r="I2116" t="s">
        <v>150</v>
      </c>
      <c r="J2116" t="s">
        <v>27</v>
      </c>
      <c r="L2116" t="s">
        <v>42</v>
      </c>
    </row>
    <row r="2117" spans="1:12" ht="17.25" customHeight="1" x14ac:dyDescent="0.25">
      <c r="A2117">
        <v>339292</v>
      </c>
      <c r="B2117" t="s">
        <v>4355</v>
      </c>
      <c r="C2117" t="s">
        <v>225</v>
      </c>
      <c r="D2117" t="s">
        <v>1596</v>
      </c>
      <c r="E2117" t="s">
        <v>88</v>
      </c>
      <c r="F2117">
        <v>37257</v>
      </c>
      <c r="G2117" t="s">
        <v>4356</v>
      </c>
      <c r="H2117" t="s">
        <v>28</v>
      </c>
      <c r="I2117" t="s">
        <v>150</v>
      </c>
      <c r="J2117" t="s">
        <v>27</v>
      </c>
      <c r="L2117" t="s">
        <v>42</v>
      </c>
    </row>
    <row r="2118" spans="1:12" ht="17.25" customHeight="1" x14ac:dyDescent="0.25">
      <c r="A2118">
        <v>339326</v>
      </c>
      <c r="B2118" t="s">
        <v>3753</v>
      </c>
      <c r="C2118" t="s">
        <v>1006</v>
      </c>
      <c r="D2118" t="s">
        <v>289</v>
      </c>
      <c r="E2118" t="s">
        <v>88</v>
      </c>
      <c r="F2118">
        <v>35807</v>
      </c>
      <c r="G2118" t="s">
        <v>869</v>
      </c>
      <c r="H2118" t="s">
        <v>28</v>
      </c>
      <c r="I2118" t="s">
        <v>150</v>
      </c>
      <c r="J2118" t="s">
        <v>1197</v>
      </c>
      <c r="L2118" t="s">
        <v>42</v>
      </c>
    </row>
    <row r="2119" spans="1:12" ht="17.25" customHeight="1" x14ac:dyDescent="0.25">
      <c r="A2119">
        <v>339330</v>
      </c>
      <c r="B2119" t="s">
        <v>4357</v>
      </c>
      <c r="C2119" t="s">
        <v>1112</v>
      </c>
      <c r="D2119" t="s">
        <v>335</v>
      </c>
      <c r="E2119" t="s">
        <v>88</v>
      </c>
      <c r="F2119">
        <v>36770</v>
      </c>
      <c r="G2119" t="s">
        <v>4358</v>
      </c>
      <c r="H2119" t="s">
        <v>28</v>
      </c>
      <c r="I2119" t="s">
        <v>150</v>
      </c>
      <c r="J2119" t="s">
        <v>1197</v>
      </c>
      <c r="L2119" t="s">
        <v>42</v>
      </c>
    </row>
    <row r="2120" spans="1:12" ht="17.25" customHeight="1" x14ac:dyDescent="0.25">
      <c r="A2120">
        <v>339334</v>
      </c>
      <c r="B2120" t="s">
        <v>3950</v>
      </c>
      <c r="C2120" t="s">
        <v>360</v>
      </c>
      <c r="D2120" t="s">
        <v>243</v>
      </c>
      <c r="E2120" t="s">
        <v>88</v>
      </c>
      <c r="F2120">
        <v>35450</v>
      </c>
      <c r="G2120" t="s">
        <v>70</v>
      </c>
      <c r="H2120" t="s">
        <v>28</v>
      </c>
      <c r="I2120" t="s">
        <v>150</v>
      </c>
      <c r="J2120" t="s">
        <v>1197</v>
      </c>
      <c r="L2120" t="s">
        <v>70</v>
      </c>
    </row>
    <row r="2121" spans="1:12" ht="17.25" customHeight="1" x14ac:dyDescent="0.25">
      <c r="A2121">
        <v>339338</v>
      </c>
      <c r="B2121" t="s">
        <v>2216</v>
      </c>
      <c r="C2121" t="s">
        <v>734</v>
      </c>
      <c r="D2121" t="s">
        <v>570</v>
      </c>
      <c r="E2121" t="s">
        <v>88</v>
      </c>
      <c r="F2121">
        <v>32531</v>
      </c>
      <c r="G2121" t="s">
        <v>42</v>
      </c>
      <c r="H2121" t="s">
        <v>28</v>
      </c>
      <c r="I2121" t="s">
        <v>150</v>
      </c>
      <c r="J2121" t="s">
        <v>1197</v>
      </c>
      <c r="L2121" t="s">
        <v>70</v>
      </c>
    </row>
    <row r="2122" spans="1:12" ht="17.25" customHeight="1" x14ac:dyDescent="0.25">
      <c r="A2122">
        <v>339357</v>
      </c>
      <c r="B2122" t="s">
        <v>4359</v>
      </c>
      <c r="C2122" t="s">
        <v>222</v>
      </c>
      <c r="D2122" t="s">
        <v>945</v>
      </c>
      <c r="E2122" t="s">
        <v>89</v>
      </c>
      <c r="F2122">
        <v>36906</v>
      </c>
      <c r="G2122" t="s">
        <v>446</v>
      </c>
      <c r="H2122" t="s">
        <v>28</v>
      </c>
      <c r="I2122" t="s">
        <v>150</v>
      </c>
      <c r="J2122" t="s">
        <v>1197</v>
      </c>
      <c r="L2122" t="s">
        <v>42</v>
      </c>
    </row>
    <row r="2123" spans="1:12" ht="17.25" customHeight="1" x14ac:dyDescent="0.25">
      <c r="A2123">
        <v>339363</v>
      </c>
      <c r="B2123" t="s">
        <v>2040</v>
      </c>
      <c r="C2123" t="s">
        <v>1914</v>
      </c>
      <c r="D2123" t="s">
        <v>278</v>
      </c>
      <c r="E2123" t="s">
        <v>88</v>
      </c>
      <c r="F2123">
        <v>33268</v>
      </c>
      <c r="G2123" t="s">
        <v>79</v>
      </c>
      <c r="H2123" t="s">
        <v>28</v>
      </c>
      <c r="I2123" t="s">
        <v>150</v>
      </c>
      <c r="J2123" t="s">
        <v>1197</v>
      </c>
      <c r="L2123" t="s">
        <v>30</v>
      </c>
    </row>
    <row r="2124" spans="1:12" ht="17.25" customHeight="1" x14ac:dyDescent="0.25">
      <c r="A2124">
        <v>339369</v>
      </c>
      <c r="B2124" t="s">
        <v>2038</v>
      </c>
      <c r="C2124" t="s">
        <v>2039</v>
      </c>
      <c r="D2124" t="s">
        <v>497</v>
      </c>
      <c r="E2124" t="s">
        <v>88</v>
      </c>
      <c r="F2124">
        <v>35796</v>
      </c>
      <c r="G2124" t="s">
        <v>30</v>
      </c>
      <c r="H2124" t="s">
        <v>28</v>
      </c>
      <c r="I2124" t="s">
        <v>150</v>
      </c>
      <c r="J2124" t="s">
        <v>1197</v>
      </c>
      <c r="L2124" t="s">
        <v>30</v>
      </c>
    </row>
    <row r="2125" spans="1:12" ht="17.25" customHeight="1" x14ac:dyDescent="0.25">
      <c r="A2125">
        <v>339389</v>
      </c>
      <c r="B2125" t="s">
        <v>2361</v>
      </c>
      <c r="C2125" t="s">
        <v>581</v>
      </c>
      <c r="D2125" t="s">
        <v>562</v>
      </c>
      <c r="E2125" t="s">
        <v>88</v>
      </c>
      <c r="F2125">
        <v>34568</v>
      </c>
      <c r="G2125" t="s">
        <v>2362</v>
      </c>
      <c r="H2125" t="s">
        <v>28</v>
      </c>
      <c r="I2125" t="s">
        <v>150</v>
      </c>
      <c r="J2125" t="s">
        <v>27</v>
      </c>
      <c r="L2125" t="s">
        <v>42</v>
      </c>
    </row>
    <row r="2126" spans="1:12" ht="17.25" customHeight="1" x14ac:dyDescent="0.25">
      <c r="A2126">
        <v>339406</v>
      </c>
      <c r="B2126" t="s">
        <v>2371</v>
      </c>
      <c r="C2126" t="s">
        <v>457</v>
      </c>
      <c r="D2126" t="s">
        <v>1760</v>
      </c>
      <c r="E2126" t="s">
        <v>88</v>
      </c>
      <c r="F2126">
        <v>31758</v>
      </c>
      <c r="G2126" t="s">
        <v>1456</v>
      </c>
      <c r="H2126" t="s">
        <v>28</v>
      </c>
      <c r="I2126" t="s">
        <v>150</v>
      </c>
      <c r="J2126" t="s">
        <v>1197</v>
      </c>
      <c r="L2126" t="s">
        <v>30</v>
      </c>
    </row>
    <row r="2127" spans="1:12" ht="17.25" customHeight="1" x14ac:dyDescent="0.25">
      <c r="A2127">
        <v>339446</v>
      </c>
      <c r="B2127" t="s">
        <v>4360</v>
      </c>
      <c r="C2127" t="s">
        <v>309</v>
      </c>
      <c r="D2127" t="s">
        <v>289</v>
      </c>
      <c r="E2127" t="s">
        <v>89</v>
      </c>
      <c r="F2127">
        <v>37304</v>
      </c>
      <c r="G2127" t="s">
        <v>477</v>
      </c>
      <c r="H2127" t="s">
        <v>28</v>
      </c>
      <c r="I2127" t="s">
        <v>150</v>
      </c>
      <c r="J2127" t="s">
        <v>27</v>
      </c>
      <c r="L2127" t="s">
        <v>85</v>
      </c>
    </row>
    <row r="2128" spans="1:12" ht="17.25" customHeight="1" x14ac:dyDescent="0.25">
      <c r="A2128">
        <v>339467</v>
      </c>
      <c r="B2128" t="s">
        <v>4122</v>
      </c>
      <c r="C2128" t="s">
        <v>264</v>
      </c>
      <c r="D2128" t="s">
        <v>4123</v>
      </c>
      <c r="E2128" t="s">
        <v>88</v>
      </c>
      <c r="F2128">
        <v>28893</v>
      </c>
      <c r="G2128" t="s">
        <v>4124</v>
      </c>
      <c r="H2128" t="s">
        <v>28</v>
      </c>
      <c r="I2128" t="s">
        <v>150</v>
      </c>
      <c r="J2128" t="s">
        <v>1197</v>
      </c>
      <c r="L2128" t="s">
        <v>30</v>
      </c>
    </row>
    <row r="2129" spans="1:12" ht="17.25" customHeight="1" x14ac:dyDescent="0.25">
      <c r="A2129">
        <v>339470</v>
      </c>
      <c r="B2129" t="s">
        <v>4361</v>
      </c>
      <c r="C2129" t="s">
        <v>4362</v>
      </c>
      <c r="D2129" t="s">
        <v>465</v>
      </c>
      <c r="E2129" t="s">
        <v>89</v>
      </c>
      <c r="F2129">
        <v>32060</v>
      </c>
      <c r="G2129" t="s">
        <v>30</v>
      </c>
      <c r="H2129" t="s">
        <v>28</v>
      </c>
      <c r="I2129" t="s">
        <v>150</v>
      </c>
      <c r="J2129" t="s">
        <v>1197</v>
      </c>
      <c r="L2129" t="s">
        <v>30</v>
      </c>
    </row>
    <row r="2130" spans="1:12" ht="17.25" customHeight="1" x14ac:dyDescent="0.25">
      <c r="A2130">
        <v>339472</v>
      </c>
      <c r="B2130" t="s">
        <v>4363</v>
      </c>
      <c r="C2130" t="s">
        <v>324</v>
      </c>
      <c r="D2130" t="s">
        <v>390</v>
      </c>
      <c r="E2130" t="s">
        <v>88</v>
      </c>
      <c r="F2130">
        <v>36870</v>
      </c>
      <c r="G2130" t="s">
        <v>30</v>
      </c>
      <c r="H2130" t="s">
        <v>28</v>
      </c>
      <c r="I2130" t="s">
        <v>150</v>
      </c>
      <c r="J2130" t="s">
        <v>1197</v>
      </c>
      <c r="L2130" t="s">
        <v>30</v>
      </c>
    </row>
    <row r="2131" spans="1:12" ht="17.25" customHeight="1" x14ac:dyDescent="0.25">
      <c r="A2131">
        <v>339498</v>
      </c>
      <c r="B2131" t="s">
        <v>2934</v>
      </c>
      <c r="C2131" t="s">
        <v>2935</v>
      </c>
      <c r="D2131" t="s">
        <v>434</v>
      </c>
      <c r="E2131" t="s">
        <v>89</v>
      </c>
      <c r="F2131">
        <v>36742</v>
      </c>
      <c r="G2131" t="s">
        <v>2592</v>
      </c>
      <c r="H2131" t="s">
        <v>28</v>
      </c>
      <c r="I2131" t="s">
        <v>150</v>
      </c>
      <c r="J2131" t="s">
        <v>1197</v>
      </c>
      <c r="L2131" t="s">
        <v>73</v>
      </c>
    </row>
    <row r="2132" spans="1:12" ht="17.25" customHeight="1" x14ac:dyDescent="0.25">
      <c r="A2132">
        <v>339514</v>
      </c>
      <c r="B2132" t="s">
        <v>3056</v>
      </c>
      <c r="C2132" t="s">
        <v>618</v>
      </c>
      <c r="D2132" t="s">
        <v>393</v>
      </c>
      <c r="E2132" t="s">
        <v>89</v>
      </c>
      <c r="F2132">
        <v>36718</v>
      </c>
      <c r="G2132" t="s">
        <v>30</v>
      </c>
      <c r="H2132" t="s">
        <v>28</v>
      </c>
      <c r="I2132" t="s">
        <v>150</v>
      </c>
      <c r="J2132" t="s">
        <v>27</v>
      </c>
      <c r="L2132" t="s">
        <v>42</v>
      </c>
    </row>
    <row r="2133" spans="1:12" ht="17.25" customHeight="1" x14ac:dyDescent="0.25">
      <c r="A2133">
        <v>339528</v>
      </c>
      <c r="B2133" t="s">
        <v>4364</v>
      </c>
      <c r="C2133" t="s">
        <v>466</v>
      </c>
      <c r="D2133" t="s">
        <v>301</v>
      </c>
      <c r="E2133" t="s">
        <v>89</v>
      </c>
      <c r="F2133">
        <v>30930</v>
      </c>
      <c r="G2133" t="s">
        <v>791</v>
      </c>
      <c r="H2133" t="s">
        <v>28</v>
      </c>
      <c r="I2133" t="s">
        <v>150</v>
      </c>
      <c r="J2133" t="s">
        <v>27</v>
      </c>
      <c r="L2133" t="s">
        <v>49</v>
      </c>
    </row>
    <row r="2134" spans="1:12" ht="17.25" customHeight="1" x14ac:dyDescent="0.25">
      <c r="A2134">
        <v>339532</v>
      </c>
      <c r="B2134" t="s">
        <v>1659</v>
      </c>
      <c r="C2134" t="s">
        <v>259</v>
      </c>
      <c r="D2134" t="s">
        <v>496</v>
      </c>
      <c r="E2134" t="s">
        <v>89</v>
      </c>
      <c r="F2134">
        <v>34684</v>
      </c>
      <c r="G2134" t="s">
        <v>671</v>
      </c>
      <c r="H2134" t="s">
        <v>28</v>
      </c>
      <c r="I2134" t="s">
        <v>150</v>
      </c>
      <c r="J2134" t="s">
        <v>27</v>
      </c>
      <c r="L2134" t="s">
        <v>52</v>
      </c>
    </row>
    <row r="2135" spans="1:12" ht="17.25" customHeight="1" x14ac:dyDescent="0.25">
      <c r="A2135">
        <v>339538</v>
      </c>
      <c r="B2135" t="s">
        <v>4125</v>
      </c>
      <c r="C2135" t="s">
        <v>648</v>
      </c>
      <c r="D2135" t="s">
        <v>3737</v>
      </c>
      <c r="E2135" t="s">
        <v>89</v>
      </c>
      <c r="F2135">
        <v>31665</v>
      </c>
      <c r="G2135" t="s">
        <v>4126</v>
      </c>
      <c r="H2135" t="s">
        <v>28</v>
      </c>
      <c r="I2135" t="s">
        <v>150</v>
      </c>
      <c r="J2135" t="s">
        <v>1197</v>
      </c>
      <c r="L2135" t="s">
        <v>42</v>
      </c>
    </row>
    <row r="2136" spans="1:12" ht="17.25" customHeight="1" x14ac:dyDescent="0.25">
      <c r="A2136">
        <v>339544</v>
      </c>
      <c r="B2136" t="s">
        <v>1953</v>
      </c>
      <c r="C2136" t="s">
        <v>225</v>
      </c>
      <c r="D2136" t="s">
        <v>709</v>
      </c>
      <c r="E2136" t="s">
        <v>89</v>
      </c>
      <c r="F2136">
        <v>32143</v>
      </c>
      <c r="G2136" t="s">
        <v>978</v>
      </c>
      <c r="H2136" t="s">
        <v>28</v>
      </c>
      <c r="I2136" t="s">
        <v>150</v>
      </c>
      <c r="J2136" t="s">
        <v>1197</v>
      </c>
      <c r="L2136" t="s">
        <v>30</v>
      </c>
    </row>
    <row r="2137" spans="1:12" ht="17.25" customHeight="1" x14ac:dyDescent="0.25">
      <c r="A2137">
        <v>339560</v>
      </c>
      <c r="B2137" t="s">
        <v>2367</v>
      </c>
      <c r="C2137" t="s">
        <v>431</v>
      </c>
      <c r="D2137" t="s">
        <v>334</v>
      </c>
      <c r="E2137" t="s">
        <v>89</v>
      </c>
      <c r="F2137">
        <v>35431</v>
      </c>
      <c r="G2137" t="s">
        <v>407</v>
      </c>
      <c r="H2137" t="s">
        <v>28</v>
      </c>
      <c r="I2137" t="s">
        <v>150</v>
      </c>
      <c r="J2137" t="s">
        <v>1197</v>
      </c>
      <c r="L2137" t="s">
        <v>85</v>
      </c>
    </row>
    <row r="2138" spans="1:12" ht="17.25" customHeight="1" x14ac:dyDescent="0.25">
      <c r="A2138">
        <v>339566</v>
      </c>
      <c r="B2138" t="s">
        <v>4365</v>
      </c>
      <c r="C2138" t="s">
        <v>669</v>
      </c>
      <c r="D2138" t="s">
        <v>543</v>
      </c>
      <c r="E2138" t="s">
        <v>88</v>
      </c>
      <c r="F2138">
        <v>30317</v>
      </c>
      <c r="G2138" t="s">
        <v>2292</v>
      </c>
      <c r="H2138" t="s">
        <v>28</v>
      </c>
      <c r="I2138" t="s">
        <v>150</v>
      </c>
      <c r="J2138" t="s">
        <v>1197</v>
      </c>
      <c r="L2138" t="s">
        <v>59</v>
      </c>
    </row>
    <row r="2139" spans="1:12" ht="17.25" customHeight="1" x14ac:dyDescent="0.25">
      <c r="A2139">
        <v>339579</v>
      </c>
      <c r="B2139" t="s">
        <v>4393</v>
      </c>
      <c r="C2139" t="s">
        <v>546</v>
      </c>
      <c r="D2139" t="s">
        <v>429</v>
      </c>
      <c r="I2139" t="s">
        <v>150</v>
      </c>
    </row>
    <row r="2140" spans="1:12" ht="17.25" customHeight="1" x14ac:dyDescent="0.25">
      <c r="A2140">
        <v>339580</v>
      </c>
      <c r="B2140" t="s">
        <v>4391</v>
      </c>
      <c r="C2140" t="s">
        <v>2972</v>
      </c>
      <c r="D2140" t="s">
        <v>296</v>
      </c>
      <c r="I2140" t="s">
        <v>150</v>
      </c>
    </row>
    <row r="2141" spans="1:12" ht="17.25" customHeight="1" x14ac:dyDescent="0.25">
      <c r="A2141">
        <v>339589</v>
      </c>
      <c r="B2141" t="s">
        <v>4394</v>
      </c>
      <c r="C2141" t="s">
        <v>342</v>
      </c>
      <c r="D2141" t="s">
        <v>571</v>
      </c>
      <c r="I2141" t="s">
        <v>150</v>
      </c>
    </row>
    <row r="2142" spans="1:12" ht="17.25" customHeight="1" x14ac:dyDescent="0.25">
      <c r="A2142">
        <v>339609</v>
      </c>
      <c r="B2142" t="s">
        <v>4450</v>
      </c>
      <c r="C2142" t="s">
        <v>856</v>
      </c>
      <c r="D2142" t="s">
        <v>704</v>
      </c>
      <c r="I2142" t="s">
        <v>150</v>
      </c>
    </row>
    <row r="2143" spans="1:12" ht="17.25" customHeight="1" x14ac:dyDescent="0.25">
      <c r="A2143">
        <v>339614</v>
      </c>
      <c r="B2143" t="s">
        <v>4389</v>
      </c>
      <c r="C2143" t="s">
        <v>338</v>
      </c>
      <c r="D2143" t="s">
        <v>1009</v>
      </c>
      <c r="I2143" t="s">
        <v>150</v>
      </c>
    </row>
    <row r="2144" spans="1:12" ht="17.25" customHeight="1" x14ac:dyDescent="0.25">
      <c r="A2144">
        <v>339615</v>
      </c>
      <c r="B2144" t="s">
        <v>4392</v>
      </c>
      <c r="C2144" t="s">
        <v>633</v>
      </c>
      <c r="D2144" t="s">
        <v>296</v>
      </c>
      <c r="I2144" t="s">
        <v>150</v>
      </c>
    </row>
    <row r="2145" spans="1:32" ht="17.25" customHeight="1" x14ac:dyDescent="0.25">
      <c r="A2145">
        <v>339621</v>
      </c>
      <c r="B2145" t="s">
        <v>4396</v>
      </c>
      <c r="C2145" t="s">
        <v>618</v>
      </c>
      <c r="D2145" t="s">
        <v>540</v>
      </c>
      <c r="I2145" t="s">
        <v>150</v>
      </c>
    </row>
    <row r="2146" spans="1:32" ht="17.25" customHeight="1" x14ac:dyDescent="0.25">
      <c r="A2146">
        <v>339652</v>
      </c>
      <c r="B2146" t="s">
        <v>4449</v>
      </c>
      <c r="C2146" t="s">
        <v>3584</v>
      </c>
      <c r="D2146" t="s">
        <v>973</v>
      </c>
      <c r="I2146" t="s">
        <v>150</v>
      </c>
    </row>
    <row r="2147" spans="1:32" ht="17.25" customHeight="1" x14ac:dyDescent="0.25">
      <c r="A2147">
        <v>339665</v>
      </c>
      <c r="B2147" t="s">
        <v>4448</v>
      </c>
      <c r="C2147" t="s">
        <v>1532</v>
      </c>
      <c r="D2147" t="s">
        <v>721</v>
      </c>
      <c r="I2147" t="s">
        <v>150</v>
      </c>
    </row>
    <row r="2148" spans="1:32" ht="17.25" customHeight="1" x14ac:dyDescent="0.25">
      <c r="A2148">
        <v>339705</v>
      </c>
      <c r="B2148" t="s">
        <v>4445</v>
      </c>
      <c r="C2148" t="s">
        <v>264</v>
      </c>
      <c r="D2148" t="s">
        <v>1538</v>
      </c>
      <c r="I2148" t="s">
        <v>150</v>
      </c>
    </row>
    <row r="2149" spans="1:32" ht="17.25" customHeight="1" x14ac:dyDescent="0.25">
      <c r="A2149">
        <v>340119</v>
      </c>
      <c r="B2149" t="s">
        <v>4441</v>
      </c>
      <c r="C2149" t="s">
        <v>531</v>
      </c>
      <c r="D2149" t="s">
        <v>386</v>
      </c>
      <c r="I2149" t="s">
        <v>150</v>
      </c>
    </row>
    <row r="2150" spans="1:32" ht="17.25" customHeight="1" x14ac:dyDescent="0.25">
      <c r="A2150">
        <v>340120</v>
      </c>
      <c r="B2150" t="s">
        <v>4440</v>
      </c>
      <c r="C2150" t="s">
        <v>358</v>
      </c>
      <c r="D2150" t="s">
        <v>1027</v>
      </c>
      <c r="I2150" t="s">
        <v>150</v>
      </c>
    </row>
    <row r="2151" spans="1:32" ht="17.25" customHeight="1" x14ac:dyDescent="0.25">
      <c r="A2151">
        <v>301756</v>
      </c>
      <c r="B2151" t="s">
        <v>2855</v>
      </c>
      <c r="C2151" t="s">
        <v>601</v>
      </c>
      <c r="D2151" t="s">
        <v>1202</v>
      </c>
      <c r="E2151" t="s">
        <v>88</v>
      </c>
      <c r="H2151" t="s">
        <v>28</v>
      </c>
      <c r="I2151" t="s">
        <v>150</v>
      </c>
      <c r="AA2151" t="s">
        <v>4399</v>
      </c>
      <c r="AB2151" t="s">
        <v>4399</v>
      </c>
      <c r="AC2151" t="s">
        <v>4399</v>
      </c>
      <c r="AD2151" t="s">
        <v>4399</v>
      </c>
      <c r="AE2151" t="s">
        <v>4399</v>
      </c>
      <c r="AF2151" t="s">
        <v>4399</v>
      </c>
    </row>
    <row r="2152" spans="1:32" ht="17.25" customHeight="1" x14ac:dyDescent="0.25">
      <c r="A2152">
        <v>304158</v>
      </c>
      <c r="B2152" t="s">
        <v>3242</v>
      </c>
      <c r="C2152" t="s">
        <v>240</v>
      </c>
      <c r="D2152" t="s">
        <v>1202</v>
      </c>
      <c r="E2152" t="s">
        <v>88</v>
      </c>
      <c r="H2152" t="s">
        <v>28</v>
      </c>
      <c r="I2152" t="s">
        <v>150</v>
      </c>
      <c r="X2152" t="s">
        <v>4399</v>
      </c>
      <c r="Y2152" t="s">
        <v>4399</v>
      </c>
      <c r="AA2152" t="s">
        <v>4399</v>
      </c>
      <c r="AB2152" t="s">
        <v>4399</v>
      </c>
      <c r="AC2152" t="s">
        <v>4399</v>
      </c>
      <c r="AD2152" t="s">
        <v>4399</v>
      </c>
      <c r="AE2152" t="s">
        <v>4399</v>
      </c>
      <c r="AF2152" t="s">
        <v>4399</v>
      </c>
    </row>
    <row r="2153" spans="1:32" ht="17.25" customHeight="1" x14ac:dyDescent="0.25">
      <c r="A2153">
        <v>304303</v>
      </c>
      <c r="B2153" t="s">
        <v>3143</v>
      </c>
      <c r="C2153" t="s">
        <v>344</v>
      </c>
      <c r="D2153" t="s">
        <v>1202</v>
      </c>
      <c r="E2153" t="s">
        <v>88</v>
      </c>
      <c r="H2153" t="s">
        <v>28</v>
      </c>
      <c r="I2153" t="s">
        <v>150</v>
      </c>
      <c r="W2153" t="s">
        <v>4399</v>
      </c>
      <c r="Z2153" t="s">
        <v>4399</v>
      </c>
      <c r="AA2153" t="s">
        <v>4399</v>
      </c>
      <c r="AB2153" t="s">
        <v>4399</v>
      </c>
      <c r="AC2153" t="s">
        <v>4399</v>
      </c>
      <c r="AD2153" t="s">
        <v>4399</v>
      </c>
      <c r="AE2153" t="s">
        <v>4399</v>
      </c>
      <c r="AF2153" t="s">
        <v>4399</v>
      </c>
    </row>
    <row r="2154" spans="1:32" ht="17.25" customHeight="1" x14ac:dyDescent="0.25">
      <c r="A2154">
        <v>306580</v>
      </c>
      <c r="B2154" t="s">
        <v>3121</v>
      </c>
      <c r="C2154" t="s">
        <v>1202</v>
      </c>
      <c r="D2154" t="s">
        <v>1202</v>
      </c>
      <c r="E2154" t="s">
        <v>89</v>
      </c>
      <c r="H2154" t="s">
        <v>28</v>
      </c>
      <c r="I2154" t="s">
        <v>150</v>
      </c>
      <c r="W2154" t="s">
        <v>4399</v>
      </c>
      <c r="X2154" t="s">
        <v>4399</v>
      </c>
      <c r="Z2154" t="s">
        <v>4399</v>
      </c>
      <c r="AA2154" t="s">
        <v>4399</v>
      </c>
      <c r="AB2154" t="s">
        <v>4399</v>
      </c>
      <c r="AC2154" t="s">
        <v>4399</v>
      </c>
      <c r="AD2154" t="s">
        <v>4399</v>
      </c>
      <c r="AE2154" t="s">
        <v>4399</v>
      </c>
      <c r="AF2154" t="s">
        <v>4399</v>
      </c>
    </row>
    <row r="2155" spans="1:32" ht="17.25" customHeight="1" x14ac:dyDescent="0.25">
      <c r="A2155">
        <v>308852</v>
      </c>
      <c r="B2155" t="s">
        <v>3595</v>
      </c>
      <c r="C2155" t="s">
        <v>309</v>
      </c>
      <c r="D2155" t="s">
        <v>1202</v>
      </c>
      <c r="E2155" t="s">
        <v>88</v>
      </c>
      <c r="H2155" t="s">
        <v>28</v>
      </c>
      <c r="I2155" t="s">
        <v>150</v>
      </c>
      <c r="X2155" t="s">
        <v>4399</v>
      </c>
      <c r="AA2155" t="s">
        <v>4399</v>
      </c>
      <c r="AB2155" t="s">
        <v>4399</v>
      </c>
      <c r="AC2155" t="s">
        <v>4399</v>
      </c>
      <c r="AD2155" t="s">
        <v>4399</v>
      </c>
      <c r="AE2155" t="s">
        <v>4399</v>
      </c>
      <c r="AF2155" t="s">
        <v>4399</v>
      </c>
    </row>
    <row r="2156" spans="1:32" ht="17.25" customHeight="1" x14ac:dyDescent="0.25">
      <c r="A2156">
        <v>317411</v>
      </c>
      <c r="B2156" t="s">
        <v>3795</v>
      </c>
      <c r="C2156" t="s">
        <v>685</v>
      </c>
      <c r="D2156" t="s">
        <v>975</v>
      </c>
      <c r="E2156" t="s">
        <v>88</v>
      </c>
      <c r="F2156">
        <v>27563</v>
      </c>
      <c r="G2156" t="s">
        <v>30</v>
      </c>
      <c r="H2156" t="s">
        <v>31</v>
      </c>
      <c r="I2156" t="s">
        <v>150</v>
      </c>
      <c r="AD2156" t="s">
        <v>4399</v>
      </c>
      <c r="AE2156" t="s">
        <v>4399</v>
      </c>
      <c r="AF2156" t="s">
        <v>4399</v>
      </c>
    </row>
    <row r="2157" spans="1:32" ht="17.25" customHeight="1" x14ac:dyDescent="0.25">
      <c r="A2157">
        <v>320883</v>
      </c>
      <c r="B2157" t="s">
        <v>1401</v>
      </c>
      <c r="C2157" t="s">
        <v>364</v>
      </c>
      <c r="D2157" t="s">
        <v>234</v>
      </c>
      <c r="E2157" t="s">
        <v>88</v>
      </c>
      <c r="F2157">
        <v>34335</v>
      </c>
      <c r="G2157" t="s">
        <v>30</v>
      </c>
      <c r="H2157" t="s">
        <v>28</v>
      </c>
      <c r="I2157" t="s">
        <v>150</v>
      </c>
      <c r="J2157" t="s">
        <v>1197</v>
      </c>
      <c r="L2157" t="s">
        <v>85</v>
      </c>
      <c r="AE2157" t="s">
        <v>4399</v>
      </c>
      <c r="AF2157" t="s">
        <v>4399</v>
      </c>
    </row>
    <row r="2158" spans="1:32" ht="17.25" customHeight="1" x14ac:dyDescent="0.25">
      <c r="A2158">
        <v>320962</v>
      </c>
      <c r="B2158" t="s">
        <v>3462</v>
      </c>
      <c r="C2158" t="s">
        <v>266</v>
      </c>
      <c r="D2158" t="s">
        <v>3463</v>
      </c>
      <c r="E2158" t="s">
        <v>88</v>
      </c>
      <c r="F2158">
        <v>33604</v>
      </c>
      <c r="G2158" t="s">
        <v>30</v>
      </c>
      <c r="H2158" t="s">
        <v>31</v>
      </c>
      <c r="I2158" t="s">
        <v>150</v>
      </c>
      <c r="AB2158" t="s">
        <v>4399</v>
      </c>
      <c r="AC2158" t="s">
        <v>4399</v>
      </c>
      <c r="AD2158" t="s">
        <v>4399</v>
      </c>
      <c r="AE2158" t="s">
        <v>4399</v>
      </c>
      <c r="AF2158" t="s">
        <v>4399</v>
      </c>
    </row>
    <row r="2159" spans="1:32" ht="17.25" customHeight="1" x14ac:dyDescent="0.25">
      <c r="A2159">
        <v>320985</v>
      </c>
      <c r="B2159" t="s">
        <v>3601</v>
      </c>
      <c r="C2159" t="s">
        <v>821</v>
      </c>
      <c r="D2159" t="s">
        <v>366</v>
      </c>
      <c r="E2159" t="s">
        <v>88</v>
      </c>
      <c r="F2159">
        <v>32642</v>
      </c>
      <c r="G2159" t="s">
        <v>30</v>
      </c>
      <c r="H2159" t="s">
        <v>28</v>
      </c>
      <c r="I2159" t="s">
        <v>150</v>
      </c>
      <c r="AB2159" t="s">
        <v>4399</v>
      </c>
      <c r="AC2159" t="s">
        <v>4399</v>
      </c>
      <c r="AD2159" t="s">
        <v>4399</v>
      </c>
      <c r="AE2159" t="s">
        <v>4399</v>
      </c>
      <c r="AF2159" t="s">
        <v>4399</v>
      </c>
    </row>
    <row r="2160" spans="1:32" ht="17.25" customHeight="1" x14ac:dyDescent="0.25">
      <c r="A2160">
        <v>321368</v>
      </c>
      <c r="B2160" t="s">
        <v>2872</v>
      </c>
      <c r="C2160" t="s">
        <v>534</v>
      </c>
      <c r="D2160" t="s">
        <v>637</v>
      </c>
      <c r="E2160" t="s">
        <v>88</v>
      </c>
      <c r="F2160">
        <v>32053</v>
      </c>
      <c r="G2160" t="s">
        <v>443</v>
      </c>
      <c r="H2160" t="s">
        <v>28</v>
      </c>
      <c r="I2160" t="s">
        <v>150</v>
      </c>
      <c r="AD2160" t="s">
        <v>4399</v>
      </c>
      <c r="AE2160" t="s">
        <v>4399</v>
      </c>
      <c r="AF2160" t="s">
        <v>4399</v>
      </c>
    </row>
    <row r="2161" spans="1:32" ht="17.25" customHeight="1" x14ac:dyDescent="0.25">
      <c r="A2161">
        <v>321407</v>
      </c>
      <c r="B2161" t="s">
        <v>3602</v>
      </c>
      <c r="C2161" t="s">
        <v>589</v>
      </c>
      <c r="D2161" t="s">
        <v>2677</v>
      </c>
      <c r="E2161" t="s">
        <v>89</v>
      </c>
      <c r="F2161">
        <v>33619</v>
      </c>
      <c r="G2161" t="s">
        <v>30</v>
      </c>
      <c r="H2161" t="s">
        <v>28</v>
      </c>
      <c r="I2161" t="s">
        <v>150</v>
      </c>
      <c r="AB2161" t="s">
        <v>4399</v>
      </c>
      <c r="AC2161" t="s">
        <v>4399</v>
      </c>
      <c r="AD2161" t="s">
        <v>4399</v>
      </c>
      <c r="AE2161" t="s">
        <v>4399</v>
      </c>
      <c r="AF2161" t="s">
        <v>4399</v>
      </c>
    </row>
    <row r="2162" spans="1:32" ht="17.25" customHeight="1" x14ac:dyDescent="0.25">
      <c r="A2162">
        <v>322034</v>
      </c>
      <c r="B2162" t="s">
        <v>3465</v>
      </c>
      <c r="C2162" t="s">
        <v>259</v>
      </c>
      <c r="D2162" t="s">
        <v>1062</v>
      </c>
      <c r="E2162" t="s">
        <v>88</v>
      </c>
      <c r="F2162">
        <v>34105</v>
      </c>
      <c r="G2162" t="s">
        <v>671</v>
      </c>
      <c r="H2162" t="s">
        <v>28</v>
      </c>
      <c r="I2162" t="s">
        <v>150</v>
      </c>
      <c r="AD2162" t="s">
        <v>4399</v>
      </c>
      <c r="AE2162" t="s">
        <v>4399</v>
      </c>
      <c r="AF2162" t="s">
        <v>4399</v>
      </c>
    </row>
    <row r="2163" spans="1:32" ht="17.25" customHeight="1" x14ac:dyDescent="0.25">
      <c r="A2163">
        <v>322783</v>
      </c>
      <c r="B2163" t="s">
        <v>3603</v>
      </c>
      <c r="C2163" t="s">
        <v>222</v>
      </c>
      <c r="D2163" t="s">
        <v>3604</v>
      </c>
      <c r="E2163" t="s">
        <v>89</v>
      </c>
      <c r="F2163">
        <v>33784</v>
      </c>
      <c r="G2163" t="s">
        <v>30</v>
      </c>
      <c r="H2163" t="s">
        <v>28</v>
      </c>
      <c r="I2163" t="s">
        <v>150</v>
      </c>
      <c r="V2163" t="s">
        <v>4554</v>
      </c>
      <c r="AB2163" t="s">
        <v>4399</v>
      </c>
      <c r="AC2163" t="s">
        <v>4399</v>
      </c>
      <c r="AD2163" t="s">
        <v>4399</v>
      </c>
      <c r="AE2163" t="s">
        <v>4399</v>
      </c>
      <c r="AF2163" t="s">
        <v>4399</v>
      </c>
    </row>
    <row r="2164" spans="1:32" ht="17.25" customHeight="1" x14ac:dyDescent="0.25">
      <c r="A2164">
        <v>322968</v>
      </c>
      <c r="B2164" t="s">
        <v>2392</v>
      </c>
      <c r="C2164" t="s">
        <v>338</v>
      </c>
      <c r="D2164" t="s">
        <v>1202</v>
      </c>
      <c r="E2164" t="s">
        <v>89</v>
      </c>
      <c r="H2164" t="s">
        <v>28</v>
      </c>
      <c r="I2164" t="s">
        <v>150</v>
      </c>
      <c r="AB2164" t="s">
        <v>4399</v>
      </c>
      <c r="AC2164" t="s">
        <v>4399</v>
      </c>
      <c r="AD2164" t="s">
        <v>4399</v>
      </c>
      <c r="AE2164" t="s">
        <v>4399</v>
      </c>
      <c r="AF2164" t="s">
        <v>4399</v>
      </c>
    </row>
    <row r="2165" spans="1:32" ht="17.25" customHeight="1" x14ac:dyDescent="0.25">
      <c r="A2165">
        <v>323418</v>
      </c>
      <c r="B2165" t="s">
        <v>3605</v>
      </c>
      <c r="C2165" t="s">
        <v>240</v>
      </c>
      <c r="D2165" t="s">
        <v>2245</v>
      </c>
      <c r="E2165" t="s">
        <v>89</v>
      </c>
      <c r="F2165">
        <v>34969</v>
      </c>
      <c r="G2165" t="s">
        <v>3606</v>
      </c>
      <c r="H2165" t="s">
        <v>28</v>
      </c>
      <c r="I2165" t="s">
        <v>150</v>
      </c>
      <c r="AB2165" t="s">
        <v>4399</v>
      </c>
      <c r="AC2165" t="s">
        <v>4399</v>
      </c>
      <c r="AD2165" t="s">
        <v>4399</v>
      </c>
      <c r="AE2165" t="s">
        <v>4399</v>
      </c>
      <c r="AF2165" t="s">
        <v>4399</v>
      </c>
    </row>
    <row r="2166" spans="1:32" ht="17.25" customHeight="1" x14ac:dyDescent="0.25">
      <c r="A2166">
        <v>324565</v>
      </c>
      <c r="B2166" t="s">
        <v>3896</v>
      </c>
      <c r="C2166" t="s">
        <v>354</v>
      </c>
      <c r="D2166" t="s">
        <v>460</v>
      </c>
      <c r="E2166" t="s">
        <v>88</v>
      </c>
      <c r="F2166">
        <v>34588</v>
      </c>
      <c r="G2166" t="s">
        <v>3897</v>
      </c>
      <c r="H2166" t="s">
        <v>28</v>
      </c>
      <c r="I2166" t="s">
        <v>150</v>
      </c>
      <c r="J2166" t="s">
        <v>1197</v>
      </c>
      <c r="K2166">
        <v>2014</v>
      </c>
      <c r="L2166" t="s">
        <v>30</v>
      </c>
      <c r="V2166" t="s">
        <v>4554</v>
      </c>
      <c r="AE2166" t="s">
        <v>4399</v>
      </c>
      <c r="AF2166" t="s">
        <v>4399</v>
      </c>
    </row>
    <row r="2167" spans="1:32" ht="17.25" customHeight="1" x14ac:dyDescent="0.25">
      <c r="A2167">
        <v>325143</v>
      </c>
      <c r="B2167" t="s">
        <v>3279</v>
      </c>
      <c r="C2167" t="s">
        <v>770</v>
      </c>
      <c r="D2167" t="s">
        <v>544</v>
      </c>
      <c r="E2167" t="s">
        <v>88</v>
      </c>
      <c r="F2167">
        <v>33645</v>
      </c>
      <c r="G2167" t="s">
        <v>897</v>
      </c>
      <c r="H2167" t="s">
        <v>28</v>
      </c>
      <c r="I2167" t="s">
        <v>150</v>
      </c>
      <c r="J2167" t="s">
        <v>1197</v>
      </c>
      <c r="L2167" t="s">
        <v>42</v>
      </c>
      <c r="AE2167" t="s">
        <v>4399</v>
      </c>
      <c r="AF2167" t="s">
        <v>4399</v>
      </c>
    </row>
    <row r="2168" spans="1:32" ht="17.25" customHeight="1" x14ac:dyDescent="0.25">
      <c r="A2168">
        <v>326253</v>
      </c>
      <c r="B2168" t="s">
        <v>3612</v>
      </c>
      <c r="C2168" t="s">
        <v>734</v>
      </c>
      <c r="D2168" t="s">
        <v>594</v>
      </c>
      <c r="E2168" t="s">
        <v>89</v>
      </c>
      <c r="H2168" t="s">
        <v>28</v>
      </c>
      <c r="I2168" t="s">
        <v>150</v>
      </c>
      <c r="AB2168" t="s">
        <v>4399</v>
      </c>
      <c r="AC2168" t="s">
        <v>4399</v>
      </c>
      <c r="AD2168" t="s">
        <v>4399</v>
      </c>
      <c r="AE2168" t="s">
        <v>4399</v>
      </c>
      <c r="AF2168" t="s">
        <v>4399</v>
      </c>
    </row>
    <row r="2169" spans="1:32" ht="17.25" customHeight="1" x14ac:dyDescent="0.25">
      <c r="A2169">
        <v>326371</v>
      </c>
      <c r="B2169" t="s">
        <v>2822</v>
      </c>
      <c r="C2169" t="s">
        <v>809</v>
      </c>
      <c r="D2169" t="s">
        <v>1253</v>
      </c>
      <c r="E2169" t="s">
        <v>88</v>
      </c>
      <c r="F2169">
        <v>35805</v>
      </c>
      <c r="G2169" t="s">
        <v>274</v>
      </c>
      <c r="H2169" t="s">
        <v>28</v>
      </c>
      <c r="I2169" t="s">
        <v>150</v>
      </c>
      <c r="J2169" t="s">
        <v>1197</v>
      </c>
      <c r="L2169" t="s">
        <v>42</v>
      </c>
      <c r="AE2169" t="s">
        <v>4399</v>
      </c>
      <c r="AF2169" t="s">
        <v>4399</v>
      </c>
    </row>
    <row r="2170" spans="1:32" ht="17.25" customHeight="1" x14ac:dyDescent="0.25">
      <c r="A2170">
        <v>326743</v>
      </c>
      <c r="B2170" t="s">
        <v>3472</v>
      </c>
      <c r="C2170" t="s">
        <v>354</v>
      </c>
      <c r="D2170" t="s">
        <v>463</v>
      </c>
      <c r="E2170" t="s">
        <v>88</v>
      </c>
      <c r="F2170">
        <v>34768</v>
      </c>
      <c r="G2170" t="s">
        <v>373</v>
      </c>
      <c r="H2170" t="s">
        <v>28</v>
      </c>
      <c r="I2170" t="s">
        <v>150</v>
      </c>
      <c r="V2170" t="s">
        <v>4554</v>
      </c>
      <c r="AD2170" t="s">
        <v>4399</v>
      </c>
      <c r="AE2170" t="s">
        <v>4399</v>
      </c>
      <c r="AF2170" t="s">
        <v>4399</v>
      </c>
    </row>
    <row r="2171" spans="1:32" ht="17.25" customHeight="1" x14ac:dyDescent="0.25">
      <c r="A2171">
        <v>326972</v>
      </c>
      <c r="B2171" t="s">
        <v>3615</v>
      </c>
      <c r="C2171" t="s">
        <v>532</v>
      </c>
      <c r="D2171" t="s">
        <v>227</v>
      </c>
      <c r="E2171" t="s">
        <v>88</v>
      </c>
      <c r="F2171">
        <v>33608</v>
      </c>
      <c r="G2171" t="s">
        <v>30</v>
      </c>
      <c r="H2171" t="s">
        <v>28</v>
      </c>
      <c r="I2171" t="s">
        <v>150</v>
      </c>
      <c r="AB2171" t="s">
        <v>4399</v>
      </c>
      <c r="AC2171" t="s">
        <v>4399</v>
      </c>
      <c r="AD2171" t="s">
        <v>4399</v>
      </c>
      <c r="AE2171" t="s">
        <v>4399</v>
      </c>
      <c r="AF2171" t="s">
        <v>4399</v>
      </c>
    </row>
    <row r="2172" spans="1:32" ht="17.25" customHeight="1" x14ac:dyDescent="0.25">
      <c r="A2172">
        <v>327122</v>
      </c>
      <c r="B2172" t="s">
        <v>2622</v>
      </c>
      <c r="C2172" t="s">
        <v>852</v>
      </c>
      <c r="D2172" t="s">
        <v>390</v>
      </c>
      <c r="E2172" t="s">
        <v>89</v>
      </c>
      <c r="H2172" t="s">
        <v>28</v>
      </c>
      <c r="I2172" t="s">
        <v>150</v>
      </c>
      <c r="AB2172" t="s">
        <v>4399</v>
      </c>
      <c r="AC2172" t="s">
        <v>4399</v>
      </c>
      <c r="AD2172" t="s">
        <v>4399</v>
      </c>
      <c r="AE2172" t="s">
        <v>4399</v>
      </c>
      <c r="AF2172" t="s">
        <v>4399</v>
      </c>
    </row>
    <row r="2173" spans="1:32" ht="17.25" customHeight="1" x14ac:dyDescent="0.25">
      <c r="A2173">
        <v>327727</v>
      </c>
      <c r="B2173" t="s">
        <v>3102</v>
      </c>
      <c r="C2173" t="s">
        <v>261</v>
      </c>
      <c r="D2173" t="s">
        <v>500</v>
      </c>
      <c r="E2173" t="s">
        <v>88</v>
      </c>
      <c r="F2173">
        <v>35065</v>
      </c>
      <c r="G2173" t="s">
        <v>30</v>
      </c>
      <c r="H2173" t="s">
        <v>28</v>
      </c>
      <c r="I2173" t="s">
        <v>150</v>
      </c>
      <c r="J2173" t="s">
        <v>1197</v>
      </c>
      <c r="L2173" t="s">
        <v>30</v>
      </c>
      <c r="V2173" t="s">
        <v>4554</v>
      </c>
      <c r="AE2173" t="s">
        <v>4399</v>
      </c>
      <c r="AF2173" t="s">
        <v>4399</v>
      </c>
    </row>
    <row r="2174" spans="1:32" ht="17.25" customHeight="1" x14ac:dyDescent="0.25">
      <c r="A2174">
        <v>328310</v>
      </c>
      <c r="B2174" t="s">
        <v>2583</v>
      </c>
      <c r="C2174" t="s">
        <v>734</v>
      </c>
      <c r="D2174" t="s">
        <v>1066</v>
      </c>
      <c r="E2174" t="s">
        <v>89</v>
      </c>
      <c r="F2174">
        <v>35559</v>
      </c>
      <c r="G2174" t="s">
        <v>30</v>
      </c>
      <c r="H2174" t="s">
        <v>28</v>
      </c>
      <c r="I2174" t="s">
        <v>150</v>
      </c>
      <c r="J2174" t="s">
        <v>1197</v>
      </c>
      <c r="L2174" t="s">
        <v>30</v>
      </c>
      <c r="AE2174" t="s">
        <v>4399</v>
      </c>
      <c r="AF2174" t="s">
        <v>4399</v>
      </c>
    </row>
    <row r="2175" spans="1:32" ht="17.25" customHeight="1" x14ac:dyDescent="0.25">
      <c r="A2175">
        <v>328447</v>
      </c>
      <c r="B2175" t="s">
        <v>3128</v>
      </c>
      <c r="C2175" t="s">
        <v>455</v>
      </c>
      <c r="D2175" t="s">
        <v>3129</v>
      </c>
      <c r="E2175" t="s">
        <v>88</v>
      </c>
      <c r="F2175">
        <v>34377</v>
      </c>
      <c r="G2175" t="s">
        <v>3130</v>
      </c>
      <c r="H2175" t="s">
        <v>28</v>
      </c>
      <c r="I2175" t="s">
        <v>150</v>
      </c>
      <c r="AB2175" t="s">
        <v>4399</v>
      </c>
      <c r="AC2175" t="s">
        <v>4399</v>
      </c>
      <c r="AD2175" t="s">
        <v>4399</v>
      </c>
      <c r="AE2175" t="s">
        <v>4399</v>
      </c>
      <c r="AF2175" t="s">
        <v>4399</v>
      </c>
    </row>
    <row r="2176" spans="1:32" ht="17.25" customHeight="1" x14ac:dyDescent="0.25">
      <c r="A2176">
        <v>328934</v>
      </c>
      <c r="B2176" t="s">
        <v>3620</v>
      </c>
      <c r="C2176" t="s">
        <v>3621</v>
      </c>
      <c r="D2176" t="s">
        <v>1202</v>
      </c>
      <c r="E2176" t="s">
        <v>88</v>
      </c>
      <c r="H2176" t="s">
        <v>28</v>
      </c>
      <c r="I2176" t="s">
        <v>150</v>
      </c>
      <c r="AA2176" t="s">
        <v>4399</v>
      </c>
      <c r="AB2176" t="s">
        <v>4399</v>
      </c>
      <c r="AC2176" t="s">
        <v>4399</v>
      </c>
      <c r="AD2176" t="s">
        <v>4399</v>
      </c>
      <c r="AE2176" t="s">
        <v>4399</v>
      </c>
      <c r="AF2176" t="s">
        <v>4399</v>
      </c>
    </row>
    <row r="2177" spans="1:32" ht="17.25" customHeight="1" x14ac:dyDescent="0.25">
      <c r="A2177">
        <v>329137</v>
      </c>
      <c r="B2177" t="s">
        <v>3622</v>
      </c>
      <c r="C2177" t="s">
        <v>668</v>
      </c>
      <c r="D2177" t="s">
        <v>580</v>
      </c>
      <c r="E2177" t="s">
        <v>88</v>
      </c>
      <c r="H2177" t="s">
        <v>28</v>
      </c>
      <c r="I2177" t="s">
        <v>150</v>
      </c>
      <c r="AB2177" t="s">
        <v>4399</v>
      </c>
      <c r="AC2177" t="s">
        <v>4399</v>
      </c>
      <c r="AD2177" t="s">
        <v>4399</v>
      </c>
      <c r="AE2177" t="s">
        <v>4399</v>
      </c>
      <c r="AF2177" t="s">
        <v>4399</v>
      </c>
    </row>
    <row r="2178" spans="1:32" ht="17.25" customHeight="1" x14ac:dyDescent="0.25">
      <c r="A2178">
        <v>329190</v>
      </c>
      <c r="B2178" t="s">
        <v>2479</v>
      </c>
      <c r="C2178" t="s">
        <v>630</v>
      </c>
      <c r="D2178" t="s">
        <v>233</v>
      </c>
      <c r="E2178" t="s">
        <v>89</v>
      </c>
      <c r="F2178">
        <v>30408</v>
      </c>
      <c r="G2178" t="s">
        <v>30</v>
      </c>
      <c r="H2178" t="s">
        <v>28</v>
      </c>
      <c r="I2178" t="s">
        <v>150</v>
      </c>
      <c r="AB2178" t="s">
        <v>4399</v>
      </c>
      <c r="AC2178" t="s">
        <v>4399</v>
      </c>
      <c r="AD2178" t="s">
        <v>4399</v>
      </c>
      <c r="AE2178" t="s">
        <v>4399</v>
      </c>
      <c r="AF2178" t="s">
        <v>4399</v>
      </c>
    </row>
    <row r="2179" spans="1:32" ht="17.25" customHeight="1" x14ac:dyDescent="0.25">
      <c r="A2179">
        <v>329221</v>
      </c>
      <c r="B2179" t="s">
        <v>2888</v>
      </c>
      <c r="C2179" t="s">
        <v>240</v>
      </c>
      <c r="D2179" t="s">
        <v>334</v>
      </c>
      <c r="E2179" t="s">
        <v>88</v>
      </c>
      <c r="F2179">
        <v>35520</v>
      </c>
      <c r="G2179" t="s">
        <v>2889</v>
      </c>
      <c r="H2179" t="s">
        <v>31</v>
      </c>
      <c r="I2179" t="s">
        <v>150</v>
      </c>
      <c r="AB2179" t="s">
        <v>4399</v>
      </c>
      <c r="AC2179" t="s">
        <v>4399</v>
      </c>
      <c r="AD2179" t="s">
        <v>4399</v>
      </c>
      <c r="AE2179" t="s">
        <v>4399</v>
      </c>
      <c r="AF2179" t="s">
        <v>4399</v>
      </c>
    </row>
    <row r="2180" spans="1:32" ht="17.25" customHeight="1" x14ac:dyDescent="0.25">
      <c r="A2180">
        <v>329278</v>
      </c>
      <c r="B2180" t="s">
        <v>2627</v>
      </c>
      <c r="C2180" t="s">
        <v>781</v>
      </c>
      <c r="D2180" t="s">
        <v>536</v>
      </c>
      <c r="E2180" t="s">
        <v>89</v>
      </c>
      <c r="H2180" t="s">
        <v>28</v>
      </c>
      <c r="I2180" t="s">
        <v>150</v>
      </c>
      <c r="AB2180" t="s">
        <v>4399</v>
      </c>
      <c r="AC2180" t="s">
        <v>4399</v>
      </c>
      <c r="AD2180" t="s">
        <v>4399</v>
      </c>
      <c r="AE2180" t="s">
        <v>4399</v>
      </c>
      <c r="AF2180" t="s">
        <v>4399</v>
      </c>
    </row>
    <row r="2181" spans="1:32" ht="17.25" customHeight="1" x14ac:dyDescent="0.25">
      <c r="A2181">
        <v>329292</v>
      </c>
      <c r="B2181" t="s">
        <v>3180</v>
      </c>
      <c r="C2181" t="s">
        <v>3181</v>
      </c>
      <c r="D2181" t="s">
        <v>423</v>
      </c>
      <c r="E2181" t="s">
        <v>88</v>
      </c>
      <c r="F2181">
        <v>35094</v>
      </c>
      <c r="G2181" t="s">
        <v>3182</v>
      </c>
      <c r="H2181" t="s">
        <v>28</v>
      </c>
      <c r="I2181" t="s">
        <v>150</v>
      </c>
      <c r="AD2181" t="s">
        <v>4399</v>
      </c>
      <c r="AE2181" t="s">
        <v>4399</v>
      </c>
      <c r="AF2181" t="s">
        <v>4399</v>
      </c>
    </row>
    <row r="2182" spans="1:32" ht="17.25" customHeight="1" x14ac:dyDescent="0.25">
      <c r="A2182">
        <v>329358</v>
      </c>
      <c r="B2182" t="s">
        <v>3624</v>
      </c>
      <c r="C2182" t="s">
        <v>347</v>
      </c>
      <c r="D2182" t="s">
        <v>345</v>
      </c>
      <c r="E2182" t="s">
        <v>88</v>
      </c>
      <c r="H2182" t="s">
        <v>28</v>
      </c>
      <c r="I2182" t="s">
        <v>150</v>
      </c>
      <c r="AD2182" t="s">
        <v>4399</v>
      </c>
      <c r="AE2182" t="s">
        <v>4399</v>
      </c>
      <c r="AF2182" t="s">
        <v>4399</v>
      </c>
    </row>
    <row r="2183" spans="1:32" ht="17.25" customHeight="1" x14ac:dyDescent="0.25">
      <c r="A2183">
        <v>329413</v>
      </c>
      <c r="B2183" t="s">
        <v>3310</v>
      </c>
      <c r="C2183" t="s">
        <v>810</v>
      </c>
      <c r="D2183" t="s">
        <v>243</v>
      </c>
      <c r="E2183" t="s">
        <v>88</v>
      </c>
      <c r="F2183">
        <v>35796</v>
      </c>
      <c r="G2183" t="s">
        <v>3311</v>
      </c>
      <c r="H2183" t="s">
        <v>28</v>
      </c>
      <c r="I2183" t="s">
        <v>150</v>
      </c>
      <c r="J2183" t="s">
        <v>27</v>
      </c>
      <c r="L2183" t="s">
        <v>42</v>
      </c>
      <c r="AF2183" t="s">
        <v>4399</v>
      </c>
    </row>
    <row r="2184" spans="1:32" ht="17.25" customHeight="1" x14ac:dyDescent="0.25">
      <c r="A2184">
        <v>329422</v>
      </c>
      <c r="B2184" t="s">
        <v>2715</v>
      </c>
      <c r="C2184" t="s">
        <v>222</v>
      </c>
      <c r="D2184" t="s">
        <v>1551</v>
      </c>
      <c r="E2184" t="s">
        <v>88</v>
      </c>
      <c r="H2184" t="s">
        <v>28</v>
      </c>
      <c r="I2184" t="s">
        <v>150</v>
      </c>
      <c r="AD2184" t="s">
        <v>4399</v>
      </c>
      <c r="AE2184" t="s">
        <v>4399</v>
      </c>
      <c r="AF2184" t="s">
        <v>4399</v>
      </c>
    </row>
    <row r="2185" spans="1:32" ht="17.25" customHeight="1" x14ac:dyDescent="0.25">
      <c r="A2185">
        <v>329579</v>
      </c>
      <c r="B2185" t="s">
        <v>4149</v>
      </c>
      <c r="C2185" t="s">
        <v>291</v>
      </c>
      <c r="D2185" t="s">
        <v>573</v>
      </c>
      <c r="E2185" t="s">
        <v>88</v>
      </c>
      <c r="F2185">
        <v>34059</v>
      </c>
      <c r="G2185" t="s">
        <v>30</v>
      </c>
      <c r="H2185" t="s">
        <v>28</v>
      </c>
      <c r="I2185" t="s">
        <v>150</v>
      </c>
      <c r="J2185" t="s">
        <v>27</v>
      </c>
      <c r="L2185" t="s">
        <v>30</v>
      </c>
      <c r="V2185" t="s">
        <v>4554</v>
      </c>
      <c r="AE2185" t="s">
        <v>4399</v>
      </c>
      <c r="AF2185" t="s">
        <v>4399</v>
      </c>
    </row>
    <row r="2186" spans="1:32" ht="17.25" customHeight="1" x14ac:dyDescent="0.25">
      <c r="A2186">
        <v>329626</v>
      </c>
      <c r="B2186" t="s">
        <v>3480</v>
      </c>
      <c r="C2186" t="s">
        <v>354</v>
      </c>
      <c r="D2186" t="s">
        <v>628</v>
      </c>
      <c r="E2186" t="s">
        <v>89</v>
      </c>
      <c r="H2186" t="s">
        <v>28</v>
      </c>
      <c r="I2186" t="s">
        <v>150</v>
      </c>
      <c r="AB2186" t="s">
        <v>4399</v>
      </c>
      <c r="AC2186" t="s">
        <v>4399</v>
      </c>
      <c r="AD2186" t="s">
        <v>4399</v>
      </c>
      <c r="AE2186" t="s">
        <v>4399</v>
      </c>
      <c r="AF2186" t="s">
        <v>4399</v>
      </c>
    </row>
    <row r="2187" spans="1:32" ht="17.25" customHeight="1" x14ac:dyDescent="0.25">
      <c r="A2187">
        <v>329698</v>
      </c>
      <c r="B2187" t="s">
        <v>2713</v>
      </c>
      <c r="C2187" t="s">
        <v>309</v>
      </c>
      <c r="D2187" t="s">
        <v>332</v>
      </c>
      <c r="E2187" t="s">
        <v>89</v>
      </c>
      <c r="F2187">
        <v>33429</v>
      </c>
      <c r="G2187" t="s">
        <v>1221</v>
      </c>
      <c r="H2187" t="s">
        <v>31</v>
      </c>
      <c r="I2187" t="s">
        <v>150</v>
      </c>
      <c r="J2187" t="s">
        <v>1197</v>
      </c>
      <c r="L2187" t="s">
        <v>85</v>
      </c>
      <c r="AF2187" t="s">
        <v>4399</v>
      </c>
    </row>
    <row r="2188" spans="1:32" ht="17.25" customHeight="1" x14ac:dyDescent="0.25">
      <c r="A2188">
        <v>330311</v>
      </c>
      <c r="B2188" t="s">
        <v>2762</v>
      </c>
      <c r="C2188" t="s">
        <v>1106</v>
      </c>
      <c r="D2188" t="s">
        <v>459</v>
      </c>
      <c r="E2188" t="s">
        <v>88</v>
      </c>
      <c r="F2188">
        <v>34715</v>
      </c>
      <c r="G2188" t="s">
        <v>2365</v>
      </c>
      <c r="H2188" t="s">
        <v>28</v>
      </c>
      <c r="I2188" t="s">
        <v>150</v>
      </c>
      <c r="J2188" t="s">
        <v>1197</v>
      </c>
      <c r="L2188" t="s">
        <v>82</v>
      </c>
      <c r="AE2188" t="s">
        <v>4399</v>
      </c>
      <c r="AF2188" t="s">
        <v>4399</v>
      </c>
    </row>
    <row r="2189" spans="1:32" ht="17.25" customHeight="1" x14ac:dyDescent="0.25">
      <c r="A2189">
        <v>330396</v>
      </c>
      <c r="B2189" t="s">
        <v>3484</v>
      </c>
      <c r="C2189" t="s">
        <v>347</v>
      </c>
      <c r="D2189" t="s">
        <v>501</v>
      </c>
      <c r="E2189" t="s">
        <v>88</v>
      </c>
      <c r="H2189" t="s">
        <v>28</v>
      </c>
      <c r="I2189" t="s">
        <v>150</v>
      </c>
      <c r="AC2189" t="s">
        <v>4399</v>
      </c>
      <c r="AD2189" t="s">
        <v>4399</v>
      </c>
      <c r="AE2189" t="s">
        <v>4399</v>
      </c>
      <c r="AF2189" t="s">
        <v>4399</v>
      </c>
    </row>
    <row r="2190" spans="1:32" ht="17.25" customHeight="1" x14ac:dyDescent="0.25">
      <c r="A2190">
        <v>330581</v>
      </c>
      <c r="B2190" t="s">
        <v>3012</v>
      </c>
      <c r="C2190" t="s">
        <v>342</v>
      </c>
      <c r="D2190" t="s">
        <v>243</v>
      </c>
      <c r="E2190" t="s">
        <v>88</v>
      </c>
      <c r="F2190">
        <v>35817</v>
      </c>
      <c r="G2190" t="s">
        <v>30</v>
      </c>
      <c r="H2190" t="s">
        <v>28</v>
      </c>
      <c r="I2190" t="s">
        <v>150</v>
      </c>
      <c r="AD2190" t="s">
        <v>4399</v>
      </c>
      <c r="AE2190" t="s">
        <v>4399</v>
      </c>
      <c r="AF2190" t="s">
        <v>4399</v>
      </c>
    </row>
    <row r="2191" spans="1:32" ht="17.25" customHeight="1" x14ac:dyDescent="0.25">
      <c r="A2191">
        <v>330609</v>
      </c>
      <c r="B2191" t="s">
        <v>3013</v>
      </c>
      <c r="C2191" t="s">
        <v>338</v>
      </c>
      <c r="D2191" t="s">
        <v>269</v>
      </c>
      <c r="E2191" t="s">
        <v>88</v>
      </c>
      <c r="H2191" t="s">
        <v>28</v>
      </c>
      <c r="I2191" t="s">
        <v>150</v>
      </c>
      <c r="V2191" t="s">
        <v>4554</v>
      </c>
      <c r="AA2191" t="s">
        <v>4399</v>
      </c>
      <c r="AB2191" t="s">
        <v>4399</v>
      </c>
      <c r="AC2191" t="s">
        <v>4399</v>
      </c>
      <c r="AD2191" t="s">
        <v>4399</v>
      </c>
      <c r="AE2191" t="s">
        <v>4399</v>
      </c>
      <c r="AF2191" t="s">
        <v>4399</v>
      </c>
    </row>
    <row r="2192" spans="1:32" ht="17.25" customHeight="1" x14ac:dyDescent="0.25">
      <c r="A2192">
        <v>330634</v>
      </c>
      <c r="B2192" t="s">
        <v>3626</v>
      </c>
      <c r="C2192" t="s">
        <v>648</v>
      </c>
      <c r="D2192" t="s">
        <v>345</v>
      </c>
      <c r="E2192" t="s">
        <v>88</v>
      </c>
      <c r="H2192" t="s">
        <v>28</v>
      </c>
      <c r="I2192" t="s">
        <v>150</v>
      </c>
      <c r="AB2192" t="s">
        <v>4399</v>
      </c>
      <c r="AC2192" t="s">
        <v>4399</v>
      </c>
      <c r="AD2192" t="s">
        <v>4399</v>
      </c>
      <c r="AE2192" t="s">
        <v>4399</v>
      </c>
      <c r="AF2192" t="s">
        <v>4399</v>
      </c>
    </row>
    <row r="2193" spans="1:32" ht="17.25" customHeight="1" x14ac:dyDescent="0.25">
      <c r="A2193">
        <v>331261</v>
      </c>
      <c r="B2193" t="s">
        <v>3630</v>
      </c>
      <c r="C2193" t="s">
        <v>240</v>
      </c>
      <c r="D2193" t="s">
        <v>766</v>
      </c>
      <c r="E2193" t="s">
        <v>88</v>
      </c>
      <c r="H2193" t="s">
        <v>28</v>
      </c>
      <c r="I2193" t="s">
        <v>150</v>
      </c>
      <c r="AA2193" t="s">
        <v>4399</v>
      </c>
      <c r="AB2193" t="s">
        <v>4399</v>
      </c>
      <c r="AC2193" t="s">
        <v>4399</v>
      </c>
      <c r="AD2193" t="s">
        <v>4399</v>
      </c>
      <c r="AE2193" t="s">
        <v>4399</v>
      </c>
      <c r="AF2193" t="s">
        <v>4399</v>
      </c>
    </row>
    <row r="2194" spans="1:32" ht="17.25" customHeight="1" x14ac:dyDescent="0.25">
      <c r="A2194">
        <v>331428</v>
      </c>
      <c r="B2194" t="s">
        <v>3631</v>
      </c>
      <c r="C2194" t="s">
        <v>240</v>
      </c>
      <c r="D2194" t="s">
        <v>3632</v>
      </c>
      <c r="E2194" t="s">
        <v>88</v>
      </c>
      <c r="F2194">
        <v>36161</v>
      </c>
      <c r="G2194" t="s">
        <v>30</v>
      </c>
      <c r="H2194" t="s">
        <v>28</v>
      </c>
      <c r="I2194" t="s">
        <v>150</v>
      </c>
      <c r="V2194" t="s">
        <v>4554</v>
      </c>
      <c r="AD2194" t="s">
        <v>4399</v>
      </c>
      <c r="AE2194" t="s">
        <v>4399</v>
      </c>
      <c r="AF2194" t="s">
        <v>4399</v>
      </c>
    </row>
    <row r="2195" spans="1:32" ht="17.25" customHeight="1" x14ac:dyDescent="0.25">
      <c r="A2195">
        <v>331469</v>
      </c>
      <c r="B2195" t="s">
        <v>3633</v>
      </c>
      <c r="C2195" t="s">
        <v>555</v>
      </c>
      <c r="D2195" t="s">
        <v>2348</v>
      </c>
      <c r="E2195" t="s">
        <v>89</v>
      </c>
      <c r="F2195">
        <v>31440</v>
      </c>
      <c r="G2195" t="s">
        <v>42</v>
      </c>
      <c r="H2195" t="s">
        <v>28</v>
      </c>
      <c r="I2195" t="s">
        <v>150</v>
      </c>
      <c r="AB2195" t="s">
        <v>4399</v>
      </c>
      <c r="AC2195" t="s">
        <v>4399</v>
      </c>
      <c r="AD2195" t="s">
        <v>4399</v>
      </c>
      <c r="AE2195" t="s">
        <v>4399</v>
      </c>
      <c r="AF2195" t="s">
        <v>4399</v>
      </c>
    </row>
    <row r="2196" spans="1:32" ht="17.25" customHeight="1" x14ac:dyDescent="0.25">
      <c r="A2196">
        <v>331773</v>
      </c>
      <c r="B2196" t="s">
        <v>2849</v>
      </c>
      <c r="C2196" t="s">
        <v>1035</v>
      </c>
      <c r="D2196" t="s">
        <v>386</v>
      </c>
      <c r="E2196" t="s">
        <v>89</v>
      </c>
      <c r="F2196">
        <v>35591</v>
      </c>
      <c r="G2196" t="s">
        <v>277</v>
      </c>
      <c r="H2196" t="s">
        <v>28</v>
      </c>
      <c r="I2196" t="s">
        <v>150</v>
      </c>
      <c r="AB2196" t="s">
        <v>4399</v>
      </c>
      <c r="AC2196" t="s">
        <v>4399</v>
      </c>
      <c r="AD2196" t="s">
        <v>4399</v>
      </c>
      <c r="AE2196" t="s">
        <v>4399</v>
      </c>
      <c r="AF2196" t="s">
        <v>4399</v>
      </c>
    </row>
    <row r="2197" spans="1:32" ht="17.25" customHeight="1" x14ac:dyDescent="0.25">
      <c r="A2197">
        <v>331884</v>
      </c>
      <c r="B2197" t="s">
        <v>2586</v>
      </c>
      <c r="C2197" t="s">
        <v>1070</v>
      </c>
      <c r="D2197" t="s">
        <v>613</v>
      </c>
      <c r="E2197" t="s">
        <v>89</v>
      </c>
      <c r="F2197">
        <v>34457</v>
      </c>
      <c r="G2197" t="s">
        <v>30</v>
      </c>
      <c r="H2197" t="s">
        <v>28</v>
      </c>
      <c r="I2197" t="s">
        <v>150</v>
      </c>
      <c r="AB2197" t="s">
        <v>4399</v>
      </c>
      <c r="AC2197" t="s">
        <v>4399</v>
      </c>
      <c r="AD2197" t="s">
        <v>4399</v>
      </c>
      <c r="AE2197" t="s">
        <v>4399</v>
      </c>
      <c r="AF2197" t="s">
        <v>4399</v>
      </c>
    </row>
    <row r="2198" spans="1:32" ht="17.25" customHeight="1" x14ac:dyDescent="0.25">
      <c r="A2198">
        <v>332005</v>
      </c>
      <c r="B2198" t="s">
        <v>3642</v>
      </c>
      <c r="C2198" t="s">
        <v>240</v>
      </c>
      <c r="D2198" t="s">
        <v>1202</v>
      </c>
      <c r="E2198" t="s">
        <v>89</v>
      </c>
      <c r="H2198" t="s">
        <v>28</v>
      </c>
      <c r="I2198" t="s">
        <v>150</v>
      </c>
      <c r="V2198" t="s">
        <v>4554</v>
      </c>
      <c r="AA2198" t="s">
        <v>4399</v>
      </c>
      <c r="AB2198" t="s">
        <v>4399</v>
      </c>
      <c r="AC2198" t="s">
        <v>4399</v>
      </c>
      <c r="AD2198" t="s">
        <v>4399</v>
      </c>
      <c r="AE2198" t="s">
        <v>4399</v>
      </c>
      <c r="AF2198" t="s">
        <v>4399</v>
      </c>
    </row>
    <row r="2199" spans="1:32" ht="17.25" customHeight="1" x14ac:dyDescent="0.25">
      <c r="A2199">
        <v>332029</v>
      </c>
      <c r="B2199" t="s">
        <v>3491</v>
      </c>
      <c r="C2199" t="s">
        <v>805</v>
      </c>
      <c r="D2199" t="s">
        <v>227</v>
      </c>
      <c r="E2199" t="s">
        <v>89</v>
      </c>
      <c r="F2199">
        <v>36417</v>
      </c>
      <c r="G2199" t="s">
        <v>82</v>
      </c>
      <c r="H2199" t="s">
        <v>28</v>
      </c>
      <c r="I2199" t="s">
        <v>150</v>
      </c>
      <c r="AD2199" t="s">
        <v>4399</v>
      </c>
      <c r="AE2199" t="s">
        <v>4399</v>
      </c>
      <c r="AF2199" t="s">
        <v>4399</v>
      </c>
    </row>
    <row r="2200" spans="1:32" ht="17.25" customHeight="1" x14ac:dyDescent="0.25">
      <c r="A2200">
        <v>332489</v>
      </c>
      <c r="B2200" t="s">
        <v>2748</v>
      </c>
      <c r="C2200" t="s">
        <v>264</v>
      </c>
      <c r="D2200" t="s">
        <v>700</v>
      </c>
      <c r="E2200" t="s">
        <v>88</v>
      </c>
      <c r="H2200" t="s">
        <v>28</v>
      </c>
      <c r="I2200" t="s">
        <v>150</v>
      </c>
      <c r="AF2200" t="s">
        <v>4399</v>
      </c>
    </row>
    <row r="2201" spans="1:32" ht="17.25" customHeight="1" x14ac:dyDescent="0.25">
      <c r="A2201">
        <v>332506</v>
      </c>
      <c r="B2201" t="s">
        <v>3650</v>
      </c>
      <c r="C2201" t="s">
        <v>542</v>
      </c>
      <c r="D2201" t="s">
        <v>296</v>
      </c>
      <c r="E2201" t="s">
        <v>89</v>
      </c>
      <c r="F2201">
        <v>35916</v>
      </c>
      <c r="G2201" t="s">
        <v>925</v>
      </c>
      <c r="H2201" t="s">
        <v>28</v>
      </c>
      <c r="I2201" t="s">
        <v>150</v>
      </c>
      <c r="J2201" t="s">
        <v>1197</v>
      </c>
      <c r="L2201" t="s">
        <v>42</v>
      </c>
      <c r="AF2201" t="s">
        <v>4399</v>
      </c>
    </row>
    <row r="2202" spans="1:32" ht="17.25" customHeight="1" x14ac:dyDescent="0.25">
      <c r="A2202">
        <v>332516</v>
      </c>
      <c r="B2202" t="s">
        <v>2630</v>
      </c>
      <c r="C2202" t="s">
        <v>807</v>
      </c>
      <c r="D2202" t="s">
        <v>423</v>
      </c>
      <c r="E2202" t="s">
        <v>88</v>
      </c>
      <c r="F2202">
        <v>31912</v>
      </c>
      <c r="G2202" t="s">
        <v>2631</v>
      </c>
      <c r="H2202" t="s">
        <v>28</v>
      </c>
      <c r="I2202" t="s">
        <v>150</v>
      </c>
      <c r="J2202" t="s">
        <v>1197</v>
      </c>
      <c r="L2202" t="s">
        <v>30</v>
      </c>
      <c r="AE2202" t="s">
        <v>4399</v>
      </c>
      <c r="AF2202" t="s">
        <v>4399</v>
      </c>
    </row>
    <row r="2203" spans="1:32" ht="17.25" customHeight="1" x14ac:dyDescent="0.25">
      <c r="A2203">
        <v>332800</v>
      </c>
      <c r="B2203" t="s">
        <v>3151</v>
      </c>
      <c r="C2203" t="s">
        <v>232</v>
      </c>
      <c r="D2203" t="s">
        <v>289</v>
      </c>
      <c r="E2203" t="s">
        <v>88</v>
      </c>
      <c r="H2203" t="s">
        <v>28</v>
      </c>
      <c r="I2203" t="s">
        <v>150</v>
      </c>
      <c r="AD2203" t="s">
        <v>4399</v>
      </c>
      <c r="AE2203" t="s">
        <v>4399</v>
      </c>
      <c r="AF2203" t="s">
        <v>4399</v>
      </c>
    </row>
    <row r="2204" spans="1:32" ht="17.25" customHeight="1" x14ac:dyDescent="0.25">
      <c r="A2204">
        <v>332923</v>
      </c>
      <c r="B2204" t="s">
        <v>3651</v>
      </c>
      <c r="C2204" t="s">
        <v>557</v>
      </c>
      <c r="D2204" t="s">
        <v>383</v>
      </c>
      <c r="E2204" t="s">
        <v>88</v>
      </c>
      <c r="H2204" t="s">
        <v>28</v>
      </c>
      <c r="I2204" t="s">
        <v>150</v>
      </c>
      <c r="V2204" t="s">
        <v>4554</v>
      </c>
      <c r="AA2204" t="s">
        <v>4399</v>
      </c>
      <c r="AB2204" t="s">
        <v>4399</v>
      </c>
      <c r="AC2204" t="s">
        <v>4399</v>
      </c>
      <c r="AD2204" t="s">
        <v>4399</v>
      </c>
      <c r="AE2204" t="s">
        <v>4399</v>
      </c>
      <c r="AF2204" t="s">
        <v>4399</v>
      </c>
    </row>
    <row r="2205" spans="1:32" ht="17.25" customHeight="1" x14ac:dyDescent="0.25">
      <c r="A2205">
        <v>333070</v>
      </c>
      <c r="B2205" t="s">
        <v>3439</v>
      </c>
      <c r="C2205" t="s">
        <v>581</v>
      </c>
      <c r="D2205" t="s">
        <v>3440</v>
      </c>
      <c r="E2205" t="s">
        <v>89</v>
      </c>
      <c r="F2205">
        <v>35474</v>
      </c>
      <c r="G2205" t="s">
        <v>30</v>
      </c>
      <c r="H2205" t="s">
        <v>28</v>
      </c>
      <c r="I2205" t="s">
        <v>150</v>
      </c>
      <c r="P2205" t="s">
        <v>4410</v>
      </c>
      <c r="AC2205" t="s">
        <v>4399</v>
      </c>
      <c r="AD2205" t="s">
        <v>4399</v>
      </c>
      <c r="AE2205" t="s">
        <v>4399</v>
      </c>
      <c r="AF2205" t="s">
        <v>4399</v>
      </c>
    </row>
    <row r="2206" spans="1:32" ht="17.25" customHeight="1" x14ac:dyDescent="0.25">
      <c r="A2206">
        <v>333343</v>
      </c>
      <c r="B2206" t="s">
        <v>2763</v>
      </c>
      <c r="C2206" t="s">
        <v>287</v>
      </c>
      <c r="D2206" t="s">
        <v>308</v>
      </c>
      <c r="E2206" t="s">
        <v>88</v>
      </c>
      <c r="F2206">
        <v>35431</v>
      </c>
      <c r="G2206" t="s">
        <v>30</v>
      </c>
      <c r="H2206" t="s">
        <v>28</v>
      </c>
      <c r="I2206" t="s">
        <v>150</v>
      </c>
      <c r="J2206" t="s">
        <v>27</v>
      </c>
      <c r="L2206" t="s">
        <v>85</v>
      </c>
      <c r="AE2206" t="s">
        <v>4399</v>
      </c>
      <c r="AF2206" t="s">
        <v>4399</v>
      </c>
    </row>
    <row r="2207" spans="1:32" ht="17.25" customHeight="1" x14ac:dyDescent="0.25">
      <c r="A2207">
        <v>333383</v>
      </c>
      <c r="B2207" t="s">
        <v>2882</v>
      </c>
      <c r="C2207" t="s">
        <v>531</v>
      </c>
      <c r="D2207" t="s">
        <v>2883</v>
      </c>
      <c r="E2207" t="s">
        <v>88</v>
      </c>
      <c r="F2207">
        <v>33605</v>
      </c>
      <c r="G2207" t="s">
        <v>2884</v>
      </c>
      <c r="H2207" t="s">
        <v>28</v>
      </c>
      <c r="I2207" t="s">
        <v>150</v>
      </c>
      <c r="AB2207" t="s">
        <v>4399</v>
      </c>
      <c r="AC2207" t="s">
        <v>4399</v>
      </c>
      <c r="AD2207" t="s">
        <v>4399</v>
      </c>
      <c r="AE2207" t="s">
        <v>4399</v>
      </c>
      <c r="AF2207" t="s">
        <v>4399</v>
      </c>
    </row>
    <row r="2208" spans="1:32" ht="17.25" customHeight="1" x14ac:dyDescent="0.25">
      <c r="A2208">
        <v>333623</v>
      </c>
      <c r="B2208" t="s">
        <v>2393</v>
      </c>
      <c r="C2208" t="s">
        <v>687</v>
      </c>
      <c r="D2208" t="s">
        <v>2394</v>
      </c>
      <c r="E2208" t="s">
        <v>89</v>
      </c>
      <c r="F2208">
        <v>35431</v>
      </c>
      <c r="G2208" t="s">
        <v>2395</v>
      </c>
      <c r="H2208" t="s">
        <v>28</v>
      </c>
      <c r="I2208" t="s">
        <v>150</v>
      </c>
      <c r="AD2208" t="s">
        <v>4399</v>
      </c>
      <c r="AE2208" t="s">
        <v>4399</v>
      </c>
      <c r="AF2208" t="s">
        <v>4399</v>
      </c>
    </row>
    <row r="2209" spans="1:32" ht="17.25" customHeight="1" x14ac:dyDescent="0.25">
      <c r="A2209">
        <v>333667</v>
      </c>
      <c r="B2209" t="s">
        <v>1000</v>
      </c>
      <c r="C2209" t="s">
        <v>400</v>
      </c>
      <c r="D2209" t="s">
        <v>1202</v>
      </c>
      <c r="E2209" t="s">
        <v>88</v>
      </c>
      <c r="H2209" t="s">
        <v>28</v>
      </c>
      <c r="I2209" t="s">
        <v>150</v>
      </c>
      <c r="AD2209" t="s">
        <v>4399</v>
      </c>
      <c r="AE2209" t="s">
        <v>4399</v>
      </c>
      <c r="AF2209" t="s">
        <v>4399</v>
      </c>
    </row>
    <row r="2210" spans="1:32" ht="17.25" customHeight="1" x14ac:dyDescent="0.25">
      <c r="A2210">
        <v>333980</v>
      </c>
      <c r="B2210" t="s">
        <v>2892</v>
      </c>
      <c r="C2210" t="s">
        <v>264</v>
      </c>
      <c r="D2210" t="s">
        <v>857</v>
      </c>
      <c r="E2210" t="s">
        <v>88</v>
      </c>
      <c r="H2210" t="s">
        <v>28</v>
      </c>
      <c r="I2210" t="s">
        <v>150</v>
      </c>
      <c r="AB2210" t="s">
        <v>4399</v>
      </c>
      <c r="AC2210" t="s">
        <v>4399</v>
      </c>
      <c r="AD2210" t="s">
        <v>4399</v>
      </c>
      <c r="AE2210" t="s">
        <v>4399</v>
      </c>
      <c r="AF2210" t="s">
        <v>4399</v>
      </c>
    </row>
    <row r="2211" spans="1:32" ht="17.25" customHeight="1" x14ac:dyDescent="0.25">
      <c r="A2211">
        <v>333990</v>
      </c>
      <c r="B2211" t="s">
        <v>4173</v>
      </c>
      <c r="C2211" t="s">
        <v>781</v>
      </c>
      <c r="D2211" t="s">
        <v>906</v>
      </c>
      <c r="E2211" t="s">
        <v>88</v>
      </c>
      <c r="H2211" t="s">
        <v>28</v>
      </c>
      <c r="I2211" t="s">
        <v>150</v>
      </c>
      <c r="AF2211" t="s">
        <v>4399</v>
      </c>
    </row>
    <row r="2212" spans="1:32" ht="17.25" customHeight="1" x14ac:dyDescent="0.25">
      <c r="A2212">
        <v>334039</v>
      </c>
      <c r="B2212" t="s">
        <v>3662</v>
      </c>
      <c r="C2212" t="s">
        <v>1859</v>
      </c>
      <c r="D2212" t="s">
        <v>631</v>
      </c>
      <c r="E2212" t="s">
        <v>89</v>
      </c>
      <c r="F2212">
        <v>34182</v>
      </c>
      <c r="G2212" t="s">
        <v>2413</v>
      </c>
      <c r="H2212" t="s">
        <v>28</v>
      </c>
      <c r="I2212" t="s">
        <v>150</v>
      </c>
      <c r="V2212" t="s">
        <v>4554</v>
      </c>
      <c r="AC2212" t="s">
        <v>4399</v>
      </c>
      <c r="AD2212" t="s">
        <v>4399</v>
      </c>
      <c r="AE2212" t="s">
        <v>4399</v>
      </c>
      <c r="AF2212" t="s">
        <v>4399</v>
      </c>
    </row>
    <row r="2213" spans="1:32" ht="17.25" customHeight="1" x14ac:dyDescent="0.25">
      <c r="A2213">
        <v>334363</v>
      </c>
      <c r="B2213" t="s">
        <v>2893</v>
      </c>
      <c r="C2213" t="s">
        <v>240</v>
      </c>
      <c r="D2213" t="s">
        <v>2894</v>
      </c>
      <c r="E2213" t="s">
        <v>88</v>
      </c>
      <c r="F2213">
        <v>32001</v>
      </c>
      <c r="G2213" t="s">
        <v>30</v>
      </c>
      <c r="H2213" t="s">
        <v>28</v>
      </c>
      <c r="I2213" t="s">
        <v>150</v>
      </c>
      <c r="AB2213" t="s">
        <v>4399</v>
      </c>
      <c r="AC2213" t="s">
        <v>4399</v>
      </c>
      <c r="AD2213" t="s">
        <v>4399</v>
      </c>
      <c r="AE2213" t="s">
        <v>4399</v>
      </c>
      <c r="AF2213" t="s">
        <v>4399</v>
      </c>
    </row>
    <row r="2214" spans="1:32" ht="17.25" customHeight="1" x14ac:dyDescent="0.25">
      <c r="A2214">
        <v>334503</v>
      </c>
      <c r="B2214" t="s">
        <v>3303</v>
      </c>
      <c r="C2214" t="s">
        <v>391</v>
      </c>
      <c r="D2214" t="s">
        <v>283</v>
      </c>
      <c r="E2214" t="s">
        <v>88</v>
      </c>
      <c r="F2214">
        <v>33730</v>
      </c>
      <c r="G2214" t="s">
        <v>444</v>
      </c>
      <c r="H2214" t="s">
        <v>28</v>
      </c>
      <c r="I2214" t="s">
        <v>150</v>
      </c>
      <c r="AD2214" t="s">
        <v>4399</v>
      </c>
      <c r="AE2214" t="s">
        <v>4399</v>
      </c>
      <c r="AF2214" t="s">
        <v>4399</v>
      </c>
    </row>
    <row r="2215" spans="1:32" ht="17.25" customHeight="1" x14ac:dyDescent="0.25">
      <c r="A2215">
        <v>334525</v>
      </c>
      <c r="B2215" t="s">
        <v>1111</v>
      </c>
      <c r="C2215" t="s">
        <v>589</v>
      </c>
      <c r="D2215" t="s">
        <v>510</v>
      </c>
      <c r="E2215" t="s">
        <v>88</v>
      </c>
      <c r="H2215" t="s">
        <v>28</v>
      </c>
      <c r="I2215" t="s">
        <v>150</v>
      </c>
      <c r="AB2215" t="s">
        <v>4399</v>
      </c>
      <c r="AC2215" t="s">
        <v>4399</v>
      </c>
      <c r="AD2215" t="s">
        <v>4399</v>
      </c>
      <c r="AE2215" t="s">
        <v>4399</v>
      </c>
      <c r="AF2215" t="s">
        <v>4399</v>
      </c>
    </row>
    <row r="2216" spans="1:32" ht="17.25" customHeight="1" x14ac:dyDescent="0.25">
      <c r="A2216">
        <v>334914</v>
      </c>
      <c r="B2216" t="s">
        <v>3516</v>
      </c>
      <c r="C2216" t="s">
        <v>636</v>
      </c>
      <c r="D2216" t="s">
        <v>404</v>
      </c>
      <c r="E2216" t="s">
        <v>88</v>
      </c>
      <c r="H2216" t="s">
        <v>28</v>
      </c>
      <c r="I2216" t="s">
        <v>150</v>
      </c>
      <c r="AA2216" t="s">
        <v>4399</v>
      </c>
      <c r="AB2216" t="s">
        <v>4399</v>
      </c>
      <c r="AC2216" t="s">
        <v>4399</v>
      </c>
      <c r="AD2216" t="s">
        <v>4399</v>
      </c>
      <c r="AE2216" t="s">
        <v>4399</v>
      </c>
      <c r="AF2216" t="s">
        <v>4399</v>
      </c>
    </row>
    <row r="2217" spans="1:32" ht="17.25" customHeight="1" x14ac:dyDescent="0.25">
      <c r="A2217">
        <v>334927</v>
      </c>
      <c r="B2217" t="s">
        <v>2528</v>
      </c>
      <c r="C2217" t="s">
        <v>2529</v>
      </c>
      <c r="D2217" t="s">
        <v>467</v>
      </c>
      <c r="E2217" t="s">
        <v>89</v>
      </c>
      <c r="F2217">
        <v>25385</v>
      </c>
      <c r="G2217" t="s">
        <v>2530</v>
      </c>
      <c r="H2217" t="s">
        <v>28</v>
      </c>
      <c r="I2217" t="s">
        <v>150</v>
      </c>
      <c r="J2217" t="s">
        <v>1197</v>
      </c>
      <c r="L2217" t="s">
        <v>82</v>
      </c>
      <c r="AF2217" t="s">
        <v>4399</v>
      </c>
    </row>
    <row r="2218" spans="1:32" ht="17.25" customHeight="1" x14ac:dyDescent="0.25">
      <c r="A2218">
        <v>335049</v>
      </c>
      <c r="B2218" t="s">
        <v>953</v>
      </c>
      <c r="C2218" t="s">
        <v>375</v>
      </c>
      <c r="D2218" t="s">
        <v>3015</v>
      </c>
      <c r="E2218" t="s">
        <v>88</v>
      </c>
      <c r="H2218" t="s">
        <v>28</v>
      </c>
      <c r="I2218" t="s">
        <v>150</v>
      </c>
      <c r="AD2218" t="s">
        <v>4399</v>
      </c>
      <c r="AE2218" t="s">
        <v>4399</v>
      </c>
      <c r="AF2218" t="s">
        <v>4399</v>
      </c>
    </row>
    <row r="2219" spans="1:32" ht="17.25" customHeight="1" x14ac:dyDescent="0.25">
      <c r="A2219">
        <v>335120</v>
      </c>
      <c r="B2219" t="s">
        <v>2481</v>
      </c>
      <c r="C2219" t="s">
        <v>240</v>
      </c>
      <c r="D2219" t="s">
        <v>549</v>
      </c>
      <c r="E2219" t="s">
        <v>89</v>
      </c>
      <c r="F2219">
        <v>32153</v>
      </c>
      <c r="G2219" t="s">
        <v>348</v>
      </c>
      <c r="H2219" t="s">
        <v>28</v>
      </c>
      <c r="I2219" t="s">
        <v>150</v>
      </c>
      <c r="AF2219" t="s">
        <v>4399</v>
      </c>
    </row>
    <row r="2220" spans="1:32" ht="17.25" customHeight="1" x14ac:dyDescent="0.25">
      <c r="A2220">
        <v>335196</v>
      </c>
      <c r="B2220" t="s">
        <v>2895</v>
      </c>
      <c r="C2220" t="s">
        <v>581</v>
      </c>
      <c r="D2220" t="s">
        <v>550</v>
      </c>
      <c r="E2220" t="s">
        <v>88</v>
      </c>
      <c r="F2220">
        <v>30834</v>
      </c>
      <c r="G2220" t="s">
        <v>228</v>
      </c>
      <c r="H2220" t="s">
        <v>28</v>
      </c>
      <c r="I2220" t="s">
        <v>150</v>
      </c>
      <c r="AB2220" t="s">
        <v>4399</v>
      </c>
      <c r="AC2220" t="s">
        <v>4399</v>
      </c>
      <c r="AD2220" t="s">
        <v>4399</v>
      </c>
      <c r="AE2220" t="s">
        <v>4399</v>
      </c>
      <c r="AF2220" t="s">
        <v>4399</v>
      </c>
    </row>
    <row r="2221" spans="1:32" ht="17.25" customHeight="1" x14ac:dyDescent="0.25">
      <c r="A2221">
        <v>335364</v>
      </c>
      <c r="B2221" t="s">
        <v>3521</v>
      </c>
      <c r="C2221" t="s">
        <v>3522</v>
      </c>
      <c r="D2221" t="s">
        <v>3523</v>
      </c>
      <c r="E2221" t="s">
        <v>88</v>
      </c>
      <c r="F2221">
        <v>34274</v>
      </c>
      <c r="G2221" t="s">
        <v>49</v>
      </c>
      <c r="H2221" t="s">
        <v>28</v>
      </c>
      <c r="I2221" t="s">
        <v>150</v>
      </c>
      <c r="AD2221" t="s">
        <v>4399</v>
      </c>
      <c r="AE2221" t="s">
        <v>4399</v>
      </c>
      <c r="AF2221" t="s">
        <v>4399</v>
      </c>
    </row>
    <row r="2222" spans="1:32" ht="17.25" customHeight="1" x14ac:dyDescent="0.25">
      <c r="A2222">
        <v>335380</v>
      </c>
      <c r="B2222" t="s">
        <v>2796</v>
      </c>
      <c r="C2222" t="s">
        <v>240</v>
      </c>
      <c r="D2222" t="s">
        <v>566</v>
      </c>
      <c r="E2222" t="s">
        <v>88</v>
      </c>
      <c r="F2222">
        <v>34349</v>
      </c>
      <c r="G2222" t="s">
        <v>1581</v>
      </c>
      <c r="H2222" t="s">
        <v>28</v>
      </c>
      <c r="I2222" t="s">
        <v>150</v>
      </c>
      <c r="J2222" t="s">
        <v>1197</v>
      </c>
      <c r="L2222" t="s">
        <v>42</v>
      </c>
      <c r="AE2222" t="s">
        <v>4399</v>
      </c>
      <c r="AF2222" t="s">
        <v>4399</v>
      </c>
    </row>
    <row r="2223" spans="1:32" ht="17.25" customHeight="1" x14ac:dyDescent="0.25">
      <c r="A2223">
        <v>335527</v>
      </c>
      <c r="B2223" t="s">
        <v>2896</v>
      </c>
      <c r="C2223" t="s">
        <v>259</v>
      </c>
      <c r="D2223" t="s">
        <v>1896</v>
      </c>
      <c r="E2223" t="s">
        <v>89</v>
      </c>
      <c r="H2223" t="s">
        <v>28</v>
      </c>
      <c r="I2223" t="s">
        <v>150</v>
      </c>
      <c r="AB2223" t="s">
        <v>4399</v>
      </c>
      <c r="AC2223" t="s">
        <v>4399</v>
      </c>
      <c r="AD2223" t="s">
        <v>4399</v>
      </c>
      <c r="AE2223" t="s">
        <v>4399</v>
      </c>
      <c r="AF2223" t="s">
        <v>4399</v>
      </c>
    </row>
    <row r="2224" spans="1:32" ht="17.25" customHeight="1" x14ac:dyDescent="0.25">
      <c r="A2224">
        <v>335541</v>
      </c>
      <c r="B2224" t="s">
        <v>3920</v>
      </c>
      <c r="C2224" t="s">
        <v>287</v>
      </c>
      <c r="D2224" t="s">
        <v>3921</v>
      </c>
      <c r="E2224" t="s">
        <v>89</v>
      </c>
      <c r="F2224">
        <v>30130</v>
      </c>
      <c r="G2224" t="s">
        <v>850</v>
      </c>
      <c r="H2224" t="s">
        <v>28</v>
      </c>
      <c r="I2224" t="s">
        <v>150</v>
      </c>
      <c r="J2224" t="s">
        <v>1197</v>
      </c>
      <c r="L2224" t="s">
        <v>30</v>
      </c>
      <c r="AF2224" t="s">
        <v>4399</v>
      </c>
    </row>
    <row r="2225" spans="1:32" ht="17.25" customHeight="1" x14ac:dyDescent="0.25">
      <c r="A2225">
        <v>335687</v>
      </c>
      <c r="B2225" t="s">
        <v>3685</v>
      </c>
      <c r="C2225" t="s">
        <v>2008</v>
      </c>
      <c r="D2225" t="s">
        <v>2973</v>
      </c>
      <c r="E2225" t="s">
        <v>88</v>
      </c>
      <c r="H2225" t="s">
        <v>28</v>
      </c>
      <c r="I2225" t="s">
        <v>150</v>
      </c>
      <c r="AD2225" t="s">
        <v>4399</v>
      </c>
      <c r="AE2225" t="s">
        <v>4399</v>
      </c>
      <c r="AF2225" t="s">
        <v>4399</v>
      </c>
    </row>
    <row r="2226" spans="1:32" ht="17.25" customHeight="1" x14ac:dyDescent="0.25">
      <c r="A2226">
        <v>335814</v>
      </c>
      <c r="B2226" t="s">
        <v>3436</v>
      </c>
      <c r="C2226" t="s">
        <v>668</v>
      </c>
      <c r="D2226" t="s">
        <v>1470</v>
      </c>
      <c r="E2226" t="s">
        <v>88</v>
      </c>
      <c r="F2226">
        <v>35551</v>
      </c>
      <c r="G2226" t="s">
        <v>3437</v>
      </c>
      <c r="H2226" t="s">
        <v>31</v>
      </c>
      <c r="I2226" t="s">
        <v>150</v>
      </c>
      <c r="J2226" t="s">
        <v>1197</v>
      </c>
      <c r="L2226" t="s">
        <v>42</v>
      </c>
      <c r="AE2226" t="s">
        <v>4399</v>
      </c>
      <c r="AF2226" t="s">
        <v>4399</v>
      </c>
    </row>
    <row r="2227" spans="1:32" ht="17.25" customHeight="1" x14ac:dyDescent="0.25">
      <c r="A2227">
        <v>335893</v>
      </c>
      <c r="B2227" t="s">
        <v>4047</v>
      </c>
      <c r="C2227" t="s">
        <v>259</v>
      </c>
      <c r="D2227" t="s">
        <v>522</v>
      </c>
      <c r="E2227" t="s">
        <v>88</v>
      </c>
      <c r="F2227">
        <v>34700</v>
      </c>
      <c r="G2227" t="s">
        <v>1759</v>
      </c>
      <c r="H2227" t="s">
        <v>28</v>
      </c>
      <c r="I2227" t="s">
        <v>150</v>
      </c>
      <c r="J2227" t="s">
        <v>27</v>
      </c>
      <c r="L2227" t="s">
        <v>85</v>
      </c>
      <c r="AF2227" t="s">
        <v>4399</v>
      </c>
    </row>
    <row r="2228" spans="1:32" ht="17.25" customHeight="1" x14ac:dyDescent="0.25">
      <c r="A2228">
        <v>336040</v>
      </c>
      <c r="B2228" t="s">
        <v>2558</v>
      </c>
      <c r="C2228" t="s">
        <v>245</v>
      </c>
      <c r="D2228" t="s">
        <v>288</v>
      </c>
      <c r="E2228" t="s">
        <v>88</v>
      </c>
      <c r="H2228" t="s">
        <v>28</v>
      </c>
      <c r="I2228" t="s">
        <v>150</v>
      </c>
      <c r="AC2228" t="s">
        <v>4399</v>
      </c>
      <c r="AD2228" t="s">
        <v>4399</v>
      </c>
      <c r="AE2228" t="s">
        <v>4399</v>
      </c>
      <c r="AF2228" t="s">
        <v>4399</v>
      </c>
    </row>
    <row r="2229" spans="1:32" ht="17.25" customHeight="1" x14ac:dyDescent="0.25">
      <c r="A2229">
        <v>336249</v>
      </c>
      <c r="B2229" t="s">
        <v>2897</v>
      </c>
      <c r="C2229" t="s">
        <v>944</v>
      </c>
      <c r="D2229" t="s">
        <v>246</v>
      </c>
      <c r="E2229" t="s">
        <v>88</v>
      </c>
      <c r="F2229">
        <v>35431</v>
      </c>
      <c r="G2229" t="s">
        <v>671</v>
      </c>
      <c r="H2229" t="s">
        <v>28</v>
      </c>
      <c r="I2229" t="s">
        <v>150</v>
      </c>
      <c r="AB2229" t="s">
        <v>4399</v>
      </c>
      <c r="AC2229" t="s">
        <v>4399</v>
      </c>
      <c r="AD2229" t="s">
        <v>4399</v>
      </c>
      <c r="AE2229" t="s">
        <v>4399</v>
      </c>
      <c r="AF2229" t="s">
        <v>4399</v>
      </c>
    </row>
    <row r="2230" spans="1:32" ht="17.25" customHeight="1" x14ac:dyDescent="0.25">
      <c r="A2230">
        <v>336527</v>
      </c>
      <c r="B2230" t="s">
        <v>3543</v>
      </c>
      <c r="C2230" t="s">
        <v>375</v>
      </c>
      <c r="D2230" t="s">
        <v>1920</v>
      </c>
      <c r="E2230" t="s">
        <v>89</v>
      </c>
      <c r="F2230">
        <v>32619</v>
      </c>
      <c r="G2230" t="s">
        <v>3544</v>
      </c>
      <c r="H2230" t="s">
        <v>28</v>
      </c>
      <c r="I2230" t="s">
        <v>150</v>
      </c>
      <c r="AF2230" t="s">
        <v>4399</v>
      </c>
    </row>
    <row r="2231" spans="1:32" ht="17.25" customHeight="1" x14ac:dyDescent="0.25">
      <c r="A2231">
        <v>336624</v>
      </c>
      <c r="B2231" t="s">
        <v>2414</v>
      </c>
      <c r="C2231" t="s">
        <v>382</v>
      </c>
      <c r="D2231" t="s">
        <v>704</v>
      </c>
      <c r="E2231" t="s">
        <v>88</v>
      </c>
      <c r="F2231">
        <v>33683</v>
      </c>
      <c r="G2231" t="s">
        <v>2415</v>
      </c>
      <c r="H2231" t="s">
        <v>28</v>
      </c>
      <c r="I2231" t="s">
        <v>150</v>
      </c>
      <c r="AD2231" t="s">
        <v>4399</v>
      </c>
      <c r="AE2231" t="s">
        <v>4399</v>
      </c>
      <c r="AF2231" t="s">
        <v>4399</v>
      </c>
    </row>
    <row r="2232" spans="1:32" ht="17.25" customHeight="1" x14ac:dyDescent="0.25">
      <c r="A2232">
        <v>336718</v>
      </c>
      <c r="B2232" t="s">
        <v>3016</v>
      </c>
      <c r="C2232" t="s">
        <v>225</v>
      </c>
      <c r="D2232" t="s">
        <v>223</v>
      </c>
      <c r="E2232" t="s">
        <v>88</v>
      </c>
      <c r="H2232" t="s">
        <v>28</v>
      </c>
      <c r="I2232" t="s">
        <v>150</v>
      </c>
      <c r="AC2232" t="s">
        <v>4399</v>
      </c>
      <c r="AD2232" t="s">
        <v>4399</v>
      </c>
      <c r="AE2232" t="s">
        <v>4399</v>
      </c>
      <c r="AF2232" t="s">
        <v>4399</v>
      </c>
    </row>
    <row r="2233" spans="1:32" ht="17.25" customHeight="1" x14ac:dyDescent="0.25">
      <c r="A2233">
        <v>336731</v>
      </c>
      <c r="B2233" t="s">
        <v>2666</v>
      </c>
      <c r="C2233" t="s">
        <v>1582</v>
      </c>
      <c r="D2233" t="s">
        <v>720</v>
      </c>
      <c r="E2233" t="s">
        <v>88</v>
      </c>
      <c r="H2233" t="s">
        <v>28</v>
      </c>
      <c r="I2233" t="s">
        <v>150</v>
      </c>
      <c r="AC2233" t="s">
        <v>4399</v>
      </c>
      <c r="AD2233" t="s">
        <v>4399</v>
      </c>
      <c r="AE2233" t="s">
        <v>4399</v>
      </c>
      <c r="AF2233" t="s">
        <v>4399</v>
      </c>
    </row>
    <row r="2234" spans="1:32" ht="17.25" customHeight="1" x14ac:dyDescent="0.25">
      <c r="A2234">
        <v>336932</v>
      </c>
      <c r="B2234" t="s">
        <v>1837</v>
      </c>
      <c r="C2234" t="s">
        <v>1537</v>
      </c>
      <c r="D2234" t="s">
        <v>1520</v>
      </c>
      <c r="E2234" t="s">
        <v>88</v>
      </c>
      <c r="F2234">
        <v>36023</v>
      </c>
      <c r="G2234" t="s">
        <v>2634</v>
      </c>
      <c r="H2234" t="s">
        <v>28</v>
      </c>
      <c r="I2234" t="s">
        <v>150</v>
      </c>
      <c r="AF2234" t="s">
        <v>4399</v>
      </c>
    </row>
    <row r="2235" spans="1:32" ht="17.25" customHeight="1" x14ac:dyDescent="0.25">
      <c r="A2235">
        <v>336971</v>
      </c>
      <c r="B2235" t="s">
        <v>2820</v>
      </c>
      <c r="C2235" t="s">
        <v>685</v>
      </c>
      <c r="D2235" t="s">
        <v>753</v>
      </c>
      <c r="E2235" t="s">
        <v>89</v>
      </c>
      <c r="F2235">
        <v>36800</v>
      </c>
      <c r="G2235" t="s">
        <v>30</v>
      </c>
      <c r="H2235" t="s">
        <v>28</v>
      </c>
      <c r="I2235" t="s">
        <v>150</v>
      </c>
      <c r="J2235" t="s">
        <v>1197</v>
      </c>
      <c r="L2235" t="s">
        <v>30</v>
      </c>
      <c r="AE2235" t="s">
        <v>4399</v>
      </c>
      <c r="AF2235" t="s">
        <v>4399</v>
      </c>
    </row>
    <row r="2236" spans="1:32" ht="17.25" customHeight="1" x14ac:dyDescent="0.25">
      <c r="A2236">
        <v>337150</v>
      </c>
      <c r="B2236" t="s">
        <v>3888</v>
      </c>
      <c r="C2236" t="s">
        <v>350</v>
      </c>
      <c r="D2236" t="s">
        <v>902</v>
      </c>
      <c r="E2236" t="s">
        <v>89</v>
      </c>
      <c r="F2236">
        <v>31936</v>
      </c>
      <c r="G2236" t="s">
        <v>30</v>
      </c>
      <c r="H2236" t="s">
        <v>28</v>
      </c>
      <c r="I2236" t="s">
        <v>150</v>
      </c>
      <c r="J2236" t="s">
        <v>1197</v>
      </c>
      <c r="L2236" t="s">
        <v>85</v>
      </c>
      <c r="V2236" t="s">
        <v>4554</v>
      </c>
      <c r="AE2236" t="s">
        <v>4399</v>
      </c>
      <c r="AF2236" t="s">
        <v>4399</v>
      </c>
    </row>
    <row r="2237" spans="1:32" ht="17.25" customHeight="1" x14ac:dyDescent="0.25">
      <c r="A2237">
        <v>337210</v>
      </c>
      <c r="B2237" t="s">
        <v>3159</v>
      </c>
      <c r="C2237" t="s">
        <v>1582</v>
      </c>
      <c r="D2237" t="s">
        <v>943</v>
      </c>
      <c r="E2237" t="s">
        <v>88</v>
      </c>
      <c r="F2237">
        <v>31797</v>
      </c>
      <c r="G2237" t="s">
        <v>67</v>
      </c>
      <c r="H2237" t="s">
        <v>28</v>
      </c>
      <c r="I2237" t="s">
        <v>150</v>
      </c>
      <c r="J2237" t="s">
        <v>1197</v>
      </c>
      <c r="L2237" t="s">
        <v>67</v>
      </c>
      <c r="AE2237" t="s">
        <v>4399</v>
      </c>
      <c r="AF2237" t="s">
        <v>4399</v>
      </c>
    </row>
    <row r="2238" spans="1:32" ht="17.25" customHeight="1" x14ac:dyDescent="0.25">
      <c r="A2238">
        <v>337751</v>
      </c>
      <c r="B2238" t="s">
        <v>2516</v>
      </c>
      <c r="C2238" t="s">
        <v>341</v>
      </c>
      <c r="D2238" t="s">
        <v>996</v>
      </c>
      <c r="E2238" t="s">
        <v>88</v>
      </c>
      <c r="F2238">
        <v>29677</v>
      </c>
      <c r="G2238" t="s">
        <v>79</v>
      </c>
      <c r="H2238" t="s">
        <v>28</v>
      </c>
      <c r="I2238" t="s">
        <v>150</v>
      </c>
      <c r="J2238" t="s">
        <v>1197</v>
      </c>
      <c r="L2238" t="s">
        <v>79</v>
      </c>
      <c r="AF2238" t="s">
        <v>4399</v>
      </c>
    </row>
    <row r="2239" spans="1:32" ht="17.25" customHeight="1" x14ac:dyDescent="0.25">
      <c r="A2239">
        <v>338267</v>
      </c>
      <c r="B2239" t="s">
        <v>3747</v>
      </c>
      <c r="C2239" t="s">
        <v>259</v>
      </c>
      <c r="D2239" t="s">
        <v>379</v>
      </c>
      <c r="E2239" t="s">
        <v>88</v>
      </c>
      <c r="F2239">
        <v>26838</v>
      </c>
      <c r="G2239" t="s">
        <v>70</v>
      </c>
      <c r="H2239" t="s">
        <v>28</v>
      </c>
      <c r="I2239" t="s">
        <v>150</v>
      </c>
      <c r="AB2239" t="s">
        <v>4399</v>
      </c>
      <c r="AC2239" t="s">
        <v>4399</v>
      </c>
      <c r="AD2239" t="s">
        <v>4399</v>
      </c>
      <c r="AE2239" t="s">
        <v>4399</v>
      </c>
      <c r="AF2239" t="s">
        <v>4399</v>
      </c>
    </row>
    <row r="2240" spans="1:32" ht="17.25" customHeight="1" x14ac:dyDescent="0.25">
      <c r="A2240">
        <v>338283</v>
      </c>
      <c r="B2240" t="s">
        <v>2832</v>
      </c>
      <c r="C2240" t="s">
        <v>1278</v>
      </c>
      <c r="D2240" t="s">
        <v>2833</v>
      </c>
      <c r="E2240" t="s">
        <v>89</v>
      </c>
      <c r="F2240">
        <v>36174</v>
      </c>
      <c r="G2240" t="s">
        <v>456</v>
      </c>
      <c r="H2240" t="s">
        <v>31</v>
      </c>
      <c r="I2240" t="s">
        <v>150</v>
      </c>
      <c r="J2240" t="s">
        <v>1197</v>
      </c>
      <c r="L2240" t="s">
        <v>42</v>
      </c>
      <c r="AF2240" t="s">
        <v>4399</v>
      </c>
    </row>
    <row r="2241" spans="1:32" ht="17.25" customHeight="1" x14ac:dyDescent="0.25">
      <c r="A2241">
        <v>338298</v>
      </c>
      <c r="B2241" t="s">
        <v>2899</v>
      </c>
      <c r="C2241" t="s">
        <v>225</v>
      </c>
      <c r="D2241" t="s">
        <v>460</v>
      </c>
      <c r="E2241" t="s">
        <v>88</v>
      </c>
      <c r="F2241">
        <v>35065</v>
      </c>
      <c r="G2241" t="s">
        <v>937</v>
      </c>
      <c r="H2241" t="s">
        <v>28</v>
      </c>
      <c r="I2241" t="s">
        <v>150</v>
      </c>
      <c r="V2241" t="s">
        <v>4554</v>
      </c>
      <c r="AB2241" t="s">
        <v>4399</v>
      </c>
      <c r="AC2241" t="s">
        <v>4399</v>
      </c>
      <c r="AD2241" t="s">
        <v>4399</v>
      </c>
      <c r="AE2241" t="s">
        <v>4399</v>
      </c>
      <c r="AF2241" t="s">
        <v>4399</v>
      </c>
    </row>
    <row r="2242" spans="1:32" ht="17.25" customHeight="1" x14ac:dyDescent="0.25">
      <c r="A2242">
        <v>338302</v>
      </c>
      <c r="B2242" t="s">
        <v>2900</v>
      </c>
      <c r="C2242" t="s">
        <v>853</v>
      </c>
      <c r="D2242" t="s">
        <v>858</v>
      </c>
      <c r="E2242" t="s">
        <v>88</v>
      </c>
      <c r="F2242">
        <v>35719</v>
      </c>
      <c r="G2242" t="s">
        <v>30</v>
      </c>
      <c r="H2242" t="s">
        <v>28</v>
      </c>
      <c r="I2242" t="s">
        <v>150</v>
      </c>
      <c r="V2242" t="s">
        <v>4554</v>
      </c>
      <c r="AB2242" t="s">
        <v>4399</v>
      </c>
      <c r="AC2242" t="s">
        <v>4399</v>
      </c>
      <c r="AD2242" t="s">
        <v>4399</v>
      </c>
      <c r="AE2242" t="s">
        <v>4399</v>
      </c>
      <c r="AF2242" t="s">
        <v>4399</v>
      </c>
    </row>
    <row r="2243" spans="1:32" ht="17.25" customHeight="1" x14ac:dyDescent="0.25">
      <c r="A2243">
        <v>338306</v>
      </c>
      <c r="B2243" t="s">
        <v>3162</v>
      </c>
      <c r="C2243" t="s">
        <v>400</v>
      </c>
      <c r="D2243" t="s">
        <v>3163</v>
      </c>
      <c r="E2243" t="s">
        <v>89</v>
      </c>
      <c r="F2243">
        <v>35431</v>
      </c>
      <c r="G2243" t="s">
        <v>70</v>
      </c>
      <c r="H2243" t="s">
        <v>28</v>
      </c>
      <c r="I2243" t="s">
        <v>150</v>
      </c>
      <c r="AF2243" t="s">
        <v>4399</v>
      </c>
    </row>
    <row r="2244" spans="1:32" ht="17.25" customHeight="1" x14ac:dyDescent="0.25">
      <c r="A2244">
        <v>338324</v>
      </c>
      <c r="B2244" t="s">
        <v>4196</v>
      </c>
      <c r="C2244" t="s">
        <v>1022</v>
      </c>
      <c r="D2244" t="s">
        <v>445</v>
      </c>
      <c r="E2244" t="s">
        <v>88</v>
      </c>
      <c r="H2244" t="s">
        <v>28</v>
      </c>
      <c r="I2244" t="s">
        <v>150</v>
      </c>
      <c r="V2244" t="s">
        <v>4554</v>
      </c>
      <c r="AB2244" t="s">
        <v>4399</v>
      </c>
      <c r="AC2244" t="s">
        <v>4399</v>
      </c>
      <c r="AD2244" t="s">
        <v>4399</v>
      </c>
      <c r="AE2244" t="s">
        <v>4399</v>
      </c>
      <c r="AF2244" t="s">
        <v>4399</v>
      </c>
    </row>
    <row r="2245" spans="1:32" ht="17.25" customHeight="1" x14ac:dyDescent="0.25">
      <c r="A2245">
        <v>339101</v>
      </c>
      <c r="B2245" t="s">
        <v>2379</v>
      </c>
      <c r="C2245" t="s">
        <v>2073</v>
      </c>
      <c r="D2245" t="s">
        <v>233</v>
      </c>
      <c r="E2245" t="s">
        <v>89</v>
      </c>
      <c r="F2245">
        <v>36656</v>
      </c>
      <c r="G2245" t="s">
        <v>224</v>
      </c>
      <c r="H2245" t="s">
        <v>28</v>
      </c>
      <c r="I2245" t="s">
        <v>150</v>
      </c>
      <c r="J2245" t="s">
        <v>1197</v>
      </c>
      <c r="L2245" t="s">
        <v>30</v>
      </c>
      <c r="AF2245" t="s">
        <v>4399</v>
      </c>
    </row>
    <row r="2246" spans="1:32" ht="17.25" customHeight="1" x14ac:dyDescent="0.25">
      <c r="A2246">
        <v>339486</v>
      </c>
      <c r="B2246" t="s">
        <v>2366</v>
      </c>
      <c r="C2246" t="s">
        <v>354</v>
      </c>
      <c r="D2246" t="s">
        <v>1021</v>
      </c>
      <c r="E2246" t="s">
        <v>88</v>
      </c>
      <c r="F2246">
        <v>29483</v>
      </c>
      <c r="G2246" t="s">
        <v>49</v>
      </c>
      <c r="H2246" t="s">
        <v>28</v>
      </c>
      <c r="I2246" t="s">
        <v>150</v>
      </c>
      <c r="J2246" t="s">
        <v>27</v>
      </c>
      <c r="L2246" t="s">
        <v>49</v>
      </c>
      <c r="AF2246" t="s">
        <v>4399</v>
      </c>
    </row>
    <row r="2247" spans="1:32" ht="17.25" customHeight="1" x14ac:dyDescent="0.25">
      <c r="A2247">
        <v>339572</v>
      </c>
      <c r="B2247" t="s">
        <v>4395</v>
      </c>
      <c r="C2247" t="s">
        <v>350</v>
      </c>
      <c r="D2247" t="s">
        <v>223</v>
      </c>
      <c r="I2247" t="s">
        <v>150</v>
      </c>
      <c r="W2247" t="s">
        <v>4399</v>
      </c>
      <c r="X2247" t="s">
        <v>4399</v>
      </c>
      <c r="Y2247" t="s">
        <v>4399</v>
      </c>
      <c r="Z2247" t="s">
        <v>4399</v>
      </c>
      <c r="AA2247" t="s">
        <v>4399</v>
      </c>
      <c r="AB2247" t="s">
        <v>4399</v>
      </c>
      <c r="AC2247" t="s">
        <v>4399</v>
      </c>
      <c r="AD2247" t="s">
        <v>4399</v>
      </c>
      <c r="AE2247" t="s">
        <v>4399</v>
      </c>
      <c r="AF2247" t="s">
        <v>4399</v>
      </c>
    </row>
    <row r="2248" spans="1:32" ht="17.25" customHeight="1" x14ac:dyDescent="0.25">
      <c r="A2248">
        <v>339604</v>
      </c>
      <c r="B2248" t="s">
        <v>2363</v>
      </c>
      <c r="C2248" t="s">
        <v>276</v>
      </c>
      <c r="D2248" t="s">
        <v>434</v>
      </c>
      <c r="E2248" t="s">
        <v>89</v>
      </c>
      <c r="F2248">
        <v>31795</v>
      </c>
      <c r="G2248" t="s">
        <v>79</v>
      </c>
      <c r="H2248" t="s">
        <v>28</v>
      </c>
      <c r="I2248" t="s">
        <v>150</v>
      </c>
      <c r="J2248" t="s">
        <v>1197</v>
      </c>
      <c r="L2248" t="s">
        <v>79</v>
      </c>
      <c r="AF2248" t="s">
        <v>4399</v>
      </c>
    </row>
    <row r="2249" spans="1:32" ht="17.25" customHeight="1" x14ac:dyDescent="0.25">
      <c r="A2249">
        <v>339620</v>
      </c>
      <c r="B2249" t="s">
        <v>4388</v>
      </c>
      <c r="C2249" t="s">
        <v>455</v>
      </c>
      <c r="D2249" t="s">
        <v>4371</v>
      </c>
      <c r="I2249" t="s">
        <v>150</v>
      </c>
      <c r="AF2249" t="s">
        <v>4399</v>
      </c>
    </row>
    <row r="2250" spans="1:32" ht="17.25" customHeight="1" x14ac:dyDescent="0.25">
      <c r="A2250">
        <v>305218</v>
      </c>
      <c r="B2250" t="s">
        <v>4437</v>
      </c>
      <c r="C2250" t="s">
        <v>2610</v>
      </c>
      <c r="D2250" t="s">
        <v>4438</v>
      </c>
      <c r="I2250" t="s">
        <v>150</v>
      </c>
      <c r="V2250" t="s">
        <v>4431</v>
      </c>
      <c r="AF2250" t="s">
        <v>4399</v>
      </c>
    </row>
    <row r="2251" spans="1:32" ht="17.25" customHeight="1" x14ac:dyDescent="0.25">
      <c r="A2251">
        <v>328513</v>
      </c>
      <c r="B2251" t="s">
        <v>2263</v>
      </c>
      <c r="C2251" t="s">
        <v>455</v>
      </c>
      <c r="D2251" t="s">
        <v>269</v>
      </c>
      <c r="E2251" t="s">
        <v>88</v>
      </c>
      <c r="F2251">
        <v>35464</v>
      </c>
      <c r="G2251" t="s">
        <v>2264</v>
      </c>
      <c r="H2251" t="s">
        <v>28</v>
      </c>
      <c r="I2251" t="s">
        <v>150</v>
      </c>
      <c r="J2251" t="s">
        <v>27</v>
      </c>
      <c r="L2251" t="s">
        <v>30</v>
      </c>
      <c r="V2251" t="s">
        <v>4556</v>
      </c>
    </row>
    <row r="2252" spans="1:32" ht="17.25" customHeight="1" x14ac:dyDescent="0.25">
      <c r="A2252">
        <v>329432</v>
      </c>
      <c r="B2252" t="s">
        <v>3892</v>
      </c>
      <c r="C2252" t="s">
        <v>225</v>
      </c>
      <c r="D2252" t="s">
        <v>320</v>
      </c>
      <c r="E2252" t="s">
        <v>88</v>
      </c>
      <c r="F2252">
        <v>34354</v>
      </c>
      <c r="G2252" t="s">
        <v>30</v>
      </c>
      <c r="H2252" t="s">
        <v>28</v>
      </c>
      <c r="I2252" t="s">
        <v>150</v>
      </c>
      <c r="J2252" t="s">
        <v>1197</v>
      </c>
      <c r="L2252" t="s">
        <v>42</v>
      </c>
      <c r="V2252" t="s">
        <v>4557</v>
      </c>
      <c r="AE2252" t="s">
        <v>4399</v>
      </c>
      <c r="AF2252" t="s">
        <v>4399</v>
      </c>
    </row>
    <row r="2253" spans="1:32" ht="17.25" customHeight="1" x14ac:dyDescent="0.25">
      <c r="A2253">
        <v>334772</v>
      </c>
      <c r="B2253" t="s">
        <v>3335</v>
      </c>
      <c r="C2253" t="s">
        <v>1063</v>
      </c>
      <c r="D2253" t="s">
        <v>445</v>
      </c>
      <c r="E2253" t="s">
        <v>88</v>
      </c>
      <c r="F2253">
        <v>34700</v>
      </c>
      <c r="G2253" t="s">
        <v>30</v>
      </c>
      <c r="H2253" t="s">
        <v>28</v>
      </c>
      <c r="I2253" t="s">
        <v>150</v>
      </c>
      <c r="J2253" t="s">
        <v>1197</v>
      </c>
      <c r="L2253" t="s">
        <v>30</v>
      </c>
      <c r="V2253" t="s">
        <v>4558</v>
      </c>
    </row>
    <row r="2254" spans="1:32" ht="17.25" customHeight="1" x14ac:dyDescent="0.25">
      <c r="A2254">
        <v>328531</v>
      </c>
      <c r="B2254" t="s">
        <v>1984</v>
      </c>
      <c r="C2254" t="s">
        <v>225</v>
      </c>
      <c r="D2254" t="s">
        <v>1350</v>
      </c>
      <c r="E2254" t="s">
        <v>88</v>
      </c>
      <c r="F2254">
        <v>35317</v>
      </c>
      <c r="G2254" t="s">
        <v>30</v>
      </c>
      <c r="H2254" t="s">
        <v>28</v>
      </c>
      <c r="I2254" t="s">
        <v>150</v>
      </c>
      <c r="J2254" t="s">
        <v>27</v>
      </c>
      <c r="L2254" t="s">
        <v>30</v>
      </c>
      <c r="V2254" t="s">
        <v>4559</v>
      </c>
    </row>
    <row r="2255" spans="1:32" ht="17.25" customHeight="1" x14ac:dyDescent="0.25">
      <c r="A2255">
        <v>336792</v>
      </c>
      <c r="B2255" t="s">
        <v>2701</v>
      </c>
      <c r="C2255" t="s">
        <v>546</v>
      </c>
      <c r="D2255" t="s">
        <v>752</v>
      </c>
      <c r="E2255" t="s">
        <v>88</v>
      </c>
      <c r="F2255">
        <v>36286</v>
      </c>
      <c r="G2255" t="s">
        <v>30</v>
      </c>
      <c r="H2255" t="s">
        <v>28</v>
      </c>
      <c r="I2255" t="s">
        <v>150</v>
      </c>
      <c r="V2255" t="s">
        <v>4560</v>
      </c>
    </row>
    <row r="2256" spans="1:32" ht="17.25" customHeight="1" x14ac:dyDescent="0.25">
      <c r="A2256">
        <v>336663</v>
      </c>
      <c r="B2256" t="s">
        <v>3999</v>
      </c>
      <c r="C2256" t="s">
        <v>235</v>
      </c>
      <c r="D2256" t="s">
        <v>507</v>
      </c>
      <c r="E2256" t="s">
        <v>89</v>
      </c>
      <c r="F2256">
        <v>33604</v>
      </c>
      <c r="G2256" t="s">
        <v>2412</v>
      </c>
      <c r="H2256" t="s">
        <v>28</v>
      </c>
      <c r="I2256" t="s">
        <v>150</v>
      </c>
      <c r="J2256" t="s">
        <v>1197</v>
      </c>
      <c r="L2256" t="s">
        <v>30</v>
      </c>
      <c r="V2256" t="s">
        <v>4561</v>
      </c>
    </row>
    <row r="2257" spans="1:22" ht="17.25" customHeight="1" x14ac:dyDescent="0.25">
      <c r="A2257">
        <v>326057</v>
      </c>
      <c r="B2257" t="s">
        <v>4472</v>
      </c>
      <c r="C2257" t="s">
        <v>232</v>
      </c>
      <c r="D2257" t="s">
        <v>1259</v>
      </c>
      <c r="I2257" t="s">
        <v>150</v>
      </c>
      <c r="V2257" t="s">
        <v>4562</v>
      </c>
    </row>
    <row r="2258" spans="1:22" ht="17.25" customHeight="1" x14ac:dyDescent="0.25">
      <c r="A2258">
        <v>336488</v>
      </c>
      <c r="B2258" t="s">
        <v>4133</v>
      </c>
      <c r="C2258" t="s">
        <v>816</v>
      </c>
      <c r="D2258" t="s">
        <v>1600</v>
      </c>
      <c r="E2258" t="s">
        <v>89</v>
      </c>
      <c r="F2258">
        <v>27791</v>
      </c>
      <c r="G2258" t="s">
        <v>907</v>
      </c>
      <c r="H2258" t="s">
        <v>28</v>
      </c>
      <c r="I2258" t="s">
        <v>150</v>
      </c>
      <c r="J2258" t="s">
        <v>1197</v>
      </c>
      <c r="L2258" t="s">
        <v>82</v>
      </c>
      <c r="V2258" t="s">
        <v>4563</v>
      </c>
    </row>
    <row r="2259" spans="1:22" ht="17.25" customHeight="1" x14ac:dyDescent="0.25">
      <c r="A2259">
        <v>327371</v>
      </c>
      <c r="B2259" t="s">
        <v>2502</v>
      </c>
      <c r="C2259" t="s">
        <v>303</v>
      </c>
      <c r="D2259" t="s">
        <v>449</v>
      </c>
      <c r="E2259" t="s">
        <v>89</v>
      </c>
      <c r="F2259">
        <v>31658</v>
      </c>
      <c r="G2259" t="s">
        <v>785</v>
      </c>
      <c r="H2259" t="s">
        <v>28</v>
      </c>
      <c r="I2259" t="s">
        <v>150</v>
      </c>
      <c r="J2259" t="s">
        <v>1197</v>
      </c>
      <c r="L2259" t="s">
        <v>30</v>
      </c>
      <c r="V2259" t="s">
        <v>4564</v>
      </c>
    </row>
    <row r="2260" spans="1:22" ht="17.25" customHeight="1" x14ac:dyDescent="0.25">
      <c r="A2260">
        <v>327744</v>
      </c>
      <c r="B2260" t="s">
        <v>1728</v>
      </c>
      <c r="C2260" t="s">
        <v>382</v>
      </c>
      <c r="D2260" t="s">
        <v>586</v>
      </c>
      <c r="E2260" t="s">
        <v>88</v>
      </c>
      <c r="F2260">
        <v>30318</v>
      </c>
      <c r="G2260" t="s">
        <v>82</v>
      </c>
      <c r="H2260" t="s">
        <v>28</v>
      </c>
      <c r="I2260" t="s">
        <v>150</v>
      </c>
      <c r="J2260" t="s">
        <v>1197</v>
      </c>
      <c r="L2260" t="s">
        <v>30</v>
      </c>
      <c r="V2260" t="s">
        <v>4565</v>
      </c>
    </row>
    <row r="2261" spans="1:22" ht="17.25" customHeight="1" x14ac:dyDescent="0.25">
      <c r="A2261">
        <v>333160</v>
      </c>
      <c r="B2261" t="s">
        <v>4459</v>
      </c>
      <c r="C2261" t="s">
        <v>3679</v>
      </c>
      <c r="D2261" t="s">
        <v>2435</v>
      </c>
      <c r="I2261" t="s">
        <v>150</v>
      </c>
      <c r="V2261" t="s">
        <v>4566</v>
      </c>
    </row>
    <row r="2262" spans="1:22" ht="17.25" customHeight="1" x14ac:dyDescent="0.25">
      <c r="A2262">
        <v>337519</v>
      </c>
      <c r="B2262" t="s">
        <v>2611</v>
      </c>
      <c r="C2262" t="s">
        <v>1530</v>
      </c>
      <c r="D2262" t="s">
        <v>755</v>
      </c>
      <c r="E2262" t="s">
        <v>88</v>
      </c>
      <c r="F2262">
        <v>34700</v>
      </c>
      <c r="G2262" t="s">
        <v>2094</v>
      </c>
      <c r="H2262" t="s">
        <v>28</v>
      </c>
      <c r="I2262" t="s">
        <v>150</v>
      </c>
      <c r="J2262" t="s">
        <v>1197</v>
      </c>
      <c r="L2262" t="s">
        <v>62</v>
      </c>
      <c r="V2262" t="s">
        <v>4567</v>
      </c>
    </row>
    <row r="2263" spans="1:22" ht="17.25" customHeight="1" x14ac:dyDescent="0.25">
      <c r="A2263">
        <v>338612</v>
      </c>
      <c r="B2263" t="s">
        <v>3325</v>
      </c>
      <c r="C2263" t="s">
        <v>225</v>
      </c>
      <c r="D2263" t="s">
        <v>594</v>
      </c>
      <c r="E2263" t="s">
        <v>89</v>
      </c>
      <c r="F2263">
        <v>27517</v>
      </c>
      <c r="G2263" t="s">
        <v>724</v>
      </c>
      <c r="H2263" t="s">
        <v>28</v>
      </c>
      <c r="I2263" t="s">
        <v>150</v>
      </c>
      <c r="J2263" t="s">
        <v>1197</v>
      </c>
      <c r="L2263" t="s">
        <v>73</v>
      </c>
      <c r="V2263" t="s">
        <v>4567</v>
      </c>
    </row>
    <row r="2264" spans="1:22" ht="17.25" customHeight="1" x14ac:dyDescent="0.25">
      <c r="A2264">
        <v>330060</v>
      </c>
      <c r="B2264" t="s">
        <v>2613</v>
      </c>
      <c r="C2264" t="s">
        <v>2614</v>
      </c>
      <c r="D2264" t="s">
        <v>368</v>
      </c>
      <c r="E2264" t="s">
        <v>88</v>
      </c>
      <c r="F2264">
        <v>35582</v>
      </c>
      <c r="G2264" t="s">
        <v>224</v>
      </c>
      <c r="H2264" t="s">
        <v>28</v>
      </c>
      <c r="I2264" t="s">
        <v>150</v>
      </c>
      <c r="J2264" t="s">
        <v>27</v>
      </c>
      <c r="L2264" t="s">
        <v>30</v>
      </c>
    </row>
    <row r="2265" spans="1:22" ht="17.25" customHeight="1" x14ac:dyDescent="0.25">
      <c r="A2265">
        <v>337390</v>
      </c>
      <c r="B2265" t="s">
        <v>2429</v>
      </c>
      <c r="C2265" t="s">
        <v>542</v>
      </c>
      <c r="D2265" t="s">
        <v>2430</v>
      </c>
      <c r="E2265" t="s">
        <v>88</v>
      </c>
      <c r="F2265">
        <v>34335</v>
      </c>
      <c r="G2265" t="s">
        <v>2431</v>
      </c>
      <c r="H2265" t="s">
        <v>28</v>
      </c>
      <c r="I2265" t="s">
        <v>150</v>
      </c>
      <c r="J2265" t="s">
        <v>1197</v>
      </c>
      <c r="L2265" t="s">
        <v>30</v>
      </c>
    </row>
    <row r="2266" spans="1:22" ht="17.25" customHeight="1" x14ac:dyDescent="0.25">
      <c r="A2266">
        <v>332383</v>
      </c>
      <c r="B2266" t="s">
        <v>2234</v>
      </c>
      <c r="C2266" t="s">
        <v>240</v>
      </c>
      <c r="D2266" t="s">
        <v>725</v>
      </c>
      <c r="E2266" t="s">
        <v>88</v>
      </c>
      <c r="F2266">
        <v>27343</v>
      </c>
      <c r="G2266" t="s">
        <v>1872</v>
      </c>
      <c r="H2266" t="s">
        <v>28</v>
      </c>
      <c r="I2266" t="s">
        <v>150</v>
      </c>
      <c r="J2266" t="s">
        <v>1197</v>
      </c>
      <c r="L2266" t="s">
        <v>59</v>
      </c>
      <c r="V2266" t="s">
        <v>4432</v>
      </c>
    </row>
    <row r="2267" spans="1:22" ht="17.25" customHeight="1" x14ac:dyDescent="0.25">
      <c r="A2267">
        <v>330571</v>
      </c>
      <c r="B2267" t="s">
        <v>3903</v>
      </c>
      <c r="C2267" t="s">
        <v>225</v>
      </c>
      <c r="D2267" t="s">
        <v>289</v>
      </c>
      <c r="E2267" t="s">
        <v>88</v>
      </c>
      <c r="F2267">
        <v>35639</v>
      </c>
      <c r="G2267" t="s">
        <v>30</v>
      </c>
      <c r="H2267" t="s">
        <v>28</v>
      </c>
      <c r="I2267" t="s">
        <v>150</v>
      </c>
      <c r="J2267" t="s">
        <v>27</v>
      </c>
      <c r="L2267" t="s">
        <v>30</v>
      </c>
    </row>
    <row r="2268" spans="1:22" ht="17.25" customHeight="1" x14ac:dyDescent="0.25">
      <c r="A2268">
        <v>320900</v>
      </c>
      <c r="B2268" t="s">
        <v>3764</v>
      </c>
      <c r="C2268" t="s">
        <v>290</v>
      </c>
      <c r="D2268" t="s">
        <v>292</v>
      </c>
      <c r="E2268" t="s">
        <v>88</v>
      </c>
      <c r="F2268">
        <v>32730</v>
      </c>
      <c r="G2268" t="s">
        <v>30</v>
      </c>
      <c r="H2268" t="s">
        <v>28</v>
      </c>
      <c r="I2268" t="s">
        <v>150</v>
      </c>
      <c r="J2268" t="s">
        <v>1197</v>
      </c>
      <c r="L2268" t="s">
        <v>30</v>
      </c>
    </row>
    <row r="2269" spans="1:22" ht="17.25" customHeight="1" x14ac:dyDescent="0.25">
      <c r="A2269">
        <v>339618</v>
      </c>
      <c r="B2269" t="s">
        <v>4390</v>
      </c>
      <c r="C2269" t="s">
        <v>665</v>
      </c>
      <c r="D2269" t="s">
        <v>463</v>
      </c>
      <c r="I2269" t="s">
        <v>150</v>
      </c>
      <c r="V2269" t="s">
        <v>4432</v>
      </c>
    </row>
    <row r="2270" spans="1:22" ht="17.25" customHeight="1" x14ac:dyDescent="0.25"/>
    <row r="2271" spans="1:22" ht="17.25" customHeight="1" x14ac:dyDescent="0.25"/>
    <row r="2272" spans="1:22" ht="17.25" customHeight="1" x14ac:dyDescent="0.25"/>
    <row r="2273" ht="17.25" customHeight="1" x14ac:dyDescent="0.25"/>
    <row r="2274" ht="17.25" customHeight="1" x14ac:dyDescent="0.25"/>
    <row r="2275" ht="17.25" customHeight="1" x14ac:dyDescent="0.25"/>
    <row r="2276" ht="17.25" customHeight="1" x14ac:dyDescent="0.25"/>
    <row r="2277" ht="17.25" customHeight="1" x14ac:dyDescent="0.25"/>
    <row r="2278" ht="17.25" customHeight="1" x14ac:dyDescent="0.25"/>
    <row r="2279" ht="17.25" customHeight="1" x14ac:dyDescent="0.25"/>
    <row r="2280" ht="17.25" customHeight="1" x14ac:dyDescent="0.25"/>
    <row r="2281" ht="17.25" customHeight="1" x14ac:dyDescent="0.25"/>
    <row r="2282" ht="17.25" customHeight="1" x14ac:dyDescent="0.25"/>
    <row r="2283" ht="17.25" customHeight="1" x14ac:dyDescent="0.25"/>
    <row r="2284" ht="17.25" customHeight="1" x14ac:dyDescent="0.25"/>
    <row r="2285" ht="17.25" customHeight="1" x14ac:dyDescent="0.25"/>
    <row r="2286" ht="17.25" customHeight="1" x14ac:dyDescent="0.25"/>
    <row r="2287" ht="17.25" customHeight="1" x14ac:dyDescent="0.25"/>
    <row r="2288" ht="17.25" customHeight="1" x14ac:dyDescent="0.25"/>
    <row r="2289" ht="17.25" customHeight="1" x14ac:dyDescent="0.25"/>
    <row r="2290" ht="17.25" customHeight="1" x14ac:dyDescent="0.25"/>
    <row r="2291" ht="17.25" customHeight="1" x14ac:dyDescent="0.25"/>
    <row r="2292" ht="17.25" customHeight="1" x14ac:dyDescent="0.25"/>
    <row r="2293" ht="17.25" customHeight="1" x14ac:dyDescent="0.25"/>
    <row r="2294" ht="17.25" customHeight="1" x14ac:dyDescent="0.25"/>
    <row r="2295" ht="17.25" customHeight="1" x14ac:dyDescent="0.25"/>
    <row r="2296" ht="17.25" customHeight="1" x14ac:dyDescent="0.25"/>
    <row r="2297" ht="17.25" customHeight="1" x14ac:dyDescent="0.25"/>
    <row r="2298" ht="17.25" customHeight="1" x14ac:dyDescent="0.25"/>
    <row r="2299" ht="17.25" customHeight="1" x14ac:dyDescent="0.25"/>
    <row r="2300" ht="17.25" customHeight="1" x14ac:dyDescent="0.25"/>
    <row r="2301" ht="17.25" customHeight="1" x14ac:dyDescent="0.25"/>
    <row r="2302" ht="17.25" customHeight="1" x14ac:dyDescent="0.25"/>
    <row r="2303" ht="17.25" customHeight="1" x14ac:dyDescent="0.25"/>
    <row r="2304" ht="17.25" customHeight="1" x14ac:dyDescent="0.25"/>
    <row r="2305" ht="17.25" customHeight="1" x14ac:dyDescent="0.25"/>
    <row r="2306" ht="17.25" customHeight="1" x14ac:dyDescent="0.25"/>
    <row r="2307" ht="17.25" customHeight="1" x14ac:dyDescent="0.25"/>
    <row r="2308" ht="17.25" customHeight="1" x14ac:dyDescent="0.25"/>
    <row r="2309" ht="17.25" customHeight="1" x14ac:dyDescent="0.25"/>
    <row r="2310" ht="17.25" customHeight="1" x14ac:dyDescent="0.25"/>
    <row r="2311" ht="17.25" customHeight="1" x14ac:dyDescent="0.25"/>
    <row r="2312" ht="17.25" customHeight="1" x14ac:dyDescent="0.25"/>
    <row r="2313" ht="17.25" customHeight="1" x14ac:dyDescent="0.25"/>
    <row r="2314" ht="17.25" customHeight="1" x14ac:dyDescent="0.25"/>
    <row r="2315" ht="17.25" customHeight="1" x14ac:dyDescent="0.25"/>
    <row r="2316" ht="17.25" customHeight="1" x14ac:dyDescent="0.25"/>
    <row r="2317" ht="17.25" customHeight="1" x14ac:dyDescent="0.25"/>
    <row r="2318" ht="17.25" customHeight="1" x14ac:dyDescent="0.25"/>
    <row r="2319" ht="17.25" customHeight="1" x14ac:dyDescent="0.25"/>
    <row r="2320" ht="17.25" customHeight="1" x14ac:dyDescent="0.25"/>
    <row r="2321" ht="17.25" customHeight="1" x14ac:dyDescent="0.25"/>
    <row r="2322" ht="17.25" customHeight="1" x14ac:dyDescent="0.25"/>
    <row r="2323" ht="17.25" customHeight="1" x14ac:dyDescent="0.25"/>
    <row r="2324" ht="17.25" customHeight="1" x14ac:dyDescent="0.25"/>
    <row r="2325" ht="17.25" customHeight="1" x14ac:dyDescent="0.25"/>
    <row r="2326" ht="17.25" customHeight="1" x14ac:dyDescent="0.25"/>
    <row r="2327" ht="17.25" customHeight="1" x14ac:dyDescent="0.25"/>
    <row r="2328" ht="17.25" customHeight="1" x14ac:dyDescent="0.25"/>
    <row r="2329" ht="17.25" customHeight="1" x14ac:dyDescent="0.25"/>
    <row r="2330" ht="17.25" customHeight="1" x14ac:dyDescent="0.25"/>
    <row r="2331" ht="17.25" customHeight="1" x14ac:dyDescent="0.25"/>
    <row r="2332" ht="17.25" customHeight="1" x14ac:dyDescent="0.25"/>
    <row r="2333" ht="17.25" customHeight="1" x14ac:dyDescent="0.25"/>
    <row r="2334" ht="17.25" customHeight="1" x14ac:dyDescent="0.25"/>
    <row r="2335" ht="17.25" customHeight="1" x14ac:dyDescent="0.25"/>
    <row r="2336" ht="17.25" customHeight="1" x14ac:dyDescent="0.25"/>
    <row r="2337" ht="17.25" customHeight="1" x14ac:dyDescent="0.25"/>
    <row r="2338" ht="17.25" customHeight="1" x14ac:dyDescent="0.25"/>
    <row r="2339" ht="17.25" customHeight="1" x14ac:dyDescent="0.25"/>
    <row r="2340" ht="17.25" customHeight="1" x14ac:dyDescent="0.25"/>
    <row r="2341" ht="17.25" customHeight="1" x14ac:dyDescent="0.25"/>
    <row r="2342" ht="17.25" customHeight="1" x14ac:dyDescent="0.25"/>
    <row r="2343" ht="17.25" customHeight="1" x14ac:dyDescent="0.25"/>
    <row r="2344" ht="17.25" customHeight="1" x14ac:dyDescent="0.25"/>
    <row r="2345" ht="17.25" customHeight="1" x14ac:dyDescent="0.25"/>
    <row r="2346" ht="17.25" customHeight="1" x14ac:dyDescent="0.25"/>
    <row r="2347" ht="17.25" customHeight="1" x14ac:dyDescent="0.25"/>
    <row r="2348" ht="17.25" customHeight="1" x14ac:dyDescent="0.25"/>
    <row r="2349" ht="17.25" customHeight="1" x14ac:dyDescent="0.25"/>
    <row r="2350" ht="17.25" customHeight="1" x14ac:dyDescent="0.25"/>
    <row r="2351" ht="17.25" customHeight="1" x14ac:dyDescent="0.25"/>
    <row r="2352" ht="17.25" customHeight="1" x14ac:dyDescent="0.25"/>
    <row r="2353" ht="17.25" customHeight="1" x14ac:dyDescent="0.25"/>
    <row r="2354" ht="17.25" customHeight="1" x14ac:dyDescent="0.25"/>
    <row r="2355" ht="17.25" customHeight="1" x14ac:dyDescent="0.25"/>
    <row r="2356" ht="17.25" customHeight="1" x14ac:dyDescent="0.25"/>
    <row r="2357" ht="17.25" customHeight="1" x14ac:dyDescent="0.25"/>
    <row r="2358" ht="17.25" customHeight="1" x14ac:dyDescent="0.25"/>
    <row r="2359" ht="17.25" customHeight="1" x14ac:dyDescent="0.25"/>
    <row r="2360" ht="17.25" customHeight="1" x14ac:dyDescent="0.25"/>
    <row r="2361" ht="17.25" customHeight="1" x14ac:dyDescent="0.25"/>
    <row r="2362" ht="17.25" customHeight="1" x14ac:dyDescent="0.25"/>
    <row r="2363" ht="17.25" customHeight="1" x14ac:dyDescent="0.25"/>
    <row r="2364" ht="17.25" customHeight="1" x14ac:dyDescent="0.25"/>
    <row r="2365" ht="17.25" customHeight="1" x14ac:dyDescent="0.25"/>
    <row r="2366" ht="17.25" customHeight="1" x14ac:dyDescent="0.25"/>
    <row r="2367" ht="17.25" customHeight="1" x14ac:dyDescent="0.25"/>
    <row r="2368" ht="17.25" customHeight="1" x14ac:dyDescent="0.25"/>
    <row r="2369" ht="17.25" customHeight="1" x14ac:dyDescent="0.25"/>
    <row r="2370" ht="17.25" customHeight="1" x14ac:dyDescent="0.25"/>
    <row r="2371" ht="17.25" customHeight="1" x14ac:dyDescent="0.25"/>
    <row r="2372" ht="17.25" customHeight="1" x14ac:dyDescent="0.25"/>
    <row r="2373" ht="17.25" customHeight="1" x14ac:dyDescent="0.25"/>
    <row r="2374" ht="17.25" customHeight="1" x14ac:dyDescent="0.25"/>
    <row r="2375" ht="17.25" customHeight="1" x14ac:dyDescent="0.25"/>
    <row r="2376" ht="17.25" customHeight="1" x14ac:dyDescent="0.25"/>
    <row r="2377" ht="17.25" customHeight="1" x14ac:dyDescent="0.25"/>
    <row r="2378" ht="17.25" customHeight="1" x14ac:dyDescent="0.25"/>
    <row r="2379" ht="17.25" customHeight="1" x14ac:dyDescent="0.25"/>
    <row r="2380" ht="17.25" customHeight="1" x14ac:dyDescent="0.25"/>
    <row r="2381" ht="17.25" customHeight="1" x14ac:dyDescent="0.25"/>
    <row r="2382" ht="17.25" customHeight="1" x14ac:dyDescent="0.25"/>
    <row r="2383" ht="17.25" customHeight="1" x14ac:dyDescent="0.25"/>
    <row r="2384" ht="17.25" customHeight="1" x14ac:dyDescent="0.25"/>
    <row r="2385" ht="17.25" customHeight="1" x14ac:dyDescent="0.25"/>
    <row r="2386" ht="17.25" customHeight="1" x14ac:dyDescent="0.25"/>
    <row r="2387" ht="17.25" customHeight="1" x14ac:dyDescent="0.25"/>
    <row r="2388" ht="17.25" customHeight="1" x14ac:dyDescent="0.25"/>
    <row r="2389" ht="17.25" customHeight="1" x14ac:dyDescent="0.25"/>
    <row r="2390" ht="17.25" customHeight="1" x14ac:dyDescent="0.25"/>
    <row r="2391" ht="17.25" customHeight="1" x14ac:dyDescent="0.25"/>
    <row r="2392" ht="17.25" customHeight="1" x14ac:dyDescent="0.25"/>
    <row r="2393" ht="17.25" customHeight="1" x14ac:dyDescent="0.25"/>
    <row r="2394" ht="17.25" customHeight="1" x14ac:dyDescent="0.25"/>
    <row r="2395" ht="17.25" customHeight="1" x14ac:dyDescent="0.25"/>
    <row r="2396" ht="17.25" customHeight="1" x14ac:dyDescent="0.25"/>
    <row r="2397" ht="17.25" customHeight="1" x14ac:dyDescent="0.25"/>
    <row r="2398" ht="17.25" customHeight="1" x14ac:dyDescent="0.25"/>
    <row r="2399" ht="17.25" customHeight="1" x14ac:dyDescent="0.25"/>
    <row r="2400" ht="17.25" customHeight="1" x14ac:dyDescent="0.25"/>
    <row r="2401" ht="17.25" customHeight="1" x14ac:dyDescent="0.25"/>
    <row r="2402" ht="17.25" customHeight="1" x14ac:dyDescent="0.25"/>
    <row r="2403" ht="17.25" customHeight="1" x14ac:dyDescent="0.25"/>
    <row r="2404" ht="17.25" customHeight="1" x14ac:dyDescent="0.25"/>
    <row r="2405" ht="17.25" customHeight="1" x14ac:dyDescent="0.25"/>
    <row r="2406" ht="17.25" customHeight="1" x14ac:dyDescent="0.25"/>
    <row r="2407" ht="17.25" customHeight="1" x14ac:dyDescent="0.25"/>
    <row r="2408" ht="17.25" customHeight="1" x14ac:dyDescent="0.25"/>
    <row r="2409" ht="17.25" customHeight="1" x14ac:dyDescent="0.25"/>
    <row r="2410" ht="17.25" customHeight="1" x14ac:dyDescent="0.25"/>
    <row r="2411" ht="17.25" customHeight="1" x14ac:dyDescent="0.25"/>
    <row r="2412" ht="17.25" customHeight="1" x14ac:dyDescent="0.25"/>
    <row r="2413" ht="17.25" customHeight="1" x14ac:dyDescent="0.25"/>
    <row r="2414" ht="17.25" customHeight="1" x14ac:dyDescent="0.25"/>
    <row r="2415" ht="17.25" customHeight="1" x14ac:dyDescent="0.25"/>
    <row r="2416" ht="17.25" customHeight="1" x14ac:dyDescent="0.25"/>
    <row r="2417" ht="17.25" customHeight="1" x14ac:dyDescent="0.25"/>
    <row r="2418" ht="17.25" customHeight="1" x14ac:dyDescent="0.25"/>
    <row r="2419" ht="17.25" customHeight="1" x14ac:dyDescent="0.25"/>
    <row r="2420" ht="17.25" customHeight="1" x14ac:dyDescent="0.25"/>
    <row r="2421" ht="17.25" customHeight="1" x14ac:dyDescent="0.25"/>
    <row r="2422" ht="17.25" customHeight="1" x14ac:dyDescent="0.25"/>
    <row r="2423" ht="17.25" customHeight="1" x14ac:dyDescent="0.25"/>
    <row r="2424" ht="17.25" customHeight="1" x14ac:dyDescent="0.25"/>
    <row r="2425" ht="17.25" customHeight="1" x14ac:dyDescent="0.25"/>
    <row r="2426" ht="17.25" customHeight="1" x14ac:dyDescent="0.25"/>
    <row r="2427" ht="17.25" customHeight="1" x14ac:dyDescent="0.25"/>
    <row r="2428" ht="17.25" customHeight="1" x14ac:dyDescent="0.25"/>
    <row r="2429" ht="17.25" customHeight="1" x14ac:dyDescent="0.25"/>
    <row r="2430" ht="17.25" customHeight="1" x14ac:dyDescent="0.25"/>
    <row r="2431" ht="17.25" customHeight="1" x14ac:dyDescent="0.25"/>
    <row r="2432" ht="17.25" customHeight="1" x14ac:dyDescent="0.25"/>
    <row r="2433" ht="17.25" customHeight="1" x14ac:dyDescent="0.25"/>
    <row r="2434" ht="17.25" customHeight="1" x14ac:dyDescent="0.25"/>
    <row r="2435" ht="17.25" customHeight="1" x14ac:dyDescent="0.25"/>
    <row r="2436" ht="17.25" customHeight="1" x14ac:dyDescent="0.25"/>
    <row r="2437" ht="17.25" customHeight="1" x14ac:dyDescent="0.25"/>
    <row r="2438" ht="17.25" customHeight="1" x14ac:dyDescent="0.25"/>
    <row r="2439" ht="17.25" customHeight="1" x14ac:dyDescent="0.25"/>
    <row r="2440" ht="17.25" customHeight="1" x14ac:dyDescent="0.25"/>
    <row r="2441" ht="17.25" customHeight="1" x14ac:dyDescent="0.25"/>
    <row r="2442" ht="17.25" customHeight="1" x14ac:dyDescent="0.25"/>
    <row r="2443" ht="17.25" customHeight="1" x14ac:dyDescent="0.25"/>
    <row r="2444" ht="17.25" customHeight="1" x14ac:dyDescent="0.25"/>
    <row r="2445" ht="17.25" customHeight="1" x14ac:dyDescent="0.25"/>
    <row r="2446" ht="17.25" customHeight="1" x14ac:dyDescent="0.25"/>
    <row r="2447" ht="17.25" customHeight="1" x14ac:dyDescent="0.25"/>
    <row r="2448" ht="17.25" customHeight="1" x14ac:dyDescent="0.25"/>
    <row r="2449" ht="17.25" customHeight="1" x14ac:dyDescent="0.25"/>
    <row r="2450" ht="17.25" customHeight="1" x14ac:dyDescent="0.25"/>
    <row r="2451" ht="17.25" customHeight="1" x14ac:dyDescent="0.25"/>
    <row r="2452" ht="17.25" customHeight="1" x14ac:dyDescent="0.25"/>
    <row r="2453" ht="17.25" customHeight="1" x14ac:dyDescent="0.25"/>
    <row r="2454" ht="17.25" customHeight="1" x14ac:dyDescent="0.25"/>
    <row r="2455" ht="17.25" customHeight="1" x14ac:dyDescent="0.25"/>
    <row r="2456" ht="17.25" customHeight="1" x14ac:dyDescent="0.25"/>
    <row r="2457" ht="17.25" customHeight="1" x14ac:dyDescent="0.25"/>
    <row r="2458" ht="17.25" customHeight="1" x14ac:dyDescent="0.25"/>
    <row r="2459" ht="17.25" customHeight="1" x14ac:dyDescent="0.25"/>
    <row r="2460" ht="17.25" customHeight="1" x14ac:dyDescent="0.25"/>
    <row r="2461" ht="17.25" customHeight="1" x14ac:dyDescent="0.25"/>
    <row r="2462" ht="17.25" customHeight="1" x14ac:dyDescent="0.25"/>
    <row r="2463" ht="17.25" customHeight="1" x14ac:dyDescent="0.25"/>
    <row r="2464" ht="17.25" customHeight="1" x14ac:dyDescent="0.25"/>
    <row r="2465" ht="17.25" customHeight="1" x14ac:dyDescent="0.25"/>
    <row r="2466" ht="17.25" customHeight="1" x14ac:dyDescent="0.25"/>
    <row r="2467" ht="17.25" customHeight="1" x14ac:dyDescent="0.25"/>
    <row r="2468" ht="17.25" customHeight="1" x14ac:dyDescent="0.25"/>
    <row r="2469" ht="17.25" customHeight="1" x14ac:dyDescent="0.25"/>
    <row r="2470" ht="17.25" customHeight="1" x14ac:dyDescent="0.25"/>
    <row r="2471" ht="17.25" customHeight="1" x14ac:dyDescent="0.25"/>
    <row r="2472" ht="17.25" customHeight="1" x14ac:dyDescent="0.25"/>
    <row r="2473" ht="17.25" customHeight="1" x14ac:dyDescent="0.25"/>
    <row r="2474" ht="17.25" customHeight="1" x14ac:dyDescent="0.25"/>
    <row r="2475" ht="17.25" customHeight="1" x14ac:dyDescent="0.25"/>
    <row r="2476" ht="17.25" customHeight="1" x14ac:dyDescent="0.25"/>
    <row r="2477" ht="17.25" customHeight="1" x14ac:dyDescent="0.25"/>
    <row r="2478" ht="17.25" customHeight="1" x14ac:dyDescent="0.25"/>
    <row r="2479" ht="17.25" customHeight="1" x14ac:dyDescent="0.25"/>
    <row r="2480" ht="17.25" customHeight="1" x14ac:dyDescent="0.25"/>
    <row r="2481" ht="17.25" customHeight="1" x14ac:dyDescent="0.25"/>
    <row r="2482" ht="17.25" customHeight="1" x14ac:dyDescent="0.25"/>
    <row r="2483" ht="17.25" customHeight="1" x14ac:dyDescent="0.25"/>
    <row r="2484" ht="17.25" customHeight="1" x14ac:dyDescent="0.25"/>
    <row r="2485" ht="17.25" customHeight="1" x14ac:dyDescent="0.25"/>
    <row r="2486" ht="17.25" customHeight="1" x14ac:dyDescent="0.25"/>
    <row r="2487" ht="17.25" customHeight="1" x14ac:dyDescent="0.25"/>
    <row r="2488" ht="17.25" customHeight="1" x14ac:dyDescent="0.25"/>
    <row r="2489" ht="17.25" customHeight="1" x14ac:dyDescent="0.25"/>
    <row r="2490" ht="17.25" customHeight="1" x14ac:dyDescent="0.25"/>
    <row r="2491" ht="17.25" customHeight="1" x14ac:dyDescent="0.25"/>
    <row r="2492" ht="17.25" customHeight="1" x14ac:dyDescent="0.25"/>
    <row r="2493" ht="17.25" customHeight="1" x14ac:dyDescent="0.25"/>
    <row r="2494" ht="17.25" customHeight="1" x14ac:dyDescent="0.25"/>
    <row r="2495" ht="17.25" customHeight="1" x14ac:dyDescent="0.25"/>
    <row r="2496" ht="17.25" customHeight="1" x14ac:dyDescent="0.25"/>
    <row r="2497" ht="17.25" customHeight="1" x14ac:dyDescent="0.25"/>
    <row r="2498" ht="17.25" customHeight="1" x14ac:dyDescent="0.25"/>
    <row r="2499" ht="17.25" customHeight="1" x14ac:dyDescent="0.25"/>
    <row r="2500" ht="17.25" customHeight="1" x14ac:dyDescent="0.25"/>
    <row r="2501" ht="17.25" customHeight="1" x14ac:dyDescent="0.25"/>
    <row r="2502" ht="17.25" customHeight="1" x14ac:dyDescent="0.25"/>
    <row r="2503" ht="17.25" customHeight="1" x14ac:dyDescent="0.25"/>
    <row r="2504" ht="17.25" customHeight="1" x14ac:dyDescent="0.25"/>
    <row r="2505" ht="17.25" customHeight="1" x14ac:dyDescent="0.25"/>
    <row r="2506" ht="17.25" customHeight="1" x14ac:dyDescent="0.25"/>
    <row r="2507" ht="17.25" customHeight="1" x14ac:dyDescent="0.25"/>
    <row r="2508" ht="17.25" customHeight="1" x14ac:dyDescent="0.25"/>
    <row r="2509" ht="17.25" customHeight="1" x14ac:dyDescent="0.25"/>
    <row r="2510" ht="17.25" customHeight="1" x14ac:dyDescent="0.25"/>
    <row r="2511" ht="17.25" customHeight="1" x14ac:dyDescent="0.25"/>
    <row r="2512" ht="17.25" customHeight="1" x14ac:dyDescent="0.25"/>
    <row r="2513" ht="17.25" customHeight="1" x14ac:dyDescent="0.25"/>
    <row r="2514" ht="17.25" customHeight="1" x14ac:dyDescent="0.25"/>
    <row r="2515" ht="17.25" customHeight="1" x14ac:dyDescent="0.25"/>
    <row r="2516" ht="17.25" customHeight="1" x14ac:dyDescent="0.25"/>
  </sheetData>
  <sheetProtection selectLockedCells="1" selectUnlockedCells="1"/>
  <phoneticPr fontId="4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C6B4434636EFF4419A5B7C719D1B4B2D" ma:contentTypeVersion="5" ma:contentTypeDescription="إنشاء مستند جديد." ma:contentTypeScope="" ma:versionID="b2b61151508518f1f506024fa6b12e52">
  <xsd:schema xmlns:xsd="http://www.w3.org/2001/XMLSchema" xmlns:xs="http://www.w3.org/2001/XMLSchema" xmlns:p="http://schemas.microsoft.com/office/2006/metadata/properties" xmlns:ns2="e73bc8ed-f0d8-4823-aee5-bc4818d47bf9" targetNamespace="http://schemas.microsoft.com/office/2006/metadata/properties" ma:root="true" ma:fieldsID="641c6ad4107f4c934643b9ab1929e947" ns2:_="">
    <xsd:import namespace="e73bc8ed-f0d8-4823-aee5-bc4818d47b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3bc8ed-f0d8-4823-aee5-bc4818d47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2D1325-993B-443B-BA78-93B47C4390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48C0C33-E4D7-4BDB-8CCC-BAE1392C3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3bc8ed-f0d8-4823-aee5-bc4818d47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5CC843-E6B9-4B54-BF13-71F01A4C31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1</vt:i4>
      </vt:variant>
    </vt:vector>
  </HeadingPairs>
  <TitlesOfParts>
    <vt:vector size="8" baseType="lpstr">
      <vt:lpstr>تعليمات</vt:lpstr>
      <vt:lpstr>إدخال البيانات</vt:lpstr>
      <vt:lpstr>إختيار المقررات</vt:lpstr>
      <vt:lpstr>الإستمارة</vt:lpstr>
      <vt:lpstr>LAW-23-24-f2</vt:lpstr>
      <vt:lpstr>ورقة4</vt:lpstr>
      <vt:lpstr>ورقة2</vt:lpstr>
      <vt:lpstr>الإستمارة!Print_Area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ahmad hamdash</dc:creator>
  <cp:keywords/>
  <dc:description/>
  <cp:lastModifiedBy>lenovo-lap</cp:lastModifiedBy>
  <cp:revision/>
  <cp:lastPrinted>2024-01-12T22:37:24Z</cp:lastPrinted>
  <dcterms:created xsi:type="dcterms:W3CDTF">2015-06-05T18:17:20Z</dcterms:created>
  <dcterms:modified xsi:type="dcterms:W3CDTF">2024-07-17T07:59:05Z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0x010100C6B4434636EFF4419A5B7C719D1B4B2D</vt:lpwstr>
  </property>
</Properties>
</file>