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9-10 دراسات\الاستمارة\مجلد جديد\"/>
    </mc:Choice>
  </mc:AlternateContent>
  <xr:revisionPtr revIDLastSave="0" documentId="13_ncr:1_{40E5454C-9C76-4E33-8EB7-43B1ED8D8829}" xr6:coauthVersionLast="47" xr6:coauthVersionMax="47" xr10:uidLastSave="{00000000-0000-0000-0000-000000000000}"/>
  <workbookProtection workbookAlgorithmName="SHA-512" workbookHashValue="9QFkLCMLOluy28a6lWGD7iNE6CYP9iRegnpL5efuWtk/Ql9f4shg4yJKqP2j4eWpWi4FA05+VdVTLjE1ogDWkQ==" workbookSaltValue="PUmXKBMzv9umZ+NmJvJRng==" workbookSpinCount="100000" lockStructure="1"/>
  <bookViews>
    <workbookView xWindow="-108" yWindow="-108" windowWidth="23256" windowHeight="12456" activeTab="1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LAW-24-25-f1" sheetId="2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البيانات'!$L$19:$L$31</definedName>
    <definedName name="_xlnm._FilterDatabase" localSheetId="6" hidden="1">ورقة2!$A$2:$AI$2</definedName>
    <definedName name="_xlnm._FilterDatabase" localSheetId="5" hidden="1">ورقة4!$A$2:$BD$1765</definedName>
    <definedName name="_xlnm.Print_Area" localSheetId="3">الإستمارة!$A$1:$S$51</definedName>
    <definedName name="Row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7" l="1"/>
  <c r="AC20" i="5" s="1"/>
  <c r="G10" i="7"/>
  <c r="F10" i="7"/>
  <c r="E10" i="7"/>
  <c r="D10" i="7"/>
  <c r="C10" i="7"/>
  <c r="B10" i="7"/>
  <c r="A10" i="7"/>
  <c r="F7" i="7"/>
  <c r="E7" i="7"/>
  <c r="D7" i="7"/>
  <c r="C7" i="7"/>
  <c r="B7" i="7"/>
  <c r="A7" i="7"/>
  <c r="D1" i="7"/>
  <c r="V4" i="5" l="1"/>
  <c r="AB4" i="5"/>
  <c r="N5" i="2" s="1"/>
  <c r="AH4" i="5"/>
  <c r="P4" i="5"/>
  <c r="J4" i="5"/>
  <c r="D4" i="5"/>
  <c r="D3" i="5"/>
  <c r="J3" i="5"/>
  <c r="AH1" i="5"/>
  <c r="AB1" i="5"/>
  <c r="J2" i="5"/>
  <c r="P2" i="5"/>
  <c r="V2" i="5"/>
  <c r="AB2" i="5"/>
  <c r="V3" i="5" l="1"/>
  <c r="AH3" i="5"/>
  <c r="AB3" i="5"/>
  <c r="P3" i="5"/>
  <c r="Y23" i="11"/>
  <c r="Y24" i="11"/>
  <c r="Y25" i="11"/>
  <c r="Y26" i="11"/>
  <c r="Y27" i="11"/>
  <c r="Y28" i="11"/>
  <c r="Y29" i="11"/>
  <c r="U3" i="11"/>
  <c r="U11" i="5"/>
  <c r="U12" i="5"/>
  <c r="U13" i="5"/>
  <c r="U10" i="5"/>
  <c r="O2" i="10" s="1"/>
  <c r="BN62" i="5"/>
  <c r="BN48" i="5"/>
  <c r="BN34" i="5"/>
  <c r="BN19" i="5"/>
  <c r="BM62" i="5" l="1"/>
  <c r="AZ2" i="10"/>
  <c r="CP4" i="2"/>
  <c r="AN2" i="10"/>
  <c r="BM34" i="5"/>
  <c r="AB2" i="10"/>
  <c r="BM48" i="5"/>
  <c r="BR4" i="2"/>
  <c r="BM19" i="5"/>
  <c r="AR4" i="2"/>
  <c r="DN4" i="2"/>
  <c r="B23" i="11" l="1"/>
  <c r="EJ5" i="2"/>
  <c r="DY5" i="2"/>
  <c r="DS5" i="2"/>
  <c r="D1" i="5"/>
  <c r="A32" i="5" l="1"/>
  <c r="A31" i="5"/>
  <c r="A37" i="5"/>
  <c r="A28" i="5"/>
  <c r="A30" i="5"/>
  <c r="A29" i="5"/>
  <c r="A36" i="5"/>
  <c r="A35" i="5"/>
  <c r="A27" i="5"/>
  <c r="A34" i="5"/>
  <c r="A33" i="5"/>
  <c r="D2" i="5"/>
  <c r="AH7" i="5" s="1"/>
  <c r="BR58" i="5"/>
  <c r="BR50" i="5"/>
  <c r="BR42" i="5"/>
  <c r="BR34" i="5"/>
  <c r="BR26" i="5"/>
  <c r="BR18" i="5"/>
  <c r="BR10" i="5"/>
  <c r="BR57" i="5"/>
  <c r="BR49" i="5"/>
  <c r="BR41" i="5"/>
  <c r="BR33" i="5"/>
  <c r="BR25" i="5"/>
  <c r="BR17" i="5"/>
  <c r="BR9" i="5"/>
  <c r="BR62" i="5"/>
  <c r="BR54" i="5"/>
  <c r="BR38" i="5"/>
  <c r="BR22" i="5"/>
  <c r="BR45" i="5"/>
  <c r="BR29" i="5"/>
  <c r="BI5" i="2" s="1"/>
  <c r="BR13" i="5"/>
  <c r="BR60" i="5"/>
  <c r="BR52" i="5"/>
  <c r="BR36" i="5"/>
  <c r="BU5" i="2" s="1"/>
  <c r="BR28" i="5"/>
  <c r="BR20" i="5"/>
  <c r="BR59" i="5"/>
  <c r="BR43" i="5"/>
  <c r="BR19" i="5"/>
  <c r="BR56" i="5"/>
  <c r="BR48" i="5"/>
  <c r="BR40" i="5"/>
  <c r="BR32" i="5"/>
  <c r="BR24" i="5"/>
  <c r="BR16" i="5"/>
  <c r="BR8" i="5"/>
  <c r="BR55" i="5"/>
  <c r="BR47" i="5"/>
  <c r="BR39" i="5"/>
  <c r="BR31" i="5"/>
  <c r="BR23" i="5"/>
  <c r="BR15" i="5"/>
  <c r="BR7" i="5"/>
  <c r="BR46" i="5"/>
  <c r="BR30" i="5"/>
  <c r="BR14" i="5"/>
  <c r="AI5" i="2" s="1"/>
  <c r="BR6" i="5"/>
  <c r="BR61" i="5"/>
  <c r="BR53" i="5"/>
  <c r="BR37" i="5"/>
  <c r="BR21" i="5"/>
  <c r="AU5" i="2" s="1"/>
  <c r="BR44" i="5"/>
  <c r="BR12" i="5"/>
  <c r="BR51" i="5"/>
  <c r="BR35" i="5"/>
  <c r="BR27" i="5"/>
  <c r="BR11" i="5"/>
  <c r="J7" i="5"/>
  <c r="AB5" i="5"/>
  <c r="P5" i="5"/>
  <c r="V5" i="5"/>
  <c r="AH11" i="5"/>
  <c r="I6" i="11"/>
  <c r="Z14" i="11" s="1"/>
  <c r="Y14" i="11" s="1"/>
  <c r="O6" i="11"/>
  <c r="Z15" i="11" s="1"/>
  <c r="Y15" i="11" s="1"/>
  <c r="D6" i="11"/>
  <c r="Z13" i="11" s="1"/>
  <c r="Y13" i="11" s="1"/>
  <c r="D2" i="11"/>
  <c r="D5" i="11"/>
  <c r="Z10" i="11" s="1"/>
  <c r="Y10" i="11" s="1"/>
  <c r="O3" i="11"/>
  <c r="Z6" i="11" s="1"/>
  <c r="Y6" i="11" s="1"/>
  <c r="D4" i="11"/>
  <c r="Z7" i="11" s="1"/>
  <c r="Y7" i="11" s="1"/>
  <c r="V1" i="5"/>
  <c r="I3" i="11" s="1"/>
  <c r="Z5" i="11" s="1"/>
  <c r="Y5" i="11" s="1"/>
  <c r="P1" i="5"/>
  <c r="J1" i="5"/>
  <c r="O2" i="11" s="1"/>
  <c r="I5" i="11"/>
  <c r="Z11" i="11" s="1"/>
  <c r="Y11" i="11" s="1"/>
  <c r="Z3" i="11" l="1"/>
  <c r="M39" i="11"/>
  <c r="U29" i="5"/>
  <c r="V29" i="5" s="1"/>
  <c r="U19" i="5"/>
  <c r="V19" i="5" s="1"/>
  <c r="U28" i="5"/>
  <c r="V28" i="5" s="1"/>
  <c r="EU5" i="2" s="1"/>
  <c r="D3" i="11"/>
  <c r="Z4" i="11" s="1"/>
  <c r="Y4" i="11" s="1"/>
  <c r="C5" i="2"/>
  <c r="U20" i="5"/>
  <c r="U23" i="5"/>
  <c r="V23" i="5" s="1"/>
  <c r="U25" i="5"/>
  <c r="U21" i="5"/>
  <c r="V21" i="5" s="1"/>
  <c r="U22" i="5"/>
  <c r="V22" i="5" s="1"/>
  <c r="U24" i="5"/>
  <c r="U26" i="5"/>
  <c r="U27" i="5"/>
  <c r="BT34" i="5"/>
  <c r="BS34" i="5"/>
  <c r="BS5" i="2"/>
  <c r="BT33" i="5"/>
  <c r="BQ5" i="2"/>
  <c r="BS33" i="5"/>
  <c r="AG5" i="2"/>
  <c r="BS12" i="5"/>
  <c r="BT12" i="5"/>
  <c r="CW5" i="2"/>
  <c r="BT52" i="5"/>
  <c r="BS52" i="5"/>
  <c r="BC5" i="2"/>
  <c r="BS25" i="5"/>
  <c r="BT25" i="5"/>
  <c r="CU5" i="2"/>
  <c r="BS51" i="5"/>
  <c r="BT51" i="5"/>
  <c r="BG5" i="2"/>
  <c r="BT27" i="5"/>
  <c r="BS27" i="5"/>
  <c r="AA5" i="2"/>
  <c r="BS9" i="5"/>
  <c r="BT9" i="5"/>
  <c r="CK5" i="2"/>
  <c r="BS45" i="5"/>
  <c r="BT45" i="5"/>
  <c r="AE5" i="2"/>
  <c r="BT11" i="5"/>
  <c r="BS11" i="5"/>
  <c r="BA5" i="2"/>
  <c r="BS24" i="5"/>
  <c r="BT24" i="5"/>
  <c r="DI5" i="2"/>
  <c r="BT59" i="5"/>
  <c r="BS59" i="5"/>
  <c r="CO5" i="2"/>
  <c r="BT47" i="5"/>
  <c r="BS47" i="5"/>
  <c r="DK5" i="2"/>
  <c r="BT60" i="5"/>
  <c r="BS60" i="5"/>
  <c r="DG5" i="2"/>
  <c r="BS58" i="5"/>
  <c r="BT58" i="5"/>
  <c r="AC5" i="2"/>
  <c r="BS10" i="5"/>
  <c r="BT10" i="5"/>
  <c r="DA5" i="2"/>
  <c r="BS54" i="5"/>
  <c r="BT54" i="5"/>
  <c r="BW5" i="2"/>
  <c r="BT37" i="5"/>
  <c r="BS37" i="5"/>
  <c r="CS5" i="2"/>
  <c r="BT50" i="5"/>
  <c r="BS50" i="5"/>
  <c r="AM5" i="2"/>
  <c r="BT16" i="5"/>
  <c r="BS16" i="5"/>
  <c r="CG5" i="2"/>
  <c r="BT43" i="5"/>
  <c r="BS43" i="5"/>
  <c r="CA5" i="2"/>
  <c r="BS39" i="5"/>
  <c r="BT39" i="5"/>
  <c r="BM5" i="2"/>
  <c r="BS31" i="5"/>
  <c r="BT31" i="5"/>
  <c r="AY5" i="2"/>
  <c r="BT23" i="5"/>
  <c r="BS23" i="5"/>
  <c r="AK5" i="2"/>
  <c r="BS15" i="5"/>
  <c r="BT15" i="5"/>
  <c r="W5" i="2"/>
  <c r="BS7" i="5"/>
  <c r="BT7" i="5"/>
  <c r="U5" i="2"/>
  <c r="BS6" i="5"/>
  <c r="BT6" i="5"/>
  <c r="DE5" i="2"/>
  <c r="BT57" i="5"/>
  <c r="BS57" i="5"/>
  <c r="CM5" i="2"/>
  <c r="BS46" i="5"/>
  <c r="BT46" i="5"/>
  <c r="Y5" i="2"/>
  <c r="BT8" i="5"/>
  <c r="BS8" i="5"/>
  <c r="BS19" i="5"/>
  <c r="AS5" i="2"/>
  <c r="BT19" i="5"/>
  <c r="BY5" i="2"/>
  <c r="BS38" i="5"/>
  <c r="BT38" i="5"/>
  <c r="BE5" i="2"/>
  <c r="BS26" i="5"/>
  <c r="BT26" i="5"/>
  <c r="BS62" i="5"/>
  <c r="DO5" i="2"/>
  <c r="BT62" i="5"/>
  <c r="CE5" i="2"/>
  <c r="BT41" i="5"/>
  <c r="BS41" i="5"/>
  <c r="BK5" i="2"/>
  <c r="BT30" i="5"/>
  <c r="BS30" i="5"/>
  <c r="AW5" i="2"/>
  <c r="BS22" i="5"/>
  <c r="BT22" i="5"/>
  <c r="CQ5" i="2"/>
  <c r="BT48" i="5"/>
  <c r="BS48" i="5"/>
  <c r="AQ5" i="2"/>
  <c r="BT18" i="5"/>
  <c r="BS18" i="5"/>
  <c r="BT61" i="5"/>
  <c r="BS61" i="5"/>
  <c r="DM5" i="2"/>
  <c r="CC5" i="2"/>
  <c r="BT40" i="5"/>
  <c r="BS40" i="5"/>
  <c r="CI5" i="2"/>
  <c r="BS44" i="5"/>
  <c r="BT44" i="5"/>
  <c r="AO5" i="2"/>
  <c r="BS17" i="5"/>
  <c r="BT17" i="5"/>
  <c r="CY5" i="2"/>
  <c r="BT53" i="5"/>
  <c r="BS53" i="5"/>
  <c r="BO5" i="2"/>
  <c r="BT32" i="5"/>
  <c r="BS32" i="5"/>
  <c r="DC5" i="2"/>
  <c r="BS55" i="5"/>
  <c r="BT55" i="5"/>
  <c r="O5" i="11"/>
  <c r="Z12" i="11" s="1"/>
  <c r="Y12" i="11" s="1"/>
  <c r="AE26" i="11"/>
  <c r="V20" i="5" l="1"/>
  <c r="V25" i="5"/>
  <c r="ER5" i="2" s="1"/>
  <c r="V27" i="5"/>
  <c r="ET5" i="2" s="1"/>
  <c r="V26" i="5"/>
  <c r="ES5" i="2" s="1"/>
  <c r="V24" i="5"/>
  <c r="EO5" i="2"/>
  <c r="EV5" i="2"/>
  <c r="I4" i="11"/>
  <c r="Z8" i="11" s="1"/>
  <c r="Y8" i="11" s="1"/>
  <c r="BT56" i="5"/>
  <c r="BT42" i="5"/>
  <c r="BS56" i="5"/>
  <c r="DR5" i="2"/>
  <c r="DQ5" i="2"/>
  <c r="DP5" i="2"/>
  <c r="EQ5" i="2" l="1"/>
  <c r="EP5" i="2"/>
  <c r="J31" i="11"/>
  <c r="E27" i="11"/>
  <c r="V35" i="11"/>
  <c r="V33" i="11"/>
  <c r="V37" i="11"/>
  <c r="EL5" i="2" l="1"/>
  <c r="B36" i="11"/>
  <c r="EM5" i="2"/>
  <c r="EK5" i="2"/>
  <c r="EN5" i="2" l="1"/>
  <c r="G34" i="11"/>
  <c r="B35" i="11"/>
  <c r="G35" i="11"/>
  <c r="N27" i="11" l="1"/>
  <c r="K27" i="11"/>
  <c r="B34" i="11"/>
  <c r="K28" i="11"/>
  <c r="D7" i="11" l="1"/>
  <c r="Z16" i="11" s="1"/>
  <c r="Y16" i="11" s="1"/>
  <c r="I7" i="11"/>
  <c r="Z17" i="11" s="1"/>
  <c r="Y17" i="11" s="1"/>
  <c r="G8" i="11"/>
  <c r="Z19" i="11" s="1"/>
  <c r="Y19" i="11" s="1"/>
  <c r="BK12" i="5"/>
  <c r="BK18" i="5"/>
  <c r="BK25" i="5"/>
  <c r="BK31" i="5"/>
  <c r="BK37" i="5"/>
  <c r="L9" i="11" l="1"/>
  <c r="Z21" i="11" s="1"/>
  <c r="Y21" i="11" s="1"/>
  <c r="B8" i="11"/>
  <c r="Z20" i="11" s="1"/>
  <c r="Y20" i="11" s="1"/>
  <c r="EI5" i="2"/>
  <c r="EH5" i="2"/>
  <c r="EG5" i="2"/>
  <c r="AC3" i="5"/>
  <c r="AC4" i="5"/>
  <c r="D9" i="11"/>
  <c r="Z22" i="11" s="1"/>
  <c r="Y22" i="11" s="1"/>
  <c r="BK7" i="5" l="1"/>
  <c r="BK6" i="5"/>
  <c r="BK13" i="5"/>
  <c r="BT14" i="5" l="1"/>
  <c r="BT13" i="5" s="1"/>
  <c r="BT21" i="5"/>
  <c r="BT20" i="5" s="1"/>
  <c r="BT49" i="5"/>
  <c r="BT36" i="5"/>
  <c r="BT35" i="5" s="1"/>
  <c r="BT29" i="5"/>
  <c r="BT28" i="5" s="1"/>
  <c r="BK8" i="5"/>
  <c r="BK22" i="5"/>
  <c r="BK23" i="5"/>
  <c r="BK24" i="5"/>
  <c r="L8" i="11"/>
  <c r="Z18" i="11" s="1"/>
  <c r="Y18" i="11" s="1"/>
  <c r="BK40" i="5"/>
  <c r="BS42" i="5"/>
  <c r="BK43" i="5"/>
  <c r="BK46" i="5"/>
  <c r="BK38" i="5"/>
  <c r="BK9" i="5"/>
  <c r="BK10" i="5"/>
  <c r="BK11" i="5"/>
  <c r="BK48" i="5"/>
  <c r="BK49" i="5"/>
  <c r="BS49" i="5"/>
  <c r="BK50" i="5"/>
  <c r="BK51" i="5"/>
  <c r="BK52" i="5"/>
  <c r="BK39" i="5"/>
  <c r="BK42" i="5"/>
  <c r="BK45" i="5"/>
  <c r="BK14" i="5"/>
  <c r="BK15" i="5"/>
  <c r="BK16" i="5"/>
  <c r="BK17" i="5"/>
  <c r="BK19" i="5"/>
  <c r="BK20" i="5"/>
  <c r="BK21" i="5"/>
  <c r="BK32" i="5"/>
  <c r="BK41" i="5"/>
  <c r="BK44" i="5"/>
  <c r="BK47" i="5"/>
  <c r="BK33" i="5"/>
  <c r="BK34" i="5"/>
  <c r="BK35" i="5"/>
  <c r="BS36" i="5"/>
  <c r="BS35" i="5" s="1"/>
  <c r="BK36" i="5"/>
  <c r="BK26" i="5"/>
  <c r="BK27" i="5"/>
  <c r="BK28" i="5"/>
  <c r="BS29" i="5"/>
  <c r="BS28" i="5" s="1"/>
  <c r="BK29" i="5"/>
  <c r="BK30" i="5"/>
  <c r="BS14" i="5"/>
  <c r="BS13" i="5" s="1"/>
  <c r="BS21" i="5"/>
  <c r="BS20" i="5" s="1"/>
  <c r="A5" i="2"/>
  <c r="E40" i="11"/>
  <c r="E46" i="11" s="1"/>
  <c r="B1" i="11"/>
  <c r="M5" i="2"/>
  <c r="B5" i="2"/>
  <c r="BS5" i="5" l="1"/>
  <c r="BT5" i="5"/>
  <c r="G9" i="5" s="1"/>
  <c r="EF5" i="2"/>
  <c r="V18" i="5"/>
  <c r="B33" i="11" s="1"/>
  <c r="F5" i="2"/>
  <c r="Q5" i="2"/>
  <c r="D5" i="2"/>
  <c r="P5" i="2"/>
  <c r="W16" i="11"/>
  <c r="W18" i="11"/>
  <c r="W19" i="11"/>
  <c r="W24" i="11"/>
  <c r="W14" i="11"/>
  <c r="W17" i="11"/>
  <c r="W15" i="11"/>
  <c r="W20" i="11"/>
  <c r="W13" i="11"/>
  <c r="W12" i="11"/>
  <c r="W23" i="11"/>
  <c r="O5" i="2"/>
  <c r="L45" i="11"/>
  <c r="J5" i="2" l="1"/>
  <c r="O4" i="11"/>
  <c r="Z9" i="11" s="1"/>
  <c r="Y9" i="11" s="1"/>
  <c r="I5" i="2"/>
  <c r="A22" i="5"/>
  <c r="B22" i="5" s="1"/>
  <c r="A21" i="5"/>
  <c r="B21" i="5" s="1"/>
  <c r="R5" i="2"/>
  <c r="E5" i="2"/>
  <c r="G5" i="2" l="1"/>
  <c r="L5" i="2"/>
  <c r="H5" i="2"/>
  <c r="K5" i="2"/>
  <c r="B40" i="11"/>
  <c r="B46" i="11" s="1"/>
  <c r="Y3" i="11"/>
  <c r="AA15" i="11" s="1"/>
  <c r="W3" i="11"/>
  <c r="H39" i="11"/>
  <c r="H45" i="11" s="1"/>
  <c r="AA11" i="11" l="1"/>
  <c r="AE11" i="11" s="1"/>
  <c r="AA13" i="11"/>
  <c r="AE13" i="11" s="1"/>
  <c r="AA18" i="11"/>
  <c r="AA20" i="11"/>
  <c r="AA10" i="11"/>
  <c r="AE10" i="11" s="1"/>
  <c r="AA7" i="11"/>
  <c r="AA16" i="11"/>
  <c r="AA21" i="11"/>
  <c r="AA8" i="11"/>
  <c r="AE8" i="11" s="1"/>
  <c r="AA12" i="11"/>
  <c r="AE12" i="11" s="1"/>
  <c r="AA14" i="11"/>
  <c r="AE14" i="11" s="1"/>
  <c r="AA17" i="11"/>
  <c r="AA19" i="11"/>
  <c r="AA9" i="11"/>
  <c r="AE9" i="11" s="1"/>
  <c r="AA4" i="11"/>
  <c r="AE4" i="11" s="1"/>
  <c r="G26" i="5"/>
  <c r="H26" i="5" s="1"/>
  <c r="J26" i="5" s="1"/>
  <c r="S26" i="5" s="1"/>
  <c r="I26" i="5" s="1"/>
  <c r="G12" i="5"/>
  <c r="H12" i="5" s="1"/>
  <c r="K12" i="5" s="1"/>
  <c r="G25" i="5"/>
  <c r="H25" i="5" s="1"/>
  <c r="J25" i="5" s="1"/>
  <c r="S25" i="5" s="1"/>
  <c r="I25" i="5" s="1"/>
  <c r="G33" i="5"/>
  <c r="H33" i="5" s="1"/>
  <c r="K33" i="5" s="1"/>
  <c r="G27" i="5"/>
  <c r="H27" i="5" s="1"/>
  <c r="K27" i="5" s="1"/>
  <c r="G20" i="5"/>
  <c r="H20" i="5" s="1"/>
  <c r="G18" i="5"/>
  <c r="H18" i="5" s="1"/>
  <c r="G31" i="5"/>
  <c r="H31" i="5" s="1"/>
  <c r="J31" i="5" s="1"/>
  <c r="S31" i="5" s="1"/>
  <c r="I31" i="5" s="1"/>
  <c r="G30" i="5"/>
  <c r="H30" i="5" s="1"/>
  <c r="G29" i="5"/>
  <c r="H29" i="5" s="1"/>
  <c r="K29" i="5" s="1"/>
  <c r="G28" i="5"/>
  <c r="H28" i="5" s="1"/>
  <c r="G21" i="5"/>
  <c r="H21" i="5" s="1"/>
  <c r="G17" i="5"/>
  <c r="H17" i="5" s="1"/>
  <c r="K17" i="5" s="1"/>
  <c r="G32" i="5"/>
  <c r="H32" i="5" s="1"/>
  <c r="G24" i="5"/>
  <c r="H24" i="5" s="1"/>
  <c r="G19" i="5"/>
  <c r="H19" i="5" s="1"/>
  <c r="G11" i="5"/>
  <c r="H11" i="5" s="1"/>
  <c r="G13" i="5"/>
  <c r="H13" i="5" s="1"/>
  <c r="K13" i="5" s="1"/>
  <c r="G22" i="5"/>
  <c r="H22" i="5" s="1"/>
  <c r="G15" i="5"/>
  <c r="H15" i="5" s="1"/>
  <c r="J15" i="5" s="1"/>
  <c r="S15" i="5" s="1"/>
  <c r="I15" i="5" s="1"/>
  <c r="G34" i="5"/>
  <c r="H34" i="5" s="1"/>
  <c r="G16" i="5"/>
  <c r="H16" i="5" s="1"/>
  <c r="G23" i="5"/>
  <c r="H23" i="5" s="1"/>
  <c r="J23" i="5" s="1"/>
  <c r="S23" i="5" s="1"/>
  <c r="I23" i="5" s="1"/>
  <c r="G14" i="5"/>
  <c r="H14" i="5" s="1"/>
  <c r="J14" i="5" s="1"/>
  <c r="S14" i="5" s="1"/>
  <c r="I14" i="5" s="1"/>
  <c r="G10" i="5"/>
  <c r="H10" i="5" s="1"/>
  <c r="K9" i="5"/>
  <c r="F14" i="5" l="1"/>
  <c r="E14" i="5"/>
  <c r="D14" i="5" s="1"/>
  <c r="F26" i="5"/>
  <c r="F15" i="5"/>
  <c r="E15" i="5"/>
  <c r="D15" i="5" s="1"/>
  <c r="F25" i="5"/>
  <c r="E25" i="5"/>
  <c r="D25" i="5" s="1"/>
  <c r="F23" i="5"/>
  <c r="E23" i="5"/>
  <c r="D23" i="5" s="1"/>
  <c r="J19" i="5"/>
  <c r="S19" i="5" s="1"/>
  <c r="I19" i="5" s="1"/>
  <c r="K19" i="5"/>
  <c r="J32" i="5"/>
  <c r="S32" i="5" s="1"/>
  <c r="I32" i="5" s="1"/>
  <c r="K32" i="5"/>
  <c r="J27" i="5"/>
  <c r="S27" i="5" s="1"/>
  <c r="I27" i="5" s="1"/>
  <c r="J28" i="5"/>
  <c r="S28" i="5" s="1"/>
  <c r="I28" i="5" s="1"/>
  <c r="K28" i="5"/>
  <c r="J22" i="5"/>
  <c r="S22" i="5" s="1"/>
  <c r="I22" i="5" s="1"/>
  <c r="K22" i="5"/>
  <c r="J33" i="5"/>
  <c r="S33" i="5" s="1"/>
  <c r="I33" i="5" s="1"/>
  <c r="K23" i="5"/>
  <c r="J11" i="5"/>
  <c r="S11" i="5" s="1"/>
  <c r="I11" i="5" s="1"/>
  <c r="K11" i="5"/>
  <c r="J30" i="5"/>
  <c r="S30" i="5" s="1"/>
  <c r="I30" i="5" s="1"/>
  <c r="K30" i="5"/>
  <c r="J12" i="5"/>
  <c r="S12" i="5" s="1"/>
  <c r="I12" i="5" s="1"/>
  <c r="K14" i="5"/>
  <c r="K15" i="5"/>
  <c r="K25" i="5"/>
  <c r="K26" i="5"/>
  <c r="J21" i="5"/>
  <c r="S21" i="5" s="1"/>
  <c r="I21" i="5" s="1"/>
  <c r="K21" i="5"/>
  <c r="K24" i="5"/>
  <c r="J24" i="5"/>
  <c r="S24" i="5" s="1"/>
  <c r="I24" i="5" s="1"/>
  <c r="J20" i="5"/>
  <c r="S20" i="5" s="1"/>
  <c r="I20" i="5" s="1"/>
  <c r="K20" i="5"/>
  <c r="K16" i="5"/>
  <c r="J16" i="5"/>
  <c r="S16" i="5" s="1"/>
  <c r="I16" i="5" s="1"/>
  <c r="J13" i="5"/>
  <c r="S13" i="5" s="1"/>
  <c r="I13" i="5" s="1"/>
  <c r="K31" i="5"/>
  <c r="E31" i="5"/>
  <c r="D31" i="5" s="1"/>
  <c r="F31" i="5"/>
  <c r="K18" i="5"/>
  <c r="J18" i="5"/>
  <c r="S18" i="5" s="1"/>
  <c r="I18" i="5" s="1"/>
  <c r="K34" i="5"/>
  <c r="J34" i="5"/>
  <c r="S34" i="5" s="1"/>
  <c r="I34" i="5" s="1"/>
  <c r="J29" i="5"/>
  <c r="S29" i="5" s="1"/>
  <c r="I29" i="5" s="1"/>
  <c r="J17" i="5"/>
  <c r="S17" i="5" s="1"/>
  <c r="I17" i="5" s="1"/>
  <c r="H9" i="5"/>
  <c r="E26" i="5"/>
  <c r="D26" i="5" s="1"/>
  <c r="K10" i="5"/>
  <c r="J10" i="5"/>
  <c r="F29" i="5" l="1"/>
  <c r="F34" i="5"/>
  <c r="F13" i="5"/>
  <c r="E13" i="5"/>
  <c r="D13" i="5" s="1"/>
  <c r="F21" i="5"/>
  <c r="E21" i="5"/>
  <c r="D21" i="5" s="1"/>
  <c r="F27" i="5"/>
  <c r="F30" i="5"/>
  <c r="E30" i="5"/>
  <c r="D30" i="5" s="1"/>
  <c r="F16" i="5"/>
  <c r="E16" i="5"/>
  <c r="D16" i="5" s="1"/>
  <c r="E28" i="5"/>
  <c r="D28" i="5" s="1"/>
  <c r="E11" i="5"/>
  <c r="D11" i="5" s="1"/>
  <c r="F32" i="5"/>
  <c r="F33" i="5"/>
  <c r="E33" i="5"/>
  <c r="D33" i="5" s="1"/>
  <c r="F18" i="5"/>
  <c r="E18" i="5"/>
  <c r="D18" i="5" s="1"/>
  <c r="F20" i="5"/>
  <c r="E20" i="5"/>
  <c r="D20" i="5" s="1"/>
  <c r="F19" i="5"/>
  <c r="E19" i="5"/>
  <c r="D19" i="5" s="1"/>
  <c r="F17" i="5"/>
  <c r="E17" i="5"/>
  <c r="D17" i="5" s="1"/>
  <c r="F24" i="5"/>
  <c r="E24" i="5"/>
  <c r="D24" i="5" s="1"/>
  <c r="F12" i="5"/>
  <c r="F22" i="5"/>
  <c r="E22" i="5"/>
  <c r="D22" i="5" s="1"/>
  <c r="BQ10" i="5"/>
  <c r="S10" i="5"/>
  <c r="I10" i="5" s="1"/>
  <c r="F37" i="5"/>
  <c r="G37" i="5"/>
  <c r="E32" i="5"/>
  <c r="D32" i="5" s="1"/>
  <c r="F28" i="5"/>
  <c r="BQ9" i="5"/>
  <c r="BQ8" i="5"/>
  <c r="E12" i="5"/>
  <c r="D12" i="5" s="1"/>
  <c r="E27" i="5"/>
  <c r="D27" i="5" s="1"/>
  <c r="BQ30" i="5"/>
  <c r="F11" i="5"/>
  <c r="BQ47" i="5"/>
  <c r="BQ54" i="5"/>
  <c r="BQ14" i="5"/>
  <c r="BQ23" i="5"/>
  <c r="BQ40" i="5"/>
  <c r="BQ12" i="5"/>
  <c r="BQ51" i="5"/>
  <c r="BQ29" i="5"/>
  <c r="BQ22" i="5"/>
  <c r="BQ20" i="5"/>
  <c r="BQ32" i="5"/>
  <c r="BQ45" i="5"/>
  <c r="BQ24" i="5"/>
  <c r="BQ27" i="5"/>
  <c r="BQ16" i="5"/>
  <c r="BQ13" i="5"/>
  <c r="BQ34" i="5"/>
  <c r="BQ39" i="5"/>
  <c r="BQ50" i="5"/>
  <c r="BQ41" i="5"/>
  <c r="BQ48" i="5"/>
  <c r="BQ36" i="5"/>
  <c r="E29" i="5"/>
  <c r="D29" i="5" s="1"/>
  <c r="BQ15" i="5"/>
  <c r="BQ52" i="5"/>
  <c r="BQ17" i="5"/>
  <c r="BQ18" i="5"/>
  <c r="BQ53" i="5"/>
  <c r="BQ19" i="5"/>
  <c r="BQ35" i="5"/>
  <c r="BQ33" i="5"/>
  <c r="BQ42" i="5"/>
  <c r="E34" i="5"/>
  <c r="D34" i="5" s="1"/>
  <c r="BQ21" i="5"/>
  <c r="BQ28" i="5"/>
  <c r="BQ46" i="5"/>
  <c r="BQ44" i="5"/>
  <c r="BQ38" i="5"/>
  <c r="BQ26" i="5"/>
  <c r="BQ6" i="5" l="1"/>
  <c r="BQ11" i="5"/>
  <c r="J35" i="5"/>
  <c r="BG9" i="5"/>
  <c r="BQ7" i="5"/>
  <c r="F10" i="5"/>
  <c r="AB19" i="5"/>
  <c r="AH10" i="5" s="1"/>
  <c r="E10" i="5" l="1"/>
  <c r="D10" i="5" s="1"/>
  <c r="C10" i="5" s="1"/>
  <c r="DT5" i="2" l="1"/>
  <c r="DU5" i="2"/>
  <c r="E29" i="11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l="1"/>
  <c r="C30" i="5" s="1"/>
  <c r="C31" i="5" s="1"/>
  <c r="C32" i="5" s="1"/>
  <c r="C33" i="5" s="1"/>
  <c r="C34" i="5" s="1"/>
  <c r="AE23" i="5"/>
  <c r="E28" i="11"/>
  <c r="AE24" i="5"/>
  <c r="AE25" i="5" l="1"/>
  <c r="AE19" i="11" l="1"/>
  <c r="AA5" i="11" l="1"/>
  <c r="AE5" i="11" s="1"/>
  <c r="AA3" i="11"/>
  <c r="AE15" i="11"/>
  <c r="AE7" i="11"/>
  <c r="AA24" i="11"/>
  <c r="AE24" i="11" s="1"/>
  <c r="AE20" i="11"/>
  <c r="AA25" i="11"/>
  <c r="AE25" i="11" s="1"/>
  <c r="AA23" i="11"/>
  <c r="AE23" i="11" s="1"/>
  <c r="AE16" i="11"/>
  <c r="AE17" i="11"/>
  <c r="AA6" i="11"/>
  <c r="AE6" i="11" s="1"/>
  <c r="AE18" i="11"/>
  <c r="AE3" i="11" l="1"/>
  <c r="AJ1" i="11"/>
  <c r="B10" i="11" s="1"/>
  <c r="AD1" i="11" l="1"/>
  <c r="AN1" i="5"/>
  <c r="BG4" i="5" l="1"/>
  <c r="BF7" i="5"/>
  <c r="BG7" i="5"/>
  <c r="BF6" i="5"/>
  <c r="I2" i="11"/>
  <c r="BF4" i="5"/>
  <c r="BG6" i="5"/>
  <c r="S5" i="2"/>
  <c r="BF2" i="5"/>
  <c r="BG3" i="5"/>
  <c r="BG5" i="5"/>
  <c r="BF3" i="5"/>
  <c r="BG2" i="5"/>
  <c r="BF5" i="5"/>
  <c r="BG1" i="5"/>
  <c r="BF1" i="5"/>
  <c r="S9" i="5"/>
  <c r="F9" i="5" s="1"/>
  <c r="E30" i="11"/>
  <c r="K35" i="5" l="1"/>
  <c r="S35" i="5" s="1"/>
  <c r="G35" i="5"/>
  <c r="H35" i="5" s="1"/>
  <c r="DV5" i="2"/>
  <c r="AH17" i="5" l="1"/>
  <c r="K26" i="11" s="1"/>
  <c r="AH18" i="5"/>
  <c r="Q26" i="11" s="1"/>
  <c r="T35" i="5"/>
  <c r="F35" i="5" s="1"/>
  <c r="I35" i="5" l="1"/>
  <c r="EC5" i="2"/>
  <c r="AH16" i="5"/>
  <c r="AH19" i="5" s="1"/>
  <c r="ED5" i="2"/>
  <c r="V17" i="11"/>
  <c r="V13" i="11"/>
  <c r="V23" i="11"/>
  <c r="V16" i="11"/>
  <c r="V19" i="11"/>
  <c r="V21" i="11"/>
  <c r="V24" i="11"/>
  <c r="V27" i="11"/>
  <c r="V25" i="11"/>
  <c r="V20" i="11"/>
  <c r="V26" i="11"/>
  <c r="V30" i="11"/>
  <c r="V15" i="11"/>
  <c r="V22" i="11"/>
  <c r="V31" i="11"/>
  <c r="V28" i="11"/>
  <c r="V14" i="11"/>
  <c r="V18" i="11"/>
  <c r="V29" i="11"/>
  <c r="V12" i="11"/>
  <c r="B13" i="11" s="1"/>
  <c r="F26" i="11" l="1"/>
  <c r="EB5" i="2"/>
  <c r="EE5" i="2" s="1"/>
  <c r="E35" i="5"/>
  <c r="D35" i="5" s="1"/>
  <c r="C35" i="5" s="1"/>
  <c r="AH8" i="5"/>
  <c r="E31" i="11" s="1"/>
  <c r="C13" i="11"/>
  <c r="B14" i="11"/>
  <c r="AH12" i="5" l="1"/>
  <c r="DW5" i="2"/>
  <c r="D13" i="11"/>
  <c r="B15" i="11"/>
  <c r="C14" i="11"/>
  <c r="D14" i="11" s="1"/>
  <c r="DX5" i="2" l="1"/>
  <c r="AE26" i="5"/>
  <c r="AH14" i="5" s="1"/>
  <c r="E32" i="11"/>
  <c r="I14" i="11"/>
  <c r="H14" i="11"/>
  <c r="C15" i="11"/>
  <c r="B16" i="11"/>
  <c r="I13" i="11"/>
  <c r="H13" i="11"/>
  <c r="AH15" i="5" l="1"/>
  <c r="EA5" i="2" s="1"/>
  <c r="DZ5" i="2"/>
  <c r="F39" i="11"/>
  <c r="B17" i="11"/>
  <c r="C16" i="11"/>
  <c r="D15" i="11"/>
  <c r="F45" i="11" l="1"/>
  <c r="H15" i="11"/>
  <c r="I15" i="11"/>
  <c r="D16" i="11"/>
  <c r="C17" i="11"/>
  <c r="B18" i="11"/>
  <c r="C18" i="11" l="1"/>
  <c r="B19" i="11"/>
  <c r="D17" i="11"/>
  <c r="H16" i="11"/>
  <c r="I16" i="11"/>
  <c r="B20" i="11" l="1"/>
  <c r="C19" i="11"/>
  <c r="D18" i="11"/>
  <c r="I17" i="11"/>
  <c r="H17" i="11"/>
  <c r="B21" i="11" l="1"/>
  <c r="C20" i="11"/>
  <c r="D19" i="11"/>
  <c r="H18" i="11"/>
  <c r="I18" i="11"/>
  <c r="D20" i="11" l="1"/>
  <c r="I19" i="11"/>
  <c r="H19" i="11"/>
  <c r="B22" i="11"/>
  <c r="C21" i="11"/>
  <c r="H20" i="11" l="1"/>
  <c r="I20" i="11"/>
  <c r="D21" i="11"/>
  <c r="C22" i="11"/>
  <c r="J13" i="11"/>
  <c r="D22" i="11" l="1"/>
  <c r="J14" i="11"/>
  <c r="K13" i="11"/>
  <c r="L13" i="11" s="1"/>
  <c r="H21" i="11"/>
  <c r="I21" i="11"/>
  <c r="P13" i="11" l="1"/>
  <c r="Q13" i="11"/>
  <c r="K14" i="11"/>
  <c r="J15" i="11"/>
  <c r="I22" i="11"/>
  <c r="H22" i="11"/>
  <c r="K15" i="11" l="1"/>
  <c r="J16" i="11"/>
  <c r="L14" i="11"/>
  <c r="K16" i="11" l="1"/>
  <c r="J17" i="11"/>
  <c r="L15" i="11"/>
  <c r="P14" i="11"/>
  <c r="Q14" i="11"/>
  <c r="Q15" i="11" l="1"/>
  <c r="P15" i="11"/>
  <c r="J18" i="11"/>
  <c r="K17" i="11"/>
  <c r="L17" i="11" s="1"/>
  <c r="L16" i="11"/>
  <c r="Q17" i="11" l="1"/>
  <c r="P17" i="11"/>
  <c r="J19" i="11"/>
  <c r="K18" i="11"/>
  <c r="L18" i="11" s="1"/>
  <c r="Q16" i="11"/>
  <c r="P16" i="11"/>
  <c r="K19" i="11" l="1"/>
  <c r="J20" i="11"/>
  <c r="P18" i="11"/>
  <c r="Q18" i="11"/>
  <c r="K20" i="11" l="1"/>
  <c r="L20" i="11" s="1"/>
  <c r="J21" i="11"/>
  <c r="L19" i="11"/>
  <c r="P19" i="11" l="1"/>
  <c r="Q19" i="11"/>
  <c r="K21" i="11"/>
  <c r="L21" i="11" s="1"/>
  <c r="J22" i="11"/>
  <c r="K22" i="11" s="1"/>
  <c r="Q20" i="11"/>
  <c r="P20" i="11"/>
  <c r="P21" i="11" l="1"/>
  <c r="Q21" i="11"/>
  <c r="L22" i="11"/>
  <c r="BX5" i="2"/>
  <c r="AX5" i="2"/>
  <c r="BN5" i="2"/>
  <c r="CP5" i="2"/>
  <c r="BJ5" i="2"/>
  <c r="AV5" i="2"/>
  <c r="AB5" i="2"/>
  <c r="CL5" i="2"/>
  <c r="AZ5" i="2"/>
  <c r="AL5" i="2"/>
  <c r="BB5" i="2"/>
  <c r="Z5" i="2"/>
  <c r="BF5" i="2"/>
  <c r="BH5" i="2"/>
  <c r="AP5" i="2"/>
  <c r="CV5" i="2"/>
  <c r="DH5" i="2"/>
  <c r="CX5" i="2"/>
  <c r="AD5" i="2"/>
  <c r="AT5" i="2"/>
  <c r="BD5" i="2"/>
  <c r="X5" i="2"/>
  <c r="BL5" i="2"/>
  <c r="DB5" i="2"/>
  <c r="CR5" i="2"/>
  <c r="BV5" i="2"/>
  <c r="AH5" i="2"/>
  <c r="V5" i="2"/>
  <c r="BZ5" i="2"/>
  <c r="CT5" i="2"/>
  <c r="DL5" i="2"/>
  <c r="DD5" i="2"/>
  <c r="CZ5" i="2"/>
  <c r="DN5" i="2"/>
  <c r="DJ5" i="2"/>
  <c r="CD5" i="2"/>
  <c r="CF5" i="2"/>
  <c r="CN5" i="2"/>
  <c r="BR5" i="2"/>
  <c r="BP5" i="2"/>
  <c r="AR5" i="2"/>
  <c r="T5" i="2"/>
  <c r="CH5" i="2"/>
  <c r="DF5" i="2"/>
  <c r="CJ5" i="2"/>
  <c r="AF5" i="2"/>
  <c r="CB5" i="2"/>
  <c r="BT5" i="2"/>
  <c r="AN5" i="2"/>
  <c r="AJ5" i="2"/>
  <c r="P22" i="11" l="1"/>
  <c r="Q22" i="11"/>
</calcChain>
</file>

<file path=xl/sharedStrings.xml><?xml version="1.0" encoding="utf-8"?>
<sst xmlns="http://schemas.openxmlformats.org/spreadsheetml/2006/main" count="46965" uniqueCount="4462">
  <si>
    <t xml:space="preserve">تعليمات التسجيل </t>
  </si>
  <si>
    <t>اتبع الخطوات التالية:</t>
  </si>
  <si>
    <t>تملأ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</si>
  <si>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</si>
  <si>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</si>
  <si>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عند اختيار المقرر تضع بجانب اسم المقرر بالعمود الأزرق رقم /1/</t>
  </si>
  <si>
    <t xml:space="preserve">بعد الإنتهاء من عملية اختيار المقررات انتقل إلى صفحة </t>
  </si>
  <si>
    <t>الاستمارة واطبع منها أربع نسخ</t>
  </si>
  <si>
    <t>التوجه إلى المصرف العقاري لدفع الرسوم</t>
  </si>
  <si>
    <t>أدخل الرقم الإمتحاني</t>
  </si>
  <si>
    <t>يجب أن تقوم بملئ الحقول بالمعلومات المطلوبة بشكل صحيح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</si>
  <si>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</si>
  <si>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</si>
  <si>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</si>
  <si>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</si>
  <si>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علمي</t>
  </si>
  <si>
    <t>العربية السورية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</si>
  <si>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</si>
  <si>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</si>
  <si>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</si>
  <si>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</si>
  <si>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</si>
  <si>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</si>
  <si>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</si>
  <si>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</si>
  <si>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</si>
  <si>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</si>
  <si>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</si>
  <si>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</si>
  <si>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</si>
  <si>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</si>
  <si>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</si>
  <si>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</si>
  <si>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</si>
  <si>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</si>
  <si>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</si>
  <si>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</si>
  <si>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</si>
  <si>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</si>
  <si>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</si>
  <si>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</si>
  <si>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</si>
  <si>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</si>
  <si>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</si>
  <si>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</si>
  <si>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</si>
  <si>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</si>
  <si>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</si>
  <si>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</si>
  <si>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</si>
  <si>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</si>
  <si>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</si>
  <si>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</si>
  <si>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</si>
  <si>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</si>
  <si>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</si>
  <si>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</si>
  <si>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</si>
  <si>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</si>
  <si>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</si>
  <si>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10</t>
  </si>
  <si>
    <t>طرطوس</t>
  </si>
  <si>
    <t>المصرية</t>
  </si>
  <si>
    <t>11</t>
  </si>
  <si>
    <t>الرقة</t>
  </si>
  <si>
    <t>المغربية</t>
  </si>
  <si>
    <t>12</t>
  </si>
  <si>
    <t>درعا</t>
  </si>
  <si>
    <t>اليمنية</t>
  </si>
  <si>
    <t>13</t>
  </si>
  <si>
    <t>السويداء</t>
  </si>
  <si>
    <t>الإيرانية</t>
  </si>
  <si>
    <t>14</t>
  </si>
  <si>
    <t>القنيطرة</t>
  </si>
  <si>
    <t>الأفغانية</t>
  </si>
  <si>
    <t>الباكستانية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</si>
  <si>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</si>
  <si>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</si>
  <si>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</si>
  <si>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</si>
  <si>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</si>
  <si>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</si>
  <si>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</si>
  <si>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</si>
  <si>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</si>
  <si>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</si>
  <si>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</si>
  <si>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</si>
  <si>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</si>
  <si>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</si>
  <si>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</si>
  <si>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</si>
  <si>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</si>
  <si>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</si>
  <si>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</si>
  <si>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</si>
  <si>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</si>
  <si>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</si>
  <si>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</si>
  <si>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</si>
  <si>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</si>
  <si>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</si>
  <si>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</si>
  <si>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</si>
  <si>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</si>
  <si>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</si>
  <si>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</si>
  <si>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</si>
  <si>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الأولى</t>
  </si>
  <si>
    <t>الأول</t>
  </si>
  <si>
    <t>رسم الشهادة</t>
  </si>
  <si>
    <t>بطل الجمهورية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</si>
  <si>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</si>
  <si>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</si>
  <si>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</si>
  <si>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</si>
  <si>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</si>
  <si>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رسم التسجيل</t>
  </si>
  <si>
    <t>رسم فصول الانقطاع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</si>
  <si>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</si>
  <si>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</si>
  <si>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</si>
  <si>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</si>
  <si>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الثاني</t>
  </si>
  <si>
    <t>القسط الأول</t>
  </si>
  <si>
    <t>القسط الثاني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</si>
  <si>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</si>
  <si>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</si>
  <si>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</si>
  <si>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مقررات السنة الثانية (فصل أول)</t>
  </si>
  <si>
    <t>عدد المقررات المسجلة</t>
  </si>
  <si>
    <t>الثانية</t>
  </si>
  <si>
    <t>مقررات السنة الثانية (فصل ثاني)</t>
  </si>
  <si>
    <t>ج</t>
  </si>
  <si>
    <t xml:space="preserve">المالية العامة </t>
  </si>
  <si>
    <t>ر1</t>
  </si>
  <si>
    <t>ر2</t>
  </si>
  <si>
    <t>مقررات السنة الثالثة (فصل أول)</t>
  </si>
  <si>
    <t>الثالثة</t>
  </si>
  <si>
    <t>مقررات السنة الثالثة (فصل ثاني)</t>
  </si>
  <si>
    <t>الفصل الأول 2018-2019</t>
  </si>
  <si>
    <t>مقررات السنة الرابعة (فصل ثاني)</t>
  </si>
  <si>
    <t>الفصل الثاني 2018-2019</t>
  </si>
  <si>
    <t>الفصل الأول 2019-2020</t>
  </si>
  <si>
    <t>الفصل الأول 2020-2021</t>
  </si>
  <si>
    <t>الفصل الثاني 2020-2021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</si>
  <si>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</si>
  <si>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</si>
  <si>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</si>
  <si>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</si>
  <si>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</si>
  <si>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</si>
  <si>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</si>
  <si>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</si>
  <si>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</si>
  <si>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</si>
  <si>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</si>
  <si>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</si>
  <si>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</si>
  <si>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</si>
  <si>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</si>
  <si>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</si>
  <si>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</si>
  <si>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</si>
  <si>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</si>
  <si>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</si>
  <si>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</si>
  <si>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</si>
  <si>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</si>
  <si>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</si>
  <si>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</si>
  <si>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</si>
  <si>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</si>
  <si>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</si>
  <si>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</si>
  <si>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</si>
  <si>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</si>
  <si>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</si>
  <si>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</si>
  <si>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</si>
  <si>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</si>
  <si>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</si>
  <si>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</si>
  <si>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</si>
  <si>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</si>
  <si>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</si>
  <si>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</si>
  <si>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</si>
  <si>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</si>
  <si>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</si>
  <si>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</si>
  <si>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</si>
  <si>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</si>
  <si>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</si>
  <si>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</si>
  <si>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</si>
  <si>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</si>
  <si>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</si>
  <si>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</si>
  <si>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</si>
  <si>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</si>
  <si>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A</t>
  </si>
  <si>
    <t>الثالثة حديث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</si>
  <si>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</si>
  <si>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</si>
  <si>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</si>
  <si>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</si>
  <si>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</si>
  <si>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فصل أول 2021-2022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</si>
  <si>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</si>
  <si>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</si>
  <si>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</si>
  <si>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</si>
  <si>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</si>
  <si>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</si>
  <si>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</si>
  <si>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</si>
  <si>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</si>
  <si>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</si>
  <si>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طلال</t>
  </si>
  <si>
    <t>يوسف</t>
  </si>
  <si>
    <t>وفاء</t>
  </si>
  <si>
    <t>هناء</t>
  </si>
  <si>
    <t>زهير</t>
  </si>
  <si>
    <t>سميه</t>
  </si>
  <si>
    <t>النبك</t>
  </si>
  <si>
    <t>حيان</t>
  </si>
  <si>
    <t>ربيحه</t>
  </si>
  <si>
    <t>محمد</t>
  </si>
  <si>
    <t>فاديا</t>
  </si>
  <si>
    <t>سلمان</t>
  </si>
  <si>
    <t>فاطمه</t>
  </si>
  <si>
    <t>فادي</t>
  </si>
  <si>
    <t>فؤاد</t>
  </si>
  <si>
    <t>سمر</t>
  </si>
  <si>
    <t>حسام الدين</t>
  </si>
  <si>
    <t>هلا</t>
  </si>
  <si>
    <t>فاتن</t>
  </si>
  <si>
    <t>عبد الوهاب</t>
  </si>
  <si>
    <t>روضه</t>
  </si>
  <si>
    <t>ابتسام</t>
  </si>
  <si>
    <t>سحر</t>
  </si>
  <si>
    <t>داعل</t>
  </si>
  <si>
    <t>حامد</t>
  </si>
  <si>
    <t>تغريد</t>
  </si>
  <si>
    <t>روعة</t>
  </si>
  <si>
    <t>دوما</t>
  </si>
  <si>
    <t>علي</t>
  </si>
  <si>
    <t>انيسه</t>
  </si>
  <si>
    <t>موفق</t>
  </si>
  <si>
    <t>احمد راتب</t>
  </si>
  <si>
    <t>سماح</t>
  </si>
  <si>
    <t>محمود</t>
  </si>
  <si>
    <t>باسم</t>
  </si>
  <si>
    <t>بسام</t>
  </si>
  <si>
    <t>احسان</t>
  </si>
  <si>
    <t>احمد عيسى</t>
  </si>
  <si>
    <t>منيره</t>
  </si>
  <si>
    <t>السحل</t>
  </si>
  <si>
    <t>مفيد</t>
  </si>
  <si>
    <t>ماهر</t>
  </si>
  <si>
    <t>نبيل</t>
  </si>
  <si>
    <t>صحنايا</t>
  </si>
  <si>
    <t>جمال</t>
  </si>
  <si>
    <t>ملح</t>
  </si>
  <si>
    <t>هيام</t>
  </si>
  <si>
    <t>جديدة عرطوز</t>
  </si>
  <si>
    <t>ناجي</t>
  </si>
  <si>
    <t>عائشه</t>
  </si>
  <si>
    <t>محجه</t>
  </si>
  <si>
    <t>ناديا</t>
  </si>
  <si>
    <t>طالب</t>
  </si>
  <si>
    <t>مها</t>
  </si>
  <si>
    <t>غسان</t>
  </si>
  <si>
    <t>زياد</t>
  </si>
  <si>
    <t>ايمان</t>
  </si>
  <si>
    <t>منى</t>
  </si>
  <si>
    <t>عبد الحكيم</t>
  </si>
  <si>
    <t>عدنان</t>
  </si>
  <si>
    <t>فريال</t>
  </si>
  <si>
    <t>هامه</t>
  </si>
  <si>
    <t>فطمه</t>
  </si>
  <si>
    <t>نزيهه</t>
  </si>
  <si>
    <t>مريم</t>
  </si>
  <si>
    <t>التل</t>
  </si>
  <si>
    <t>سيف الدين</t>
  </si>
  <si>
    <t>عواطف</t>
  </si>
  <si>
    <t>عبد القادر</t>
  </si>
  <si>
    <t>مديحه</t>
  </si>
  <si>
    <t>شكري</t>
  </si>
  <si>
    <t>موسى</t>
  </si>
  <si>
    <t>عباس</t>
  </si>
  <si>
    <t>شاديه</t>
  </si>
  <si>
    <t>عماد</t>
  </si>
  <si>
    <t>نوال</t>
  </si>
  <si>
    <t>عمر</t>
  </si>
  <si>
    <t>زهريه</t>
  </si>
  <si>
    <t>صديقة</t>
  </si>
  <si>
    <t>صباح</t>
  </si>
  <si>
    <t>فوزي</t>
  </si>
  <si>
    <t>فريده</t>
  </si>
  <si>
    <t>محمد ايمن</t>
  </si>
  <si>
    <t>رويده</t>
  </si>
  <si>
    <t>جودت</t>
  </si>
  <si>
    <t>احلام</t>
  </si>
  <si>
    <t>غازي</t>
  </si>
  <si>
    <t>هاله</t>
  </si>
  <si>
    <t>قصي</t>
  </si>
  <si>
    <t>فريزه</t>
  </si>
  <si>
    <t>ندى</t>
  </si>
  <si>
    <t>اسامة</t>
  </si>
  <si>
    <t>معتز</t>
  </si>
  <si>
    <t>سعاد</t>
  </si>
  <si>
    <t>احمد الخطيب</t>
  </si>
  <si>
    <t>رنا</t>
  </si>
  <si>
    <t>جمانه</t>
  </si>
  <si>
    <t>فتحي</t>
  </si>
  <si>
    <t>عائده</t>
  </si>
  <si>
    <t>محمد ياسر</t>
  </si>
  <si>
    <t>هدى</t>
  </si>
  <si>
    <t>رجاء</t>
  </si>
  <si>
    <t>فهد</t>
  </si>
  <si>
    <t>صفاء</t>
  </si>
  <si>
    <t>حسين</t>
  </si>
  <si>
    <t xml:space="preserve">ريف دمشق </t>
  </si>
  <si>
    <t>نجيب</t>
  </si>
  <si>
    <t>سالم</t>
  </si>
  <si>
    <t>رضوان</t>
  </si>
  <si>
    <t>ليلى</t>
  </si>
  <si>
    <t>هيثم</t>
  </si>
  <si>
    <t>خديجه</t>
  </si>
  <si>
    <t>حسن</t>
  </si>
  <si>
    <t>جيرود</t>
  </si>
  <si>
    <t>هبه</t>
  </si>
  <si>
    <t>وليد</t>
  </si>
  <si>
    <t>محمد طاهر</t>
  </si>
  <si>
    <t>ميسون</t>
  </si>
  <si>
    <t>عوض</t>
  </si>
  <si>
    <t>ابراهيم</t>
  </si>
  <si>
    <t>اسعد</t>
  </si>
  <si>
    <t>اميه</t>
  </si>
  <si>
    <t>فلك</t>
  </si>
  <si>
    <t>جهاد</t>
  </si>
  <si>
    <t>القبو</t>
  </si>
  <si>
    <t>رياض</t>
  </si>
  <si>
    <t>شهيره</t>
  </si>
  <si>
    <t>شهبا</t>
  </si>
  <si>
    <t>أحمد</t>
  </si>
  <si>
    <t>توفيق</t>
  </si>
  <si>
    <t>نضال</t>
  </si>
  <si>
    <t>نعيم</t>
  </si>
  <si>
    <t>اعتدال</t>
  </si>
  <si>
    <t>جبله</t>
  </si>
  <si>
    <t>غاده</t>
  </si>
  <si>
    <t>فواز</t>
  </si>
  <si>
    <t>عبد الله</t>
  </si>
  <si>
    <t>لينا</t>
  </si>
  <si>
    <t>سعيد</t>
  </si>
  <si>
    <t>حرستا</t>
  </si>
  <si>
    <t>صيدنايا</t>
  </si>
  <si>
    <t>منجد</t>
  </si>
  <si>
    <t>سمير</t>
  </si>
  <si>
    <t>محمد جمال</t>
  </si>
  <si>
    <t>عبد اللطيف</t>
  </si>
  <si>
    <t>فايز</t>
  </si>
  <si>
    <t>امل</t>
  </si>
  <si>
    <t>عائشة</t>
  </si>
  <si>
    <t>شهناز</t>
  </si>
  <si>
    <t>قدسيا</t>
  </si>
  <si>
    <t>كمال</t>
  </si>
  <si>
    <t>اشتياق</t>
  </si>
  <si>
    <t>ياسمين</t>
  </si>
  <si>
    <t>رشا</t>
  </si>
  <si>
    <t>نجاح</t>
  </si>
  <si>
    <t>عليا</t>
  </si>
  <si>
    <t>سبينه</t>
  </si>
  <si>
    <t>مصطفى</t>
  </si>
  <si>
    <t>اميره</t>
  </si>
  <si>
    <t>بشار</t>
  </si>
  <si>
    <t>فراس</t>
  </si>
  <si>
    <t>عبير</t>
  </si>
  <si>
    <t>نبيله</t>
  </si>
  <si>
    <t>جده</t>
  </si>
  <si>
    <t>فاطمه المحمد</t>
  </si>
  <si>
    <t>عيسى</t>
  </si>
  <si>
    <t>صبحه</t>
  </si>
  <si>
    <t>إبراهيم</t>
  </si>
  <si>
    <t>منير</t>
  </si>
  <si>
    <t>أمل</t>
  </si>
  <si>
    <t>غالب</t>
  </si>
  <si>
    <t>محمد بسام</t>
  </si>
  <si>
    <t>فاتنه</t>
  </si>
  <si>
    <t>حافظ</t>
  </si>
  <si>
    <t>سميا</t>
  </si>
  <si>
    <t>معضمية</t>
  </si>
  <si>
    <t>ياسين</t>
  </si>
  <si>
    <t>سليم</t>
  </si>
  <si>
    <t>اليرموك</t>
  </si>
  <si>
    <t>نور</t>
  </si>
  <si>
    <t>محمد يونس</t>
  </si>
  <si>
    <t>غصون</t>
  </si>
  <si>
    <t>عربين</t>
  </si>
  <si>
    <t>يسره</t>
  </si>
  <si>
    <t>محمد بشار</t>
  </si>
  <si>
    <t>ناديه</t>
  </si>
  <si>
    <t>دلال</t>
  </si>
  <si>
    <t>معضميه</t>
  </si>
  <si>
    <t>سناء</t>
  </si>
  <si>
    <t>عبد الكريم</t>
  </si>
  <si>
    <t>جنان رزق</t>
  </si>
  <si>
    <t>امينه</t>
  </si>
  <si>
    <t>ذياب</t>
  </si>
  <si>
    <t>حسنه</t>
  </si>
  <si>
    <t>محمد عدنان</t>
  </si>
  <si>
    <t>رويدا</t>
  </si>
  <si>
    <t>ثناء</t>
  </si>
  <si>
    <t>داريا</t>
  </si>
  <si>
    <t>ناصر</t>
  </si>
  <si>
    <t>اشرفية صحنايا</t>
  </si>
  <si>
    <t>محمد سمير</t>
  </si>
  <si>
    <t>زينب</t>
  </si>
  <si>
    <t xml:space="preserve">حرستا </t>
  </si>
  <si>
    <t>شوقي</t>
  </si>
  <si>
    <t>عفاف</t>
  </si>
  <si>
    <t>عبدالعزيز</t>
  </si>
  <si>
    <t>نجود</t>
  </si>
  <si>
    <t>رسميه</t>
  </si>
  <si>
    <t>شمسيه</t>
  </si>
  <si>
    <t>جرمانا</t>
  </si>
  <si>
    <t>القطيفة</t>
  </si>
  <si>
    <t>نهله</t>
  </si>
  <si>
    <t>عرطوز</t>
  </si>
  <si>
    <t>أماني</t>
  </si>
  <si>
    <t>ظافر</t>
  </si>
  <si>
    <t>بديعه</t>
  </si>
  <si>
    <t>ممدوح</t>
  </si>
  <si>
    <t>منال</t>
  </si>
  <si>
    <t>علياء</t>
  </si>
  <si>
    <t>امنه</t>
  </si>
  <si>
    <t>ياسر</t>
  </si>
  <si>
    <t>عصام</t>
  </si>
  <si>
    <t>السيدة زينب</t>
  </si>
  <si>
    <t>رامز</t>
  </si>
  <si>
    <t>وجيها</t>
  </si>
  <si>
    <t>ميساء</t>
  </si>
  <si>
    <t>فاطمة</t>
  </si>
  <si>
    <t>عبد الحميد</t>
  </si>
  <si>
    <t>نظمية</t>
  </si>
  <si>
    <t>الهام</t>
  </si>
  <si>
    <t>كوثر</t>
  </si>
  <si>
    <t>البوكمال</t>
  </si>
  <si>
    <t>سوسن</t>
  </si>
  <si>
    <t>اكرم</t>
  </si>
  <si>
    <t>صالحه</t>
  </si>
  <si>
    <t>محمد غياث</t>
  </si>
  <si>
    <t>جورج</t>
  </si>
  <si>
    <t>اسامه</t>
  </si>
  <si>
    <t>محمد عماد</t>
  </si>
  <si>
    <t>حسناء</t>
  </si>
  <si>
    <t>محمد رياض</t>
  </si>
  <si>
    <t>زكريا</t>
  </si>
  <si>
    <t>سرغايا</t>
  </si>
  <si>
    <t>مزيد</t>
  </si>
  <si>
    <t>قطنا</t>
  </si>
  <si>
    <t>هويدا</t>
  </si>
  <si>
    <t>عبد المجيد</t>
  </si>
  <si>
    <t>هنادي</t>
  </si>
  <si>
    <t>ناهد</t>
  </si>
  <si>
    <t>شاكر</t>
  </si>
  <si>
    <t>بثينه</t>
  </si>
  <si>
    <t>رضا</t>
  </si>
  <si>
    <t>بلقيس</t>
  </si>
  <si>
    <t>رنده</t>
  </si>
  <si>
    <t>انور</t>
  </si>
  <si>
    <t>نوى</t>
  </si>
  <si>
    <t>طعمه</t>
  </si>
  <si>
    <t>فوزيه</t>
  </si>
  <si>
    <t>حسام</t>
  </si>
  <si>
    <t>ريا</t>
  </si>
  <si>
    <t>ماجدة</t>
  </si>
  <si>
    <t>هيفاء</t>
  </si>
  <si>
    <t>سلوى</t>
  </si>
  <si>
    <t>لميس</t>
  </si>
  <si>
    <t>محمد خير</t>
  </si>
  <si>
    <t>ميرفت</t>
  </si>
  <si>
    <t>ماجده</t>
  </si>
  <si>
    <t>يبرود</t>
  </si>
  <si>
    <t>وداد</t>
  </si>
  <si>
    <t xml:space="preserve">كرم </t>
  </si>
  <si>
    <t>أميره</t>
  </si>
  <si>
    <t>عادل</t>
  </si>
  <si>
    <t>هدا</t>
  </si>
  <si>
    <t>محمد فهد</t>
  </si>
  <si>
    <t>عمار</t>
  </si>
  <si>
    <t>ملك</t>
  </si>
  <si>
    <t>خوله</t>
  </si>
  <si>
    <t>محمد كمال</t>
  </si>
  <si>
    <t>عبد الهادي</t>
  </si>
  <si>
    <t>زهره</t>
  </si>
  <si>
    <t>الحجر الاسود</t>
  </si>
  <si>
    <t>مأمون</t>
  </si>
  <si>
    <t>نزهه</t>
  </si>
  <si>
    <t>مشفى دوما</t>
  </si>
  <si>
    <t>محمد سليم</t>
  </si>
  <si>
    <t>ليندا</t>
  </si>
  <si>
    <t>سامر</t>
  </si>
  <si>
    <t>بارعه</t>
  </si>
  <si>
    <t>حمده</t>
  </si>
  <si>
    <t>نزله</t>
  </si>
  <si>
    <t>نزار</t>
  </si>
  <si>
    <t>دياب</t>
  </si>
  <si>
    <t>لمياء</t>
  </si>
  <si>
    <t>امين</t>
  </si>
  <si>
    <t>صقر</t>
  </si>
  <si>
    <t xml:space="preserve">الرياض </t>
  </si>
  <si>
    <t>مروان</t>
  </si>
  <si>
    <t>محمد فؤاد</t>
  </si>
  <si>
    <t>سهام</t>
  </si>
  <si>
    <t>كامل</t>
  </si>
  <si>
    <t>نور الدين</t>
  </si>
  <si>
    <t>نهى</t>
  </si>
  <si>
    <t>محمد غسان</t>
  </si>
  <si>
    <t>ريم</t>
  </si>
  <si>
    <t>مهند</t>
  </si>
  <si>
    <t>نسرين</t>
  </si>
  <si>
    <t>نديم</t>
  </si>
  <si>
    <t>عبدالله</t>
  </si>
  <si>
    <t>اميرة</t>
  </si>
  <si>
    <t>صبحيه</t>
  </si>
  <si>
    <t>قاسم</t>
  </si>
  <si>
    <t>محمد فايز</t>
  </si>
  <si>
    <t>احمد الحسن</t>
  </si>
  <si>
    <t>حليمه</t>
  </si>
  <si>
    <t>هند</t>
  </si>
  <si>
    <t>حسان</t>
  </si>
  <si>
    <t>مصياف</t>
  </si>
  <si>
    <t>خلود</t>
  </si>
  <si>
    <t>سهيل</t>
  </si>
  <si>
    <t>خضر</t>
  </si>
  <si>
    <t>الضمير</t>
  </si>
  <si>
    <t>يحيى</t>
  </si>
  <si>
    <t>يرموك</t>
  </si>
  <si>
    <t>هشام</t>
  </si>
  <si>
    <t>ناهده</t>
  </si>
  <si>
    <t>رباح</t>
  </si>
  <si>
    <t>باسل</t>
  </si>
  <si>
    <t>محمد موفق</t>
  </si>
  <si>
    <t>حفير فوقا</t>
  </si>
  <si>
    <t>نجوى</t>
  </si>
  <si>
    <t>حياه</t>
  </si>
  <si>
    <t>حضر</t>
  </si>
  <si>
    <t>حوريه</t>
  </si>
  <si>
    <t>بشرى</t>
  </si>
  <si>
    <t>فارس</t>
  </si>
  <si>
    <t>بشيره</t>
  </si>
  <si>
    <t>زاكيه</t>
  </si>
  <si>
    <t>منين</t>
  </si>
  <si>
    <t>طريف</t>
  </si>
  <si>
    <t>عثمان</t>
  </si>
  <si>
    <t>فريد</t>
  </si>
  <si>
    <t>عبد الناصر</t>
  </si>
  <si>
    <t>انصاف</t>
  </si>
  <si>
    <t>سليمان</t>
  </si>
  <si>
    <t>جلال</t>
  </si>
  <si>
    <t>دارين</t>
  </si>
  <si>
    <t>نهيله</t>
  </si>
  <si>
    <t>تهاني</t>
  </si>
  <si>
    <t>فدوى</t>
  </si>
  <si>
    <t>سامي</t>
  </si>
  <si>
    <t>كسوه</t>
  </si>
  <si>
    <t>مالك</t>
  </si>
  <si>
    <t>صلخد</t>
  </si>
  <si>
    <t>محمد زياد</t>
  </si>
  <si>
    <t>رافت</t>
  </si>
  <si>
    <t>جميله</t>
  </si>
  <si>
    <t>زبداني</t>
  </si>
  <si>
    <t>زهور</t>
  </si>
  <si>
    <t>اديب</t>
  </si>
  <si>
    <t>فضه</t>
  </si>
  <si>
    <t>سعديه</t>
  </si>
  <si>
    <t>قبر الست</t>
  </si>
  <si>
    <t>فيصل</t>
  </si>
  <si>
    <t>عبد المعين</t>
  </si>
  <si>
    <t>راميا</t>
  </si>
  <si>
    <t>الرحيبة</t>
  </si>
  <si>
    <t>فطوم</t>
  </si>
  <si>
    <t>معين</t>
  </si>
  <si>
    <t>جباب</t>
  </si>
  <si>
    <t>أيمن</t>
  </si>
  <si>
    <t>نعيمه</t>
  </si>
  <si>
    <t>كفر بطنا</t>
  </si>
  <si>
    <t>تيسير</t>
  </si>
  <si>
    <t>محمد معتز</t>
  </si>
  <si>
    <t>ميادة</t>
  </si>
  <si>
    <t>فادية</t>
  </si>
  <si>
    <t>قباسين</t>
  </si>
  <si>
    <t>رغده</t>
  </si>
  <si>
    <t xml:space="preserve">مخيم اليرموك </t>
  </si>
  <si>
    <t>ايمن</t>
  </si>
  <si>
    <t>نهاد</t>
  </si>
  <si>
    <t>ريما</t>
  </si>
  <si>
    <t>نايف</t>
  </si>
  <si>
    <t>عماد الدين</t>
  </si>
  <si>
    <t>روعه</t>
  </si>
  <si>
    <t>رفعات</t>
  </si>
  <si>
    <t>فاديه</t>
  </si>
  <si>
    <t>عطا الله</t>
  </si>
  <si>
    <t>ناجيه</t>
  </si>
  <si>
    <t>غفران</t>
  </si>
  <si>
    <t>القريا</t>
  </si>
  <si>
    <t>محمد سعيد</t>
  </si>
  <si>
    <t>رابعه</t>
  </si>
  <si>
    <t>صلاح</t>
  </si>
  <si>
    <t>عبد العزيز</t>
  </si>
  <si>
    <t>اميرا</t>
  </si>
  <si>
    <t>ببيلا</t>
  </si>
  <si>
    <t>محمد امير</t>
  </si>
  <si>
    <t>محي الدين</t>
  </si>
  <si>
    <t>نجاة</t>
  </si>
  <si>
    <t>خالديه</t>
  </si>
  <si>
    <t>سلمية</t>
  </si>
  <si>
    <t>سميرة</t>
  </si>
  <si>
    <t>ربا دحدل</t>
  </si>
  <si>
    <t>نواف</t>
  </si>
  <si>
    <t>بدر الدين</t>
  </si>
  <si>
    <t>عنان</t>
  </si>
  <si>
    <t>نادر</t>
  </si>
  <si>
    <t>سميحه</t>
  </si>
  <si>
    <t xml:space="preserve">محمد </t>
  </si>
  <si>
    <t>حمود</t>
  </si>
  <si>
    <t>جمعه</t>
  </si>
  <si>
    <t>وضحه</t>
  </si>
  <si>
    <t>تميم</t>
  </si>
  <si>
    <t>محمد هشام</t>
  </si>
  <si>
    <t>محمد الشيخ</t>
  </si>
  <si>
    <t>رفعت</t>
  </si>
  <si>
    <t>رحيبه</t>
  </si>
  <si>
    <t>نصر</t>
  </si>
  <si>
    <t>زبيده</t>
  </si>
  <si>
    <t>عبدالرحمن</t>
  </si>
  <si>
    <t>حوا</t>
  </si>
  <si>
    <t>سهير</t>
  </si>
  <si>
    <t xml:space="preserve">مشفى دوما </t>
  </si>
  <si>
    <t>فاضل</t>
  </si>
  <si>
    <t>الكويت</t>
  </si>
  <si>
    <t>عبد الرحمن</t>
  </si>
  <si>
    <t>بديع</t>
  </si>
  <si>
    <t>ايوب</t>
  </si>
  <si>
    <t>اسماعيل</t>
  </si>
  <si>
    <t>جميل</t>
  </si>
  <si>
    <t>كمال الدين</t>
  </si>
  <si>
    <t>حماه</t>
  </si>
  <si>
    <t>علا سليمان</t>
  </si>
  <si>
    <t>طه</t>
  </si>
  <si>
    <t>خيريه</t>
  </si>
  <si>
    <t>محمد رفيق</t>
  </si>
  <si>
    <t>جمال الدين</t>
  </si>
  <si>
    <t>عبد الرحيم</t>
  </si>
  <si>
    <t>عيده</t>
  </si>
  <si>
    <t>منار</t>
  </si>
  <si>
    <t>غزاله</t>
  </si>
  <si>
    <t>متان</t>
  </si>
  <si>
    <t>ام الزيتون</t>
  </si>
  <si>
    <t>علاء الدين</t>
  </si>
  <si>
    <t>محمد علي</t>
  </si>
  <si>
    <t>لما</t>
  </si>
  <si>
    <t>خليل</t>
  </si>
  <si>
    <t>رجب</t>
  </si>
  <si>
    <t>عبدو</t>
  </si>
  <si>
    <t>شعلان</t>
  </si>
  <si>
    <t>رنكوس</t>
  </si>
  <si>
    <t>غيداء</t>
  </si>
  <si>
    <t>محمد مروان</t>
  </si>
  <si>
    <t>عز الدين</t>
  </si>
  <si>
    <t>جاسم</t>
  </si>
  <si>
    <t>نمر</t>
  </si>
  <si>
    <t>رغداء</t>
  </si>
  <si>
    <t>جبعدين</t>
  </si>
  <si>
    <t>زكيه</t>
  </si>
  <si>
    <t>آمال</t>
  </si>
  <si>
    <t>جدة</t>
  </si>
  <si>
    <t>محمد عيد</t>
  </si>
  <si>
    <t>فتحيه</t>
  </si>
  <si>
    <t>قمر</t>
  </si>
  <si>
    <t>اميمه</t>
  </si>
  <si>
    <t>فائز</t>
  </si>
  <si>
    <t>مفضي</t>
  </si>
  <si>
    <t>رمزيه</t>
  </si>
  <si>
    <t>ترفه</t>
  </si>
  <si>
    <t>وفيقة</t>
  </si>
  <si>
    <t>الرحا</t>
  </si>
  <si>
    <t>ريمه</t>
  </si>
  <si>
    <t>عبده</t>
  </si>
  <si>
    <t>رزق</t>
  </si>
  <si>
    <t>الفوعة</t>
  </si>
  <si>
    <t>عقربا</t>
  </si>
  <si>
    <t>السعودية</t>
  </si>
  <si>
    <t>عيوش</t>
  </si>
  <si>
    <t>جورجيت</t>
  </si>
  <si>
    <t>خان ارنبة</t>
  </si>
  <si>
    <t>محمدغالب</t>
  </si>
  <si>
    <t>منيرة</t>
  </si>
  <si>
    <t>شهرزاد</t>
  </si>
  <si>
    <t>جانيت</t>
  </si>
  <si>
    <t xml:space="preserve">حمص </t>
  </si>
  <si>
    <t>عارف</t>
  </si>
  <si>
    <t>القدموس</t>
  </si>
  <si>
    <t>سعده</t>
  </si>
  <si>
    <t>بنان</t>
  </si>
  <si>
    <t>كويت</t>
  </si>
  <si>
    <t>ماجد</t>
  </si>
  <si>
    <t>محمد منير</t>
  </si>
  <si>
    <t>سعيده</t>
  </si>
  <si>
    <t>غباغب</t>
  </si>
  <si>
    <t>سلمى</t>
  </si>
  <si>
    <t>محمد بشير</t>
  </si>
  <si>
    <t>باسمة</t>
  </si>
  <si>
    <t>منصور</t>
  </si>
  <si>
    <t>مازن</t>
  </si>
  <si>
    <t>محمدنذير</t>
  </si>
  <si>
    <t>هديه</t>
  </si>
  <si>
    <t>ميادين</t>
  </si>
  <si>
    <t>سعسع</t>
  </si>
  <si>
    <t>نور محمد</t>
  </si>
  <si>
    <t>سليمه</t>
  </si>
  <si>
    <t>المعرة</t>
  </si>
  <si>
    <t>اسمهان</t>
  </si>
  <si>
    <t>امينة</t>
  </si>
  <si>
    <t>محمد وليد</t>
  </si>
  <si>
    <t>أنعام</t>
  </si>
  <si>
    <t>انعام</t>
  </si>
  <si>
    <t>هلال</t>
  </si>
  <si>
    <t>مؤمنه</t>
  </si>
  <si>
    <t>عبدالوهاب</t>
  </si>
  <si>
    <t>معينه</t>
  </si>
  <si>
    <t>سلام</t>
  </si>
  <si>
    <t>ختام</t>
  </si>
  <si>
    <t>غياث</t>
  </si>
  <si>
    <t>نعمة</t>
  </si>
  <si>
    <t>عزيزه</t>
  </si>
  <si>
    <t>ازدهار</t>
  </si>
  <si>
    <t>رحاب</t>
  </si>
  <si>
    <t>رفاه</t>
  </si>
  <si>
    <t>رقية</t>
  </si>
  <si>
    <t>سجيع</t>
  </si>
  <si>
    <t>برهان</t>
  </si>
  <si>
    <t>الشيخ مسكين</t>
  </si>
  <si>
    <t xml:space="preserve">درعا </t>
  </si>
  <si>
    <t>انتصار</t>
  </si>
  <si>
    <t>معروف</t>
  </si>
  <si>
    <t>راغدة</t>
  </si>
  <si>
    <t>محمد جميل</t>
  </si>
  <si>
    <t>عبد الرزاق</t>
  </si>
  <si>
    <t>حسني</t>
  </si>
  <si>
    <t>كسوة</t>
  </si>
  <si>
    <t>ساميه</t>
  </si>
  <si>
    <t>تسيل</t>
  </si>
  <si>
    <t>محمد عيسى</t>
  </si>
  <si>
    <t>اصف</t>
  </si>
  <si>
    <t>منيب</t>
  </si>
  <si>
    <t>طفس</t>
  </si>
  <si>
    <t>عيد</t>
  </si>
  <si>
    <t>شعبان</t>
  </si>
  <si>
    <t>نجله</t>
  </si>
  <si>
    <t>القزاز</t>
  </si>
  <si>
    <t>عامر</t>
  </si>
  <si>
    <t>جبلة</t>
  </si>
  <si>
    <t>مرفت</t>
  </si>
  <si>
    <t>نوري</t>
  </si>
  <si>
    <t>مفيدة</t>
  </si>
  <si>
    <t>ربيعه</t>
  </si>
  <si>
    <t>جديدة الوادي</t>
  </si>
  <si>
    <t>منار عيسى</t>
  </si>
  <si>
    <t>محمدغسان</t>
  </si>
  <si>
    <t>عبد الفتاح</t>
  </si>
  <si>
    <t>سلميه</t>
  </si>
  <si>
    <t>صبحي</t>
  </si>
  <si>
    <t>سفيره</t>
  </si>
  <si>
    <t>نبل</t>
  </si>
  <si>
    <t>محسنه</t>
  </si>
  <si>
    <t>برهليا</t>
  </si>
  <si>
    <t>محمود رسلان</t>
  </si>
  <si>
    <t>رتيبه</t>
  </si>
  <si>
    <t>نورز</t>
  </si>
  <si>
    <t>سوزان</t>
  </si>
  <si>
    <t>ناهي</t>
  </si>
  <si>
    <t>هناده</t>
  </si>
  <si>
    <t>أمينه</t>
  </si>
  <si>
    <t>لؤي</t>
  </si>
  <si>
    <t>بشار حسن</t>
  </si>
  <si>
    <t>آمنه</t>
  </si>
  <si>
    <t>صالح</t>
  </si>
  <si>
    <t>محمدهيثم</t>
  </si>
  <si>
    <t>منذر</t>
  </si>
  <si>
    <t>محمد حسن</t>
  </si>
  <si>
    <t>هويده</t>
  </si>
  <si>
    <t>نزيه</t>
  </si>
  <si>
    <t>خليفه</t>
  </si>
  <si>
    <t>يونس</t>
  </si>
  <si>
    <t>وفيقه</t>
  </si>
  <si>
    <t>حمد</t>
  </si>
  <si>
    <t>حياة</t>
  </si>
  <si>
    <t>قيطه</t>
  </si>
  <si>
    <t>نورس</t>
  </si>
  <si>
    <t>بلال</t>
  </si>
  <si>
    <t>عبد الغني</t>
  </si>
  <si>
    <t>كوكب</t>
  </si>
  <si>
    <t>هاجر</t>
  </si>
  <si>
    <t>مي</t>
  </si>
  <si>
    <t>محمدبشار</t>
  </si>
  <si>
    <t>تركيه</t>
  </si>
  <si>
    <t>عبدالحميد</t>
  </si>
  <si>
    <t>فيحاء</t>
  </si>
  <si>
    <t>فضيه</t>
  </si>
  <si>
    <t>اسماء</t>
  </si>
  <si>
    <t>صافيناز</t>
  </si>
  <si>
    <t>رقيه</t>
  </si>
  <si>
    <t>دبي</t>
  </si>
  <si>
    <t>فايزه</t>
  </si>
  <si>
    <t>قطيفة</t>
  </si>
  <si>
    <t>نادره</t>
  </si>
  <si>
    <t>محمد خليل</t>
  </si>
  <si>
    <t>سوريا</t>
  </si>
  <si>
    <t>رانيا</t>
  </si>
  <si>
    <t>شيخه</t>
  </si>
  <si>
    <t>رفيق</t>
  </si>
  <si>
    <t>حميده</t>
  </si>
  <si>
    <t>راجي</t>
  </si>
  <si>
    <t>عروبه</t>
  </si>
  <si>
    <t>محمد زهير</t>
  </si>
  <si>
    <t>الرياض</t>
  </si>
  <si>
    <t>محمد خالد</t>
  </si>
  <si>
    <t>مصعب</t>
  </si>
  <si>
    <t>شاهين</t>
  </si>
  <si>
    <t>صلاح الدين</t>
  </si>
  <si>
    <t>لطفيه</t>
  </si>
  <si>
    <t>حسن حسن</t>
  </si>
  <si>
    <t>فاروق</t>
  </si>
  <si>
    <t>نبال</t>
  </si>
  <si>
    <t>بصرى الشام</t>
  </si>
  <si>
    <t>امال</t>
  </si>
  <si>
    <t>تمام</t>
  </si>
  <si>
    <t>شادي احمد</t>
  </si>
  <si>
    <t>عبد المنعم</t>
  </si>
  <si>
    <t>حارم</t>
  </si>
  <si>
    <t>ملكه</t>
  </si>
  <si>
    <t>ازرع</t>
  </si>
  <si>
    <t>جهينه</t>
  </si>
  <si>
    <t>رائده</t>
  </si>
  <si>
    <t>يلدا</t>
  </si>
  <si>
    <t>بهيه</t>
  </si>
  <si>
    <t>بدا</t>
  </si>
  <si>
    <t>راغده</t>
  </si>
  <si>
    <t>ربيع حمدان</t>
  </si>
  <si>
    <t>رسمي</t>
  </si>
  <si>
    <t>يسرى</t>
  </si>
  <si>
    <t>طارق</t>
  </si>
  <si>
    <t>محمد تيسير</t>
  </si>
  <si>
    <t>خزنه</t>
  </si>
  <si>
    <t>فائزه</t>
  </si>
  <si>
    <t>مرهج</t>
  </si>
  <si>
    <t>نزير</t>
  </si>
  <si>
    <t>نعمت</t>
  </si>
  <si>
    <t>المليحة الغربية</t>
  </si>
  <si>
    <t>غادا</t>
  </si>
  <si>
    <t>المتونه</t>
  </si>
  <si>
    <t>محمد ديب</t>
  </si>
  <si>
    <t>عليه</t>
  </si>
  <si>
    <t>شيرين</t>
  </si>
  <si>
    <t>النشابية</t>
  </si>
  <si>
    <t>محمد مازن</t>
  </si>
  <si>
    <t>محمدخير</t>
  </si>
  <si>
    <t>كفاء</t>
  </si>
  <si>
    <t>هايل</t>
  </si>
  <si>
    <t>حيات</t>
  </si>
  <si>
    <t>مليحة</t>
  </si>
  <si>
    <t>محمد مصطفى</t>
  </si>
  <si>
    <t>هاني</t>
  </si>
  <si>
    <t>ادلب</t>
  </si>
  <si>
    <t>راكان</t>
  </si>
  <si>
    <t>محمد عامر</t>
  </si>
  <si>
    <t>نعمات</t>
  </si>
  <si>
    <t>عدرا</t>
  </si>
  <si>
    <t>لطيفه</t>
  </si>
  <si>
    <t>خديجة</t>
  </si>
  <si>
    <t>هنا</t>
  </si>
  <si>
    <t>كاتبه</t>
  </si>
  <si>
    <t>مروه</t>
  </si>
  <si>
    <t>الهويا</t>
  </si>
  <si>
    <t>ضياءالدين</t>
  </si>
  <si>
    <t>افتكار</t>
  </si>
  <si>
    <t>ربيع</t>
  </si>
  <si>
    <t>الدانا</t>
  </si>
  <si>
    <t>غادة</t>
  </si>
  <si>
    <t>احمد الزهنون</t>
  </si>
  <si>
    <t>اشرفيه صحنايا</t>
  </si>
  <si>
    <t>ملحم</t>
  </si>
  <si>
    <t>جيهان محمود</t>
  </si>
  <si>
    <t>مفيده</t>
  </si>
  <si>
    <t>القصير</t>
  </si>
  <si>
    <t>مجادل</t>
  </si>
  <si>
    <t>سعد</t>
  </si>
  <si>
    <t>فنزويلا</t>
  </si>
  <si>
    <t>الكفر</t>
  </si>
  <si>
    <t>تبارك</t>
  </si>
  <si>
    <t>محمد سامر</t>
  </si>
  <si>
    <t>عمر الخطيب</t>
  </si>
  <si>
    <t>عبدالكريم</t>
  </si>
  <si>
    <t>القريتين</t>
  </si>
  <si>
    <t>راس المعرة</t>
  </si>
  <si>
    <t>وفيق</t>
  </si>
  <si>
    <t>محمد حسام</t>
  </si>
  <si>
    <t>امجد</t>
  </si>
  <si>
    <t>منتهى</t>
  </si>
  <si>
    <t>ماري</t>
  </si>
  <si>
    <t>نايفه</t>
  </si>
  <si>
    <t>فاطمه سليمان</t>
  </si>
  <si>
    <t>نايل</t>
  </si>
  <si>
    <t>نجم</t>
  </si>
  <si>
    <t>محمد رضوان</t>
  </si>
  <si>
    <t>عاطف</t>
  </si>
  <si>
    <t>جباتا الخشب</t>
  </si>
  <si>
    <t>مهيب</t>
  </si>
  <si>
    <t>عبد الرؤوف</t>
  </si>
  <si>
    <t>محمد عمر</t>
  </si>
  <si>
    <t>شكريه</t>
  </si>
  <si>
    <t>خلدون</t>
  </si>
  <si>
    <t>ورده</t>
  </si>
  <si>
    <t>آصف</t>
  </si>
  <si>
    <t>نوره</t>
  </si>
  <si>
    <t>احمدراتب</t>
  </si>
  <si>
    <t>وصال</t>
  </si>
  <si>
    <t>ناظم</t>
  </si>
  <si>
    <t>ديب</t>
  </si>
  <si>
    <t>صفيه</t>
  </si>
  <si>
    <t>احمد الحريري</t>
  </si>
  <si>
    <t>احمد اسعد</t>
  </si>
  <si>
    <t>محمدسمير</t>
  </si>
  <si>
    <t>كريم</t>
  </si>
  <si>
    <t>شطحه</t>
  </si>
  <si>
    <t>جرجس</t>
  </si>
  <si>
    <t>القامشلي</t>
  </si>
  <si>
    <t>محمد زين الدين</t>
  </si>
  <si>
    <t>حيدر</t>
  </si>
  <si>
    <t>عوج</t>
  </si>
  <si>
    <t>جابر</t>
  </si>
  <si>
    <t>اياد</t>
  </si>
  <si>
    <t>برناديت</t>
  </si>
  <si>
    <t>اعتماد</t>
  </si>
  <si>
    <t>خان ارنبه</t>
  </si>
  <si>
    <t>اسيمه</t>
  </si>
  <si>
    <t>محمدفؤاد</t>
  </si>
  <si>
    <t>احمد طه</t>
  </si>
  <si>
    <t>روبا</t>
  </si>
  <si>
    <t>الكسوة</t>
  </si>
  <si>
    <t>محمد عاطف</t>
  </si>
  <si>
    <t>هيسم</t>
  </si>
  <si>
    <t>رشيد</t>
  </si>
  <si>
    <t>ثريا</t>
  </si>
  <si>
    <t>واصل</t>
  </si>
  <si>
    <t>نوفه</t>
  </si>
  <si>
    <t>السيده زينب</t>
  </si>
  <si>
    <t>محمد غازي</t>
  </si>
  <si>
    <t>منهل</t>
  </si>
  <si>
    <t>راتب</t>
  </si>
  <si>
    <t>سميحة</t>
  </si>
  <si>
    <t>عزيز</t>
  </si>
  <si>
    <t>طلعت</t>
  </si>
  <si>
    <t>احمد الحسين</t>
  </si>
  <si>
    <t>عيشه</t>
  </si>
  <si>
    <t>بشير</t>
  </si>
  <si>
    <t xml:space="preserve">التل </t>
  </si>
  <si>
    <t>نجديه</t>
  </si>
  <si>
    <t>محمد فواز</t>
  </si>
  <si>
    <t>معلولا</t>
  </si>
  <si>
    <t>القرداحة</t>
  </si>
  <si>
    <t>ديماس</t>
  </si>
  <si>
    <t>كريمه</t>
  </si>
  <si>
    <t>رغد</t>
  </si>
  <si>
    <t>عبد الستار</t>
  </si>
  <si>
    <t>كلماخو</t>
  </si>
  <si>
    <t>مجد علي</t>
  </si>
  <si>
    <t>عهد</t>
  </si>
  <si>
    <t>محجة</t>
  </si>
  <si>
    <t>الكسوه</t>
  </si>
  <si>
    <t>ناهيه</t>
  </si>
  <si>
    <t>محمد محمد</t>
  </si>
  <si>
    <t>محمد فارس</t>
  </si>
  <si>
    <t>عبد السلام</t>
  </si>
  <si>
    <t>بقين</t>
  </si>
  <si>
    <t>محمد حمود</t>
  </si>
  <si>
    <t>شمسه</t>
  </si>
  <si>
    <t>محمد عمار</t>
  </si>
  <si>
    <t>عبيد</t>
  </si>
  <si>
    <t>نجيبه</t>
  </si>
  <si>
    <t>سميعه</t>
  </si>
  <si>
    <t>أديب</t>
  </si>
  <si>
    <t>معرتماتر</t>
  </si>
  <si>
    <t>فياض</t>
  </si>
  <si>
    <t>الياس</t>
  </si>
  <si>
    <t>محمد اكرم</t>
  </si>
  <si>
    <t>محمد صباح</t>
  </si>
  <si>
    <t>حلبون</t>
  </si>
  <si>
    <t>نبيهه</t>
  </si>
  <si>
    <t>طيبة الامام</t>
  </si>
  <si>
    <t>محمد فريد</t>
  </si>
  <si>
    <t>نظير</t>
  </si>
  <si>
    <t>اديبه</t>
  </si>
  <si>
    <t>محمد نادر</t>
  </si>
  <si>
    <t>عرنه</t>
  </si>
  <si>
    <t>رولا</t>
  </si>
  <si>
    <t>جواهر</t>
  </si>
  <si>
    <t>نور عبد الله</t>
  </si>
  <si>
    <t>محمد جهاد</t>
  </si>
  <si>
    <t>عفيف</t>
  </si>
  <si>
    <t>نور الهدى</t>
  </si>
  <si>
    <t>نجلاء</t>
  </si>
  <si>
    <t>مؤيد</t>
  </si>
  <si>
    <t>قنوات</t>
  </si>
  <si>
    <t>وجيه</t>
  </si>
  <si>
    <t>اميل</t>
  </si>
  <si>
    <t>فيروز</t>
  </si>
  <si>
    <t>هزار</t>
  </si>
  <si>
    <t>كفر تخاريم</t>
  </si>
  <si>
    <t>هنديه</t>
  </si>
  <si>
    <t>عرى</t>
  </si>
  <si>
    <t>مرسل</t>
  </si>
  <si>
    <t>محمد الصالح</t>
  </si>
  <si>
    <t>غاليه</t>
  </si>
  <si>
    <t>شوكت</t>
  </si>
  <si>
    <t>هنده</t>
  </si>
  <si>
    <t>حموره</t>
  </si>
  <si>
    <t>وهيب</t>
  </si>
  <si>
    <t>دير عطية</t>
  </si>
  <si>
    <t>فتحية</t>
  </si>
  <si>
    <t>انفال</t>
  </si>
  <si>
    <t>بكري</t>
  </si>
  <si>
    <t>عبد الباسط</t>
  </si>
  <si>
    <t>بصير</t>
  </si>
  <si>
    <t>سهيلا</t>
  </si>
  <si>
    <t>ساجده</t>
  </si>
  <si>
    <t>تلكلخ</t>
  </si>
  <si>
    <t>امونه</t>
  </si>
  <si>
    <t>محمد ياسين</t>
  </si>
  <si>
    <t>فداء</t>
  </si>
  <si>
    <t>عزت</t>
  </si>
  <si>
    <t>محمد الخطيب</t>
  </si>
  <si>
    <t>انس</t>
  </si>
  <si>
    <t>رانيه</t>
  </si>
  <si>
    <t>حكمات</t>
  </si>
  <si>
    <t>ندا</t>
  </si>
  <si>
    <t>تحسين</t>
  </si>
  <si>
    <t>احمد العتمه</t>
  </si>
  <si>
    <t>محمد الزوكاني</t>
  </si>
  <si>
    <t>علما</t>
  </si>
  <si>
    <t>نوفة</t>
  </si>
  <si>
    <t>نها</t>
  </si>
  <si>
    <t>نجلا</t>
  </si>
  <si>
    <t>هاديه</t>
  </si>
  <si>
    <t>محمد المصري</t>
  </si>
  <si>
    <t>الزبداني</t>
  </si>
  <si>
    <t>عايد</t>
  </si>
  <si>
    <t>حاتم</t>
  </si>
  <si>
    <t>محاسن</t>
  </si>
  <si>
    <t>بسيمه</t>
  </si>
  <si>
    <t>عبد الغفار</t>
  </si>
  <si>
    <t>عتاب</t>
  </si>
  <si>
    <t>دعاء علوش</t>
  </si>
  <si>
    <t>الثورة</t>
  </si>
  <si>
    <t>ندوه</t>
  </si>
  <si>
    <t>رحمه</t>
  </si>
  <si>
    <t>صافيتا</t>
  </si>
  <si>
    <t xml:space="preserve">علي </t>
  </si>
  <si>
    <t>ربيعة</t>
  </si>
  <si>
    <t>نبيلة</t>
  </si>
  <si>
    <t xml:space="preserve">فاطمه </t>
  </si>
  <si>
    <t>ميليا</t>
  </si>
  <si>
    <t>فوزه</t>
  </si>
  <si>
    <t>بسما</t>
  </si>
  <si>
    <t>حسنا</t>
  </si>
  <si>
    <t>فايزة</t>
  </si>
  <si>
    <t>فوزية</t>
  </si>
  <si>
    <t>وائل</t>
  </si>
  <si>
    <t>نوح</t>
  </si>
  <si>
    <t>جبر</t>
  </si>
  <si>
    <t>رائد</t>
  </si>
  <si>
    <t>محمد توفيق</t>
  </si>
  <si>
    <t>لميا</t>
  </si>
  <si>
    <t>فاتنة</t>
  </si>
  <si>
    <t>العراق</t>
  </si>
  <si>
    <t>سميح</t>
  </si>
  <si>
    <t>محمد محمود</t>
  </si>
  <si>
    <t>محسن</t>
  </si>
  <si>
    <t>عذبه</t>
  </si>
  <si>
    <t xml:space="preserve">                                                       المقررات المسجلة في الفصل الأول للعام الدراسي 2022/ 2023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</si>
  <si>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</si>
  <si>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</si>
  <si>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</si>
  <si>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</si>
  <si>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</si>
  <si>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</si>
  <si>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اللغة الأجنبية (1)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</si>
  <si>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</si>
  <si>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</si>
  <si>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</si>
  <si>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</si>
  <si>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</si>
  <si>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</si>
  <si>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</si>
  <si>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</si>
  <si>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</si>
  <si>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</si>
  <si>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</si>
  <si>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اللغة الأجنبية (2)</t>
  </si>
  <si>
    <t>القانون المدني (احكام الالتزام )</t>
  </si>
  <si>
    <t xml:space="preserve">قانون العقوبات الخاص
 (جرائم على الاموال وجرائم اقتصادية) 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</si>
  <si>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</si>
  <si>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</si>
  <si>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</si>
  <si>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</si>
  <si>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</si>
  <si>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</si>
  <si>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</si>
  <si>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</si>
  <si>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</si>
  <si>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</si>
  <si>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</si>
  <si>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مقررات السنة الرابعة (فصل أول)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</si>
  <si>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</si>
  <si>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</si>
  <si>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</si>
  <si>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</si>
  <si>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</si>
  <si>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</si>
  <si>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</si>
  <si>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عقوبات خاص
 (جرائم على الادارة-المخلة بالثقة العامة )</t>
  </si>
  <si>
    <t>القانون الدولي الخاص 
(تنازع القوانين )</t>
  </si>
  <si>
    <t xml:space="preserve">أصول التنفيذ </t>
  </si>
  <si>
    <t>$K9</t>
  </si>
  <si>
    <t>المقرر الاختياري س1</t>
  </si>
  <si>
    <t>المقرر الاختياري س2</t>
  </si>
  <si>
    <t>المقرر الاختياري س3</t>
  </si>
  <si>
    <t>المقرر الاختياري س4</t>
  </si>
  <si>
    <t>المقررات الاختيارية</t>
  </si>
  <si>
    <t>الحق في الحياة الخاصة</t>
  </si>
  <si>
    <t>حقوق الإنسان</t>
  </si>
  <si>
    <t>علم الإجرام والعقاب</t>
  </si>
  <si>
    <t>مقدمة الاقتصاد</t>
  </si>
  <si>
    <t>النظم السياسية</t>
  </si>
  <si>
    <t>القضية الفلسطينية</t>
  </si>
  <si>
    <t>التأمينات الاجتماعية</t>
  </si>
  <si>
    <t>السياسة المالي (1)</t>
  </si>
  <si>
    <t>الوظيفة العامة</t>
  </si>
  <si>
    <t>العقود الإدارية</t>
  </si>
  <si>
    <t>قانون أحداث الجانحين</t>
  </si>
  <si>
    <t>العلاقات الدولية (1)</t>
  </si>
  <si>
    <t>عقد الإيجار</t>
  </si>
  <si>
    <t>الإثبات في المواد المدنية</t>
  </si>
  <si>
    <t>السياسة المالية (2)</t>
  </si>
  <si>
    <t>قانون العقوبات الاقتصادية</t>
  </si>
  <si>
    <t>قانون العقوبات العسكرية</t>
  </si>
  <si>
    <t>الدبلوماسية</t>
  </si>
  <si>
    <t>العلاقات الدولية (2)</t>
  </si>
  <si>
    <t>القانون البحري والجوي</t>
  </si>
  <si>
    <t>الإدارة المحلية</t>
  </si>
  <si>
    <t>الرقابة المالية</t>
  </si>
  <si>
    <t>عقود دولية</t>
  </si>
  <si>
    <t xml:space="preserve">الاختصاص القضائي الدولي </t>
  </si>
  <si>
    <t>التأمين</t>
  </si>
  <si>
    <t>قانون ممارسة مهنة المحاماة</t>
  </si>
  <si>
    <t>اختر اسم المقرر الاختياري من السنة الأولى</t>
  </si>
  <si>
    <t>اختر اسم المقرر الاختياري من السنة الثانية</t>
  </si>
  <si>
    <t>اختر اسم المقرر الاختياري من السنة الثالثة</t>
  </si>
  <si>
    <t>اختر اسم المقرر الاختياري من السنة الرابعة</t>
  </si>
  <si>
    <t>مقرر من سنة أعلى</t>
  </si>
  <si>
    <t>العنوان</t>
  </si>
  <si>
    <t>تركي</t>
  </si>
  <si>
    <t>فهيدة</t>
  </si>
  <si>
    <t>حليمة</t>
  </si>
  <si>
    <t>أدبي</t>
  </si>
  <si>
    <t xml:space="preserve">حلب </t>
  </si>
  <si>
    <t>توفيقه</t>
  </si>
  <si>
    <t>علي محمد</t>
  </si>
  <si>
    <t>نظيره</t>
  </si>
  <si>
    <t/>
  </si>
  <si>
    <t xml:space="preserve">احمد </t>
  </si>
  <si>
    <t>رمضان</t>
  </si>
  <si>
    <t xml:space="preserve">طرطوس </t>
  </si>
  <si>
    <t>هالا</t>
  </si>
  <si>
    <t>شومه</t>
  </si>
  <si>
    <t>كودنه</t>
  </si>
  <si>
    <t>فوزات</t>
  </si>
  <si>
    <t>وزيره</t>
  </si>
  <si>
    <t>شرعية</t>
  </si>
  <si>
    <t>محمد خير الله</t>
  </si>
  <si>
    <t>محمد المحمد</t>
  </si>
  <si>
    <t>رسمية</t>
  </si>
  <si>
    <t>ربا</t>
  </si>
  <si>
    <t>ليث نحاس</t>
  </si>
  <si>
    <t>صونا</t>
  </si>
  <si>
    <t>محمود الطحان النعيمي</t>
  </si>
  <si>
    <t>محمد برهان</t>
  </si>
  <si>
    <t>محمد ابراهيم</t>
  </si>
  <si>
    <t>براءه سكاوي</t>
  </si>
  <si>
    <t xml:space="preserve">السيدة زينب </t>
  </si>
  <si>
    <t>لينا نطفجي</t>
  </si>
  <si>
    <t>محمد رجاء</t>
  </si>
  <si>
    <t>محمد احمد</t>
  </si>
  <si>
    <t>جوجانا فردي</t>
  </si>
  <si>
    <t>كلارا</t>
  </si>
  <si>
    <t>كامل سلامه</t>
  </si>
  <si>
    <t>رئيد</t>
  </si>
  <si>
    <t>بدر</t>
  </si>
  <si>
    <t>وجيهه</t>
  </si>
  <si>
    <t>محمد شريف درويش</t>
  </si>
  <si>
    <t>الباب</t>
  </si>
  <si>
    <t>بشير دمشقي</t>
  </si>
  <si>
    <t>مهند ابراهيم</t>
  </si>
  <si>
    <t>يزن المر عي</t>
  </si>
  <si>
    <t>منتصر ورده</t>
  </si>
  <si>
    <t>الاء حب الله</t>
  </si>
  <si>
    <t>يارا احمد</t>
  </si>
  <si>
    <t>راما حمامة كمرجي</t>
  </si>
  <si>
    <t>عفراء العيد</t>
  </si>
  <si>
    <t>محمد شريف السكاف</t>
  </si>
  <si>
    <t>هبا</t>
  </si>
  <si>
    <t>أحمد ضميريه</t>
  </si>
  <si>
    <t>نوال ضميريه</t>
  </si>
  <si>
    <t>ليلى ابو الفتوح</t>
  </si>
  <si>
    <t>رهيف اللبابيدي</t>
  </si>
  <si>
    <t>ضحوك</t>
  </si>
  <si>
    <t>فراس الكعدي</t>
  </si>
  <si>
    <t>فكرت</t>
  </si>
  <si>
    <t>حسن القاعود</t>
  </si>
  <si>
    <t>عين حور</t>
  </si>
  <si>
    <t>ليلا</t>
  </si>
  <si>
    <t>سامر حاج مسعود</t>
  </si>
  <si>
    <t>هديل الغزي</t>
  </si>
  <si>
    <t>محموده كبول</t>
  </si>
  <si>
    <t>خزاعي</t>
  </si>
  <si>
    <t>جميلة</t>
  </si>
  <si>
    <t>الريمة</t>
  </si>
  <si>
    <t>روان رشيد</t>
  </si>
  <si>
    <t>مازن وهبي</t>
  </si>
  <si>
    <t>نور الحايك</t>
  </si>
  <si>
    <t>ثريا شامو</t>
  </si>
  <si>
    <t>علي سليمان</t>
  </si>
  <si>
    <t>علوه</t>
  </si>
  <si>
    <t>مريم النجم</t>
  </si>
  <si>
    <t>علي الطويل</t>
  </si>
  <si>
    <t>ريفق</t>
  </si>
  <si>
    <t>محمد علوش</t>
  </si>
  <si>
    <t>غنوه هبيان</t>
  </si>
  <si>
    <t>حسن تقوى</t>
  </si>
  <si>
    <t>ريم سلمون</t>
  </si>
  <si>
    <t>ايه سميطه</t>
  </si>
  <si>
    <t>نور خادم الجامع</t>
  </si>
  <si>
    <t>اصلاح</t>
  </si>
  <si>
    <t>ياسمين محمد</t>
  </si>
  <si>
    <t xml:space="preserve">عدنان </t>
  </si>
  <si>
    <t>سمعه</t>
  </si>
  <si>
    <t>رامي مصطفى</t>
  </si>
  <si>
    <t>ضحى رحال</t>
  </si>
  <si>
    <t>شهناز جمعه</t>
  </si>
  <si>
    <t>نعيمه جمعه</t>
  </si>
  <si>
    <t>ايلين بولس</t>
  </si>
  <si>
    <t>الفريد</t>
  </si>
  <si>
    <t>جمانة المحمد</t>
  </si>
  <si>
    <t>مهيدى</t>
  </si>
  <si>
    <t>هيله</t>
  </si>
  <si>
    <t>اسد</t>
  </si>
  <si>
    <t>بتوغ</t>
  </si>
  <si>
    <t>أمين</t>
  </si>
  <si>
    <t>محمد جلب</t>
  </si>
  <si>
    <t>سها العبد</t>
  </si>
  <si>
    <t>رانيا حمادي</t>
  </si>
  <si>
    <t>مازن الحاج</t>
  </si>
  <si>
    <t>محمد وسام رحال</t>
  </si>
  <si>
    <t>سهيل وسوف</t>
  </si>
  <si>
    <t>ادال العلي</t>
  </si>
  <si>
    <t>سريه</t>
  </si>
  <si>
    <t>ايمان شبارق</t>
  </si>
  <si>
    <t>محمد صبري</t>
  </si>
  <si>
    <t>هلا البلعوط</t>
  </si>
  <si>
    <t>نورا الغراوي</t>
  </si>
  <si>
    <t>عمار الاغبر</t>
  </si>
  <si>
    <t>رهف قزيز</t>
  </si>
  <si>
    <t>محمد صادق</t>
  </si>
  <si>
    <t>وسام محمد</t>
  </si>
  <si>
    <t>زاهيه</t>
  </si>
  <si>
    <t>ساره نمر</t>
  </si>
  <si>
    <t>تمام صالحه</t>
  </si>
  <si>
    <t>مشاري</t>
  </si>
  <si>
    <t>الرضيمة الشرقية</t>
  </si>
  <si>
    <t>غنوم منصور</t>
  </si>
  <si>
    <t>كفر العواميد</t>
  </si>
  <si>
    <t>حنان ابو الندى</t>
  </si>
  <si>
    <t>هدى الترجمان</t>
  </si>
  <si>
    <t>العوان بلجرش</t>
  </si>
  <si>
    <t>تمام خليفة</t>
  </si>
  <si>
    <t>منار العبدالله</t>
  </si>
  <si>
    <t>علي النجار</t>
  </si>
  <si>
    <t>جهيده</t>
  </si>
  <si>
    <t>لميس حاج هاشم</t>
  </si>
  <si>
    <t>نضيره</t>
  </si>
  <si>
    <t>وائل الطربوش</t>
  </si>
  <si>
    <t>محمد عبد الرحمن</t>
  </si>
  <si>
    <t>ايات قدوره</t>
  </si>
  <si>
    <t>طعمه طعمه</t>
  </si>
  <si>
    <t xml:space="preserve">وليد </t>
  </si>
  <si>
    <t>المشيرفة</t>
  </si>
  <si>
    <t>امجد نصر</t>
  </si>
  <si>
    <t>سامية</t>
  </si>
  <si>
    <t>محمد فهد الرفاعي</t>
  </si>
  <si>
    <t xml:space="preserve">رنا </t>
  </si>
  <si>
    <t>يزن حبيب</t>
  </si>
  <si>
    <t>اسماء الغريب</t>
  </si>
  <si>
    <t>منى عنطوز</t>
  </si>
  <si>
    <t>كامله عليان</t>
  </si>
  <si>
    <t>قابون</t>
  </si>
  <si>
    <t>عماد الصالحاني</t>
  </si>
  <si>
    <t>رمزية</t>
  </si>
  <si>
    <t>هنادي حبيب</t>
  </si>
  <si>
    <t>دارين شيخه</t>
  </si>
  <si>
    <t xml:space="preserve">امل </t>
  </si>
  <si>
    <t>ماجد التلي</t>
  </si>
  <si>
    <t>بدران شاهين</t>
  </si>
  <si>
    <t>سيرين نقشبندي</t>
  </si>
  <si>
    <t>محمد رامز</t>
  </si>
  <si>
    <t>نور الصباح عرفه</t>
  </si>
  <si>
    <t>علا</t>
  </si>
  <si>
    <t>وصفيه</t>
  </si>
  <si>
    <t>ضهر مطرو</t>
  </si>
  <si>
    <t>كرم حمزه</t>
  </si>
  <si>
    <t>حسين سليمان</t>
  </si>
  <si>
    <t>لبنى الحاج</t>
  </si>
  <si>
    <t>محمد الشهاب</t>
  </si>
  <si>
    <t>بشرى عدس</t>
  </si>
  <si>
    <t>حرجلة</t>
  </si>
  <si>
    <t>ندى الفريجات</t>
  </si>
  <si>
    <t>غريسه</t>
  </si>
  <si>
    <t>خبب</t>
  </si>
  <si>
    <t>باسل العطار</t>
  </si>
  <si>
    <t>معاويه الحامض</t>
  </si>
  <si>
    <t>شادي سعيد</t>
  </si>
  <si>
    <t>ولاء اللحام</t>
  </si>
  <si>
    <t>جديده الجرش</t>
  </si>
  <si>
    <t>باسل اسماعيل</t>
  </si>
  <si>
    <t>عربيه</t>
  </si>
  <si>
    <t>بلال الحجازي</t>
  </si>
  <si>
    <t>زينب العطناوي</t>
  </si>
  <si>
    <t>لجين عنطاوي</t>
  </si>
  <si>
    <t>محمد ميرى</t>
  </si>
  <si>
    <t>طاهر</t>
  </si>
  <si>
    <t>فاطمة المسوتي</t>
  </si>
  <si>
    <t>تواني</t>
  </si>
  <si>
    <t>مجد صبح</t>
  </si>
  <si>
    <t>حسنا فياض</t>
  </si>
  <si>
    <t>بتول حرب</t>
  </si>
  <si>
    <t>عبير سلوم</t>
  </si>
  <si>
    <t>محمد الحسين</t>
  </si>
  <si>
    <t>هاشم</t>
  </si>
  <si>
    <t>عمر علي عمر</t>
  </si>
  <si>
    <t>علا الحايك</t>
  </si>
  <si>
    <t>ريم الحمصي</t>
  </si>
  <si>
    <t>محمد جعفر زيتون</t>
  </si>
  <si>
    <t>الجبه</t>
  </si>
  <si>
    <t>عفراء صالح</t>
  </si>
  <si>
    <t xml:space="preserve">نبيل </t>
  </si>
  <si>
    <t xml:space="preserve">دلال </t>
  </si>
  <si>
    <t>نبيل حليمه</t>
  </si>
  <si>
    <t>رندله</t>
  </si>
  <si>
    <t>غاليه الخضري</t>
  </si>
  <si>
    <t xml:space="preserve">فواز </t>
  </si>
  <si>
    <t xml:space="preserve">روضه </t>
  </si>
  <si>
    <t>بشار الشاتوري</t>
  </si>
  <si>
    <t>فهميا</t>
  </si>
  <si>
    <t>لينا صبح</t>
  </si>
  <si>
    <t>محمد رضوان غفير الشهير بالمصري</t>
  </si>
  <si>
    <t>اريج ونوس</t>
  </si>
  <si>
    <t>رشدي</t>
  </si>
  <si>
    <t>محمد حمدان</t>
  </si>
  <si>
    <t>بسام شحود</t>
  </si>
  <si>
    <t>براء المحمد</t>
  </si>
  <si>
    <t>بهاء</t>
  </si>
  <si>
    <t>مضر الجباعي</t>
  </si>
  <si>
    <t>نصار</t>
  </si>
  <si>
    <t>عرابي وهبه</t>
  </si>
  <si>
    <t>منذر جريدة</t>
  </si>
  <si>
    <t>مروه بزره</t>
  </si>
  <si>
    <t>ربى احمد</t>
  </si>
  <si>
    <t>روجيتا سمعان</t>
  </si>
  <si>
    <t>وجدي محمد</t>
  </si>
  <si>
    <t>سمراء</t>
  </si>
  <si>
    <t>يزن الحسين</t>
  </si>
  <si>
    <t>حسان حسن</t>
  </si>
  <si>
    <t>العشارنه</t>
  </si>
  <si>
    <t>لينا البحري</t>
  </si>
  <si>
    <t>نيروز شهابي</t>
  </si>
  <si>
    <t>فخريه</t>
  </si>
  <si>
    <t>الشجره</t>
  </si>
  <si>
    <t>الاء الزين</t>
  </si>
  <si>
    <t>مروة دياب</t>
  </si>
  <si>
    <t>جميل الاشهب</t>
  </si>
  <si>
    <t>ميسون نفره</t>
  </si>
  <si>
    <t>محمود اسعد</t>
  </si>
  <si>
    <t xml:space="preserve">الكويت </t>
  </si>
  <si>
    <t>رمزي</t>
  </si>
  <si>
    <t>هندي</t>
  </si>
  <si>
    <t>محمد السرحان</t>
  </si>
  <si>
    <t>انس تقي</t>
  </si>
  <si>
    <t>عبير الخطيب</t>
  </si>
  <si>
    <t>ديبه</t>
  </si>
  <si>
    <t>زينه ابراهيم</t>
  </si>
  <si>
    <t>محمدصالح</t>
  </si>
  <si>
    <t>شمسه حسي</t>
  </si>
  <si>
    <t>عاموده</t>
  </si>
  <si>
    <t>كميل بشارة</t>
  </si>
  <si>
    <t>حسن شحادة</t>
  </si>
  <si>
    <t>ايهم طه</t>
  </si>
  <si>
    <t>احمد ابراهيم</t>
  </si>
  <si>
    <t>لمى الصغير</t>
  </si>
  <si>
    <t>هدى الصغير</t>
  </si>
  <si>
    <t>كفر عويد</t>
  </si>
  <si>
    <t>سامر شاهين</t>
  </si>
  <si>
    <t>اسراء ضاهر</t>
  </si>
  <si>
    <t>رنا محمد</t>
  </si>
  <si>
    <t>فريد سعد</t>
  </si>
  <si>
    <t>رهام المهايني</t>
  </si>
  <si>
    <t xml:space="preserve">صحنايا </t>
  </si>
  <si>
    <t>حبيب</t>
  </si>
  <si>
    <t>لميس أسعد</t>
  </si>
  <si>
    <t>ابو كليفون</t>
  </si>
  <si>
    <t>محمود احمد</t>
  </si>
  <si>
    <t>غنى عبد الهادي</t>
  </si>
  <si>
    <t>دانيه البقاعي</t>
  </si>
  <si>
    <t xml:space="preserve">حماه </t>
  </si>
  <si>
    <t>ساره زكريا</t>
  </si>
  <si>
    <t>صبحية</t>
  </si>
  <si>
    <t>عادليه</t>
  </si>
  <si>
    <t>خنساء</t>
  </si>
  <si>
    <t>احمد خليل</t>
  </si>
  <si>
    <t>خالد خليل</t>
  </si>
  <si>
    <t>محمد المنتصر العلي</t>
  </si>
  <si>
    <t>ردعا</t>
  </si>
  <si>
    <t>انس قاسم</t>
  </si>
  <si>
    <t>احمد صقر</t>
  </si>
  <si>
    <t>زهره زين الدين</t>
  </si>
  <si>
    <t>رهف نعيم</t>
  </si>
  <si>
    <t>ناهي حيدر</t>
  </si>
  <si>
    <t>غدير حسن</t>
  </si>
  <si>
    <t>عزيزة</t>
  </si>
  <si>
    <t>هاديا ملحم</t>
  </si>
  <si>
    <t>محمود طماشي</t>
  </si>
  <si>
    <t>مهند المبيض</t>
  </si>
  <si>
    <t>ماجده اللحام</t>
  </si>
  <si>
    <t>رنيم عرفة</t>
  </si>
  <si>
    <t>مجد توهان</t>
  </si>
  <si>
    <t>انعام الحسن</t>
  </si>
  <si>
    <t>مجد بعيون</t>
  </si>
  <si>
    <t>نور الهدى اجرزوا</t>
  </si>
  <si>
    <t>محمد جمعه</t>
  </si>
  <si>
    <t>رندى ابراهيم</t>
  </si>
  <si>
    <t>مروى قضيب البان</t>
  </si>
  <si>
    <t>امينه ماردينلي</t>
  </si>
  <si>
    <t>جوهرة برازي</t>
  </si>
  <si>
    <t>نسرين موسى</t>
  </si>
  <si>
    <t>عمران</t>
  </si>
  <si>
    <t>حمدة</t>
  </si>
  <si>
    <t>لينا اسكندر</t>
  </si>
  <si>
    <t>حميد</t>
  </si>
  <si>
    <t>يوسف حرب</t>
  </si>
  <si>
    <t>الاء بيتموني</t>
  </si>
  <si>
    <t>علي خير بك</t>
  </si>
  <si>
    <t>الهيشة</t>
  </si>
  <si>
    <t>طارق سعد الدين</t>
  </si>
  <si>
    <t xml:space="preserve">اميرة </t>
  </si>
  <si>
    <t>يسرى طعمه</t>
  </si>
  <si>
    <t>هشام البستاني</t>
  </si>
  <si>
    <t>علي صبح</t>
  </si>
  <si>
    <t>محمود الميكائيل</t>
  </si>
  <si>
    <t xml:space="preserve">ترياق </t>
  </si>
  <si>
    <t>رهام صقر</t>
  </si>
  <si>
    <t>محمد يحيى ابراهيم</t>
  </si>
  <si>
    <t>احمد بطحه</t>
  </si>
  <si>
    <t>نعمه</t>
  </si>
  <si>
    <t>عبير العبد الله</t>
  </si>
  <si>
    <t>زوفه</t>
  </si>
  <si>
    <t>بريديج</t>
  </si>
  <si>
    <t>جمال بيلوني</t>
  </si>
  <si>
    <t>محمد مخلوف</t>
  </si>
  <si>
    <t>دعاء عوده</t>
  </si>
  <si>
    <t>محمد سليمان</t>
  </si>
  <si>
    <t>علا الشيخ</t>
  </si>
  <si>
    <t>علي حمود</t>
  </si>
  <si>
    <t>مارلين جبارة</t>
  </si>
  <si>
    <t xml:space="preserve">أسعد </t>
  </si>
  <si>
    <t>عقبه حسن</t>
  </si>
  <si>
    <t>نادية</t>
  </si>
  <si>
    <t>ذو الفقار غزال</t>
  </si>
  <si>
    <t>فضل</t>
  </si>
  <si>
    <t>سمية</t>
  </si>
  <si>
    <t>عبدالحميد الحسين</t>
  </si>
  <si>
    <t>ابديوي</t>
  </si>
  <si>
    <t>محكان</t>
  </si>
  <si>
    <t>أمنه</t>
  </si>
  <si>
    <t>بديعة</t>
  </si>
  <si>
    <t>ناجية</t>
  </si>
  <si>
    <t>ريدان</t>
  </si>
  <si>
    <t>باديه</t>
  </si>
  <si>
    <t>سكينه</t>
  </si>
  <si>
    <t>رفيقه</t>
  </si>
  <si>
    <t>حيدر يوسف</t>
  </si>
  <si>
    <t>اقبال</t>
  </si>
  <si>
    <t>انيس</t>
  </si>
  <si>
    <t>سامر ناصر</t>
  </si>
  <si>
    <t>حفيظه</t>
  </si>
  <si>
    <t>عبدالقادر</t>
  </si>
  <si>
    <t>ضحى اتمت</t>
  </si>
  <si>
    <t>عبد الرحمن محمد</t>
  </si>
  <si>
    <t>إسماعيل</t>
  </si>
  <si>
    <t>علي احمد</t>
  </si>
  <si>
    <t>علي ديب</t>
  </si>
  <si>
    <t>علي علي</t>
  </si>
  <si>
    <t>غدير ديب</t>
  </si>
  <si>
    <t>نجمه</t>
  </si>
  <si>
    <t>رافع</t>
  </si>
  <si>
    <t>غيث يونس</t>
  </si>
  <si>
    <t>شاهه</t>
  </si>
  <si>
    <t>عصمت</t>
  </si>
  <si>
    <t>خالدية</t>
  </si>
  <si>
    <t>نجات</t>
  </si>
  <si>
    <t>ذيبه</t>
  </si>
  <si>
    <t>محمد شريف</t>
  </si>
  <si>
    <t>رابعة</t>
  </si>
  <si>
    <t>شاديا</t>
  </si>
  <si>
    <t>مصلح</t>
  </si>
  <si>
    <t>عائدة</t>
  </si>
  <si>
    <t>اكتمال</t>
  </si>
  <si>
    <t>شحاده</t>
  </si>
  <si>
    <t>لمى</t>
  </si>
  <si>
    <t>هنادى القزاز</t>
  </si>
  <si>
    <t>احمد حيدر</t>
  </si>
  <si>
    <t>رأس المعرة</t>
  </si>
  <si>
    <t>تلفيتا</t>
  </si>
  <si>
    <t>محمد خليل الامعري</t>
  </si>
  <si>
    <t>مروى حاج علي</t>
  </si>
  <si>
    <t>حسين الكيلاني</t>
  </si>
  <si>
    <t>حازم شيخ محمد</t>
  </si>
  <si>
    <t xml:space="preserve">داريا </t>
  </si>
  <si>
    <t>ملك حمد</t>
  </si>
  <si>
    <t>مهدي</t>
  </si>
  <si>
    <t>همام المحمد</t>
  </si>
  <si>
    <t xml:space="preserve">إبراهيم </t>
  </si>
  <si>
    <t>مجد العقله</t>
  </si>
  <si>
    <t>مفلح</t>
  </si>
  <si>
    <t>تفاحه</t>
  </si>
  <si>
    <t>قاسم حصاوي</t>
  </si>
  <si>
    <t>عطا</t>
  </si>
  <si>
    <t>محمد الحسن</t>
  </si>
  <si>
    <t>هند مرعي</t>
  </si>
  <si>
    <t>يمنه</t>
  </si>
  <si>
    <t>عائشه جاسم</t>
  </si>
  <si>
    <t>رامح</t>
  </si>
  <si>
    <t>احمد عباس</t>
  </si>
  <si>
    <t>السوق</t>
  </si>
  <si>
    <t>عبد</t>
  </si>
  <si>
    <t>ضحى الغزالي</t>
  </si>
  <si>
    <t>قرفا</t>
  </si>
  <si>
    <t>حورية</t>
  </si>
  <si>
    <t xml:space="preserve">دير الزور </t>
  </si>
  <si>
    <t xml:space="preserve">منى </t>
  </si>
  <si>
    <t>كاملة</t>
  </si>
  <si>
    <t>عبد الجبار</t>
  </si>
  <si>
    <t>شفيقة</t>
  </si>
  <si>
    <t>محمد شاكر</t>
  </si>
  <si>
    <t>آيات</t>
  </si>
  <si>
    <t>شادية</t>
  </si>
  <si>
    <t>زياد سليمان</t>
  </si>
  <si>
    <t>درغام</t>
  </si>
  <si>
    <t>خدوج</t>
  </si>
  <si>
    <t>نهيدة</t>
  </si>
  <si>
    <t>خلايق</t>
  </si>
  <si>
    <t>علا منصور</t>
  </si>
  <si>
    <t>علي اسماعيل</t>
  </si>
  <si>
    <t>علي مصطفى</t>
  </si>
  <si>
    <t>حلوه</t>
  </si>
  <si>
    <t>صبا</t>
  </si>
  <si>
    <t>بسيم</t>
  </si>
  <si>
    <t>محمد يوسف</t>
  </si>
  <si>
    <t xml:space="preserve">جمال </t>
  </si>
  <si>
    <t xml:space="preserve">مشفى درعا </t>
  </si>
  <si>
    <t>فردوس</t>
  </si>
  <si>
    <t>ايلين سليمان</t>
  </si>
  <si>
    <t xml:space="preserve">وفاء </t>
  </si>
  <si>
    <t xml:space="preserve">حماة </t>
  </si>
  <si>
    <t>حكمت عثمان رائف</t>
  </si>
  <si>
    <t>ارام ضعون</t>
  </si>
  <si>
    <t>محمد حوريه</t>
  </si>
  <si>
    <t>زعانيف</t>
  </si>
  <si>
    <t>المشرفة</t>
  </si>
  <si>
    <t>بشار قهوه جي</t>
  </si>
  <si>
    <t>محمد زين</t>
  </si>
  <si>
    <t>مطيع</t>
  </si>
  <si>
    <t>محمد خير الطراد</t>
  </si>
  <si>
    <t>محمد زعتر</t>
  </si>
  <si>
    <t>مايا العجلاني</t>
  </si>
  <si>
    <t>جمان</t>
  </si>
  <si>
    <t>هيثم زين</t>
  </si>
  <si>
    <t>جعفر البشلاوي</t>
  </si>
  <si>
    <t>سراء</t>
  </si>
  <si>
    <t>مي زياده</t>
  </si>
  <si>
    <t>عقل رزوق</t>
  </si>
  <si>
    <t>قطينة</t>
  </si>
  <si>
    <t>بثينه الدخيل</t>
  </si>
  <si>
    <t>صخريه</t>
  </si>
  <si>
    <t>نبع الصخر</t>
  </si>
  <si>
    <t>محمود الحاج عبدالله</t>
  </si>
  <si>
    <t>فطومه العواد</t>
  </si>
  <si>
    <t>موحسن</t>
  </si>
  <si>
    <t>اسامه قارصلي</t>
  </si>
  <si>
    <t>عواطف فياض</t>
  </si>
  <si>
    <t>رولا دياب</t>
  </si>
  <si>
    <t xml:space="preserve">سليمان </t>
  </si>
  <si>
    <t>محمد حمزه عبد الرسول</t>
  </si>
  <si>
    <t>احمد رفعت</t>
  </si>
  <si>
    <t>محمد المملوك</t>
  </si>
  <si>
    <t>احمد نضال</t>
  </si>
  <si>
    <t>ياسمين صيرفي</t>
  </si>
  <si>
    <t>محمد فلاح</t>
  </si>
  <si>
    <t>ملكة</t>
  </si>
  <si>
    <t>مجد جزماتي</t>
  </si>
  <si>
    <t>حسين مكيه</t>
  </si>
  <si>
    <t xml:space="preserve">ديب </t>
  </si>
  <si>
    <t xml:space="preserve">خديجة </t>
  </si>
  <si>
    <t xml:space="preserve">دوما </t>
  </si>
  <si>
    <t>رنيم قشاش</t>
  </si>
  <si>
    <t>محمد علي العكاوي</t>
  </si>
  <si>
    <t>نزيه المحمد</t>
  </si>
  <si>
    <t>عبد الرحمن اشمر</t>
  </si>
  <si>
    <t>بارعه وهاب</t>
  </si>
  <si>
    <t>ايه القزاز</t>
  </si>
  <si>
    <t>محمد رشدي</t>
  </si>
  <si>
    <t>هلا الصليب</t>
  </si>
  <si>
    <t>شادي جمول</t>
  </si>
  <si>
    <t>لجين العلي</t>
  </si>
  <si>
    <t>نادرة</t>
  </si>
  <si>
    <t>علي حسن</t>
  </si>
  <si>
    <t>الاء الشاغوري</t>
  </si>
  <si>
    <t>فاتنه العلان</t>
  </si>
  <si>
    <t>محمد الخليفة</t>
  </si>
  <si>
    <t>كنان جمول</t>
  </si>
  <si>
    <t>راما اوطه باشي</t>
  </si>
  <si>
    <t>رنا العلي</t>
  </si>
  <si>
    <t>ديما منصور</t>
  </si>
  <si>
    <t>انطانيوس</t>
  </si>
  <si>
    <t>محمود علي</t>
  </si>
  <si>
    <t>نرجس الضويحي</t>
  </si>
  <si>
    <t>احمد القزة</t>
  </si>
  <si>
    <t>شفيقه</t>
  </si>
  <si>
    <t>الاء حبشية</t>
  </si>
  <si>
    <t>مهنا</t>
  </si>
  <si>
    <t>نيرمين الحاطوم</t>
  </si>
  <si>
    <t>حسن عبد الله</t>
  </si>
  <si>
    <t xml:space="preserve">النبك </t>
  </si>
  <si>
    <t>فراس محفوض</t>
  </si>
  <si>
    <t>مجد حتاحت</t>
  </si>
  <si>
    <t>اشواق</t>
  </si>
  <si>
    <t>امير</t>
  </si>
  <si>
    <t>منتها</t>
  </si>
  <si>
    <t>دير قانون</t>
  </si>
  <si>
    <t>محمد داود</t>
  </si>
  <si>
    <t>شاهر</t>
  </si>
  <si>
    <t>حسين حمود</t>
  </si>
  <si>
    <t>معن</t>
  </si>
  <si>
    <t>حيدر علي</t>
  </si>
  <si>
    <t>نجاه</t>
  </si>
  <si>
    <t>رهف شلبي</t>
  </si>
  <si>
    <t>علي حبيب</t>
  </si>
  <si>
    <t>لؤي علي</t>
  </si>
  <si>
    <t>ايهم حرب</t>
  </si>
  <si>
    <t>عبير حمد</t>
  </si>
  <si>
    <t>محمد العلي</t>
  </si>
  <si>
    <t xml:space="preserve">أمل </t>
  </si>
  <si>
    <t xml:space="preserve">حماه العزيزية </t>
  </si>
  <si>
    <t>احمد خطاب</t>
  </si>
  <si>
    <t>ردينه زكريا</t>
  </si>
  <si>
    <t>بيان البابا</t>
  </si>
  <si>
    <t>يارا حجازي</t>
  </si>
  <si>
    <t>نور ابراهيم</t>
  </si>
  <si>
    <t>دارين عبدالله</t>
  </si>
  <si>
    <t>الحتان</t>
  </si>
  <si>
    <t>زاهر النحاس</t>
  </si>
  <si>
    <t>تبوك</t>
  </si>
  <si>
    <t>إيهاب خضر</t>
  </si>
  <si>
    <t>مايا حورانيه</t>
  </si>
  <si>
    <t>ديمه المغربي</t>
  </si>
  <si>
    <t>رشا فخر الدين الشعراني</t>
  </si>
  <si>
    <t>اسما القباني</t>
  </si>
  <si>
    <t>جلال البيش</t>
  </si>
  <si>
    <t>بتول فرج</t>
  </si>
  <si>
    <t>احمد خير عبد الله</t>
  </si>
  <si>
    <t>هبه بكري</t>
  </si>
  <si>
    <t>رهام دوابه</t>
  </si>
  <si>
    <t>ميرفت ناجي</t>
  </si>
  <si>
    <t>غازية</t>
  </si>
  <si>
    <t>وليد ابو غانم</t>
  </si>
  <si>
    <t>ثائر ابو صعب</t>
  </si>
  <si>
    <t>محمد هشام الحمصي</t>
  </si>
  <si>
    <t>نور ناربي</t>
  </si>
  <si>
    <t xml:space="preserve">الحسكة </t>
  </si>
  <si>
    <t>لمى السبيني</t>
  </si>
  <si>
    <t>فهميه</t>
  </si>
  <si>
    <t xml:space="preserve">سعاد </t>
  </si>
  <si>
    <t>منال قابيل</t>
  </si>
  <si>
    <t>منال العبيد</t>
  </si>
  <si>
    <t>الشجيل</t>
  </si>
  <si>
    <t>عمران نمر</t>
  </si>
  <si>
    <t>عبيده الرحال</t>
  </si>
  <si>
    <t>ادهم عكوان</t>
  </si>
  <si>
    <t>نعامه</t>
  </si>
  <si>
    <t>لؤي الحمادي</t>
  </si>
  <si>
    <t xml:space="preserve">قرداحه </t>
  </si>
  <si>
    <t>منيره باسمه السوقي</t>
  </si>
  <si>
    <t>مهند سليمان</t>
  </si>
  <si>
    <t>مروه خورشيد</t>
  </si>
  <si>
    <t>هبه الله كلزي</t>
  </si>
  <si>
    <t>مثيلا</t>
  </si>
  <si>
    <t>محمد غزوان</t>
  </si>
  <si>
    <t>محمد حسان</t>
  </si>
  <si>
    <t>انصاف القاسم</t>
  </si>
  <si>
    <t xml:space="preserve">بسام </t>
  </si>
  <si>
    <t xml:space="preserve">رانيا </t>
  </si>
  <si>
    <t xml:space="preserve">سليم </t>
  </si>
  <si>
    <t xml:space="preserve">الضمير </t>
  </si>
  <si>
    <t>حيالين</t>
  </si>
  <si>
    <t>حلا</t>
  </si>
  <si>
    <t>اناس</t>
  </si>
  <si>
    <t>محمد عموري</t>
  </si>
  <si>
    <t>مرشد</t>
  </si>
  <si>
    <t>دانيه الجاجه</t>
  </si>
  <si>
    <t>خالده غزال</t>
  </si>
  <si>
    <t>محمد عرفان شله</t>
  </si>
  <si>
    <t>جيداء</t>
  </si>
  <si>
    <t>كوكب ناصر</t>
  </si>
  <si>
    <t>معارة الاخوان</t>
  </si>
  <si>
    <t>محمود الفروح</t>
  </si>
  <si>
    <t>محمد مراد الطحان</t>
  </si>
  <si>
    <t>عمار جبارين</t>
  </si>
  <si>
    <t>محمد ريا</t>
  </si>
  <si>
    <t>شهيرة</t>
  </si>
  <si>
    <t>لارا رزق</t>
  </si>
  <si>
    <t>محمد شغري</t>
  </si>
  <si>
    <t>كفرسوسة</t>
  </si>
  <si>
    <t>محمد امير الشميساتي</t>
  </si>
  <si>
    <t>فرح نويلاتي</t>
  </si>
  <si>
    <t>يوسف الاسدي</t>
  </si>
  <si>
    <t xml:space="preserve">ايمن </t>
  </si>
  <si>
    <t>مائسه</t>
  </si>
  <si>
    <t>غيث عبده</t>
  </si>
  <si>
    <t>عبدالمولى</t>
  </si>
  <si>
    <t>مسره ايمان كولو</t>
  </si>
  <si>
    <t>حسام بركات</t>
  </si>
  <si>
    <t>بركات</t>
  </si>
  <si>
    <t>دير سلمان</t>
  </si>
  <si>
    <t>وائل المحمد</t>
  </si>
  <si>
    <t>مجد شحود</t>
  </si>
  <si>
    <t>احمد المنطلب</t>
  </si>
  <si>
    <t>الاء قاسم</t>
  </si>
  <si>
    <t>عدنان الدخيل</t>
  </si>
  <si>
    <t>فادي الحماده</t>
  </si>
  <si>
    <t>راجحه</t>
  </si>
  <si>
    <t>مياس الفلاح</t>
  </si>
  <si>
    <t>عهد حيدر</t>
  </si>
  <si>
    <t>محمد المعلم</t>
  </si>
  <si>
    <t>ربا اسبر</t>
  </si>
  <si>
    <t>سمر الخوام</t>
  </si>
  <si>
    <t>اوديليا</t>
  </si>
  <si>
    <t>عبد الله داود</t>
  </si>
  <si>
    <t>رشا طحان</t>
  </si>
  <si>
    <t>محمد معاذ نقاوه ابو ناصر</t>
  </si>
  <si>
    <t>ايه حماد</t>
  </si>
  <si>
    <t>حنان رحمه</t>
  </si>
  <si>
    <t>احمد وفيق</t>
  </si>
  <si>
    <t>محمد ريحانة</t>
  </si>
  <si>
    <t>احمد موسى</t>
  </si>
  <si>
    <t>وسيم دحدل</t>
  </si>
  <si>
    <t>بشير الاحمد</t>
  </si>
  <si>
    <t>محمد مرعي</t>
  </si>
  <si>
    <t>مريم المحارب</t>
  </si>
  <si>
    <t>مطر</t>
  </si>
  <si>
    <t>طرده</t>
  </si>
  <si>
    <t>رضيمه اللواء</t>
  </si>
  <si>
    <t>منى شكور</t>
  </si>
  <si>
    <t>حسن اليوسف</t>
  </si>
  <si>
    <t xml:space="preserve">حجيرة </t>
  </si>
  <si>
    <t>علاء الحسين</t>
  </si>
  <si>
    <t>ايات اللحام</t>
  </si>
  <si>
    <t>هدية</t>
  </si>
  <si>
    <t>دانه الخطيب</t>
  </si>
  <si>
    <t>دعاء مصطفى</t>
  </si>
  <si>
    <t>السيدة زيب</t>
  </si>
  <si>
    <t>محمد غيث زرزر</t>
  </si>
  <si>
    <t>رشا ابو الذهب</t>
  </si>
  <si>
    <t>هالة</t>
  </si>
  <si>
    <t>ناديه الحوراني</t>
  </si>
  <si>
    <t>طارق الشبعان</t>
  </si>
  <si>
    <t>محمد عقلة</t>
  </si>
  <si>
    <t>قصي مرعي</t>
  </si>
  <si>
    <t>بجنة بقعو</t>
  </si>
  <si>
    <t>مضر الحمصي</t>
  </si>
  <si>
    <t>فراس بو صبح</t>
  </si>
  <si>
    <t>انعام الشهوان</t>
  </si>
  <si>
    <t>زغير</t>
  </si>
  <si>
    <t>محمد خيربك</t>
  </si>
  <si>
    <t xml:space="preserve">جبلة </t>
  </si>
  <si>
    <t>عبد الوهاب العفيش</t>
  </si>
  <si>
    <t>الرفيد</t>
  </si>
  <si>
    <t>محمود العثمان</t>
  </si>
  <si>
    <t>ايات الترك</t>
  </si>
  <si>
    <t>نسرين خضر</t>
  </si>
  <si>
    <t>سمر مهنا</t>
  </si>
  <si>
    <t>عمران أبو حامد</t>
  </si>
  <si>
    <t>شحاذه</t>
  </si>
  <si>
    <t>عين الشعره</t>
  </si>
  <si>
    <t>باسكال نجيب</t>
  </si>
  <si>
    <t>زينب عادله</t>
  </si>
  <si>
    <t>غزواء</t>
  </si>
  <si>
    <t>محمد نجيب</t>
  </si>
  <si>
    <t>اذدهار</t>
  </si>
  <si>
    <t>سدره الخالد</t>
  </si>
  <si>
    <t>محمد تمام الصليبي</t>
  </si>
  <si>
    <t>امنه ظليطو</t>
  </si>
  <si>
    <t>علي غصون</t>
  </si>
  <si>
    <t>صالحة</t>
  </si>
  <si>
    <t>كفر بني</t>
  </si>
  <si>
    <t>محمد شفيق</t>
  </si>
  <si>
    <t>جدعان</t>
  </si>
  <si>
    <t>مريم برنيك</t>
  </si>
  <si>
    <t>احمد النن</t>
  </si>
  <si>
    <t>ساره الناشف</t>
  </si>
  <si>
    <t>احمد مطاع</t>
  </si>
  <si>
    <t xml:space="preserve">قمر </t>
  </si>
  <si>
    <t>حمام واصل</t>
  </si>
  <si>
    <t>ميار الناصر</t>
  </si>
  <si>
    <t>شيرين حبش</t>
  </si>
  <si>
    <t>قوله</t>
  </si>
  <si>
    <t>ريتا الجندي</t>
  </si>
  <si>
    <t>سناء نادر</t>
  </si>
  <si>
    <t>بسين</t>
  </si>
  <si>
    <t>حينة</t>
  </si>
  <si>
    <t>محمد طالب زيدان</t>
  </si>
  <si>
    <t>تمارة الاسعد</t>
  </si>
  <si>
    <t>اسراء الخياط</t>
  </si>
  <si>
    <t>رامي علي</t>
  </si>
  <si>
    <t>جب العاصي</t>
  </si>
  <si>
    <t>دانه الحمصي</t>
  </si>
  <si>
    <t>مريم النجار</t>
  </si>
  <si>
    <t>محمد عبد الله</t>
  </si>
  <si>
    <t>رياض السعدي</t>
  </si>
  <si>
    <t>محمد نور الدين</t>
  </si>
  <si>
    <t>عدي محمود</t>
  </si>
  <si>
    <t xml:space="preserve">الريحانية </t>
  </si>
  <si>
    <t>لمياء عقيل</t>
  </si>
  <si>
    <t>الهام العلي</t>
  </si>
  <si>
    <t>صبحيه الفندي</t>
  </si>
  <si>
    <t>مساكن دوما</t>
  </si>
  <si>
    <t>هدى ملاك</t>
  </si>
  <si>
    <t>جوريه</t>
  </si>
  <si>
    <t>احمد البرازي</t>
  </si>
  <si>
    <t>محمد نسيب</t>
  </si>
  <si>
    <t>ريم السالم</t>
  </si>
  <si>
    <t>مطيعه</t>
  </si>
  <si>
    <t>الشقرانيه</t>
  </si>
  <si>
    <t>نور عيسى</t>
  </si>
  <si>
    <t>رهف حمدون</t>
  </si>
  <si>
    <t>محمد خضر الحسو</t>
  </si>
  <si>
    <t>ساقية نجم</t>
  </si>
  <si>
    <t>لينا مستو</t>
  </si>
  <si>
    <t xml:space="preserve">قدسيا </t>
  </si>
  <si>
    <t>محمد الجزائري المغربي</t>
  </si>
  <si>
    <t>يزن عمران</t>
  </si>
  <si>
    <t>بدريه</t>
  </si>
  <si>
    <t>هبه الامعري</t>
  </si>
  <si>
    <t>غاليه فراوي</t>
  </si>
  <si>
    <t>نور النمر</t>
  </si>
  <si>
    <t>بندر</t>
  </si>
  <si>
    <t>بلال الكرن</t>
  </si>
  <si>
    <t>مامون</t>
  </si>
  <si>
    <t>غير سورية</t>
  </si>
  <si>
    <t>مجيد</t>
  </si>
  <si>
    <t>هاجر السعدي</t>
  </si>
  <si>
    <t xml:space="preserve">عليا </t>
  </si>
  <si>
    <t xml:space="preserve">قيطه </t>
  </si>
  <si>
    <t>عطيه</t>
  </si>
  <si>
    <t>وسام</t>
  </si>
  <si>
    <t>محمود العبدو</t>
  </si>
  <si>
    <t>اميمة</t>
  </si>
  <si>
    <t>رلى</t>
  </si>
  <si>
    <t>وسيم عساف</t>
  </si>
  <si>
    <t>وسيم فزع</t>
  </si>
  <si>
    <t>واصف</t>
  </si>
  <si>
    <t>غالب الابراهيم</t>
  </si>
  <si>
    <t>درباسية</t>
  </si>
  <si>
    <t>اندر حريدين</t>
  </si>
  <si>
    <t>حربية</t>
  </si>
  <si>
    <t>معاذ شديد</t>
  </si>
  <si>
    <t>حنان جحه</t>
  </si>
  <si>
    <t>محمد شبعاني</t>
  </si>
  <si>
    <t>علي بمبوق</t>
  </si>
  <si>
    <t>محمد حسام الطحان</t>
  </si>
  <si>
    <t>محمود فياض</t>
  </si>
  <si>
    <t>دبلان</t>
  </si>
  <si>
    <t>خلف العبد الله</t>
  </si>
  <si>
    <t xml:space="preserve">سليلوه كناكر </t>
  </si>
  <si>
    <t>علي اصطيله</t>
  </si>
  <si>
    <t>ناصر الأيوب</t>
  </si>
  <si>
    <t>عكل</t>
  </si>
  <si>
    <t>نجدية</t>
  </si>
  <si>
    <t>فادي سليمان</t>
  </si>
  <si>
    <t>ضهر المحشلة</t>
  </si>
  <si>
    <t>زعل</t>
  </si>
  <si>
    <t>مؤمن السيوفي</t>
  </si>
  <si>
    <t>نصرة شريف</t>
  </si>
  <si>
    <t>أسرار</t>
  </si>
  <si>
    <t>كفتين</t>
  </si>
  <si>
    <t>عمار يونس</t>
  </si>
  <si>
    <t>قتيبه العوض</t>
  </si>
  <si>
    <t>محمد غسان الشلبي</t>
  </si>
  <si>
    <t>ريم الحوشان</t>
  </si>
  <si>
    <t>وصال الخليل</t>
  </si>
  <si>
    <t>سلحب</t>
  </si>
  <si>
    <t>معتز كعدان الشالاتي</t>
  </si>
  <si>
    <t>لما رجب</t>
  </si>
  <si>
    <t>عزالدين</t>
  </si>
  <si>
    <t>رنيم مرعي</t>
  </si>
  <si>
    <t>مروه الصراه</t>
  </si>
  <si>
    <t>ريم الخضر</t>
  </si>
  <si>
    <t>وسيلا</t>
  </si>
  <si>
    <t>هوله</t>
  </si>
  <si>
    <t>امجد دياب</t>
  </si>
  <si>
    <t>مشايخ</t>
  </si>
  <si>
    <t>يزن قطيني</t>
  </si>
  <si>
    <t>باسم الحراكي</t>
  </si>
  <si>
    <t>روزه</t>
  </si>
  <si>
    <t>يوسف عمر علي عبيد</t>
  </si>
  <si>
    <t>كلي</t>
  </si>
  <si>
    <t>دارة تعزة</t>
  </si>
  <si>
    <t>محمد الشريحي</t>
  </si>
  <si>
    <t>ثائر صعيدي</t>
  </si>
  <si>
    <t>نورالهدى</t>
  </si>
  <si>
    <t>عاصم الصفدي</t>
  </si>
  <si>
    <t>نسرين محمد</t>
  </si>
  <si>
    <t>ورود خلف</t>
  </si>
  <si>
    <t>صفاء اسماعيل</t>
  </si>
  <si>
    <t>محمد شباره</t>
  </si>
  <si>
    <t>انتصاف</t>
  </si>
  <si>
    <t xml:space="preserve">رويده </t>
  </si>
  <si>
    <t>محمد الصفتي</t>
  </si>
  <si>
    <t>الاء قتلان</t>
  </si>
  <si>
    <t>رانيا الصباغ</t>
  </si>
  <si>
    <t>روان عرابي</t>
  </si>
  <si>
    <t>فاطمه الجاعور</t>
  </si>
  <si>
    <t xml:space="preserve">القصير </t>
  </si>
  <si>
    <t>دانيال ابو خير</t>
  </si>
  <si>
    <t>عفراء العبد</t>
  </si>
  <si>
    <t>محمد عرفان</t>
  </si>
  <si>
    <t>ورود المظلوم</t>
  </si>
  <si>
    <t>محمد وجيه</t>
  </si>
  <si>
    <t>سعد المزهر</t>
  </si>
  <si>
    <t>ابرهيم</t>
  </si>
  <si>
    <t xml:space="preserve">خربة البغل </t>
  </si>
  <si>
    <t>محمد العلا</t>
  </si>
  <si>
    <t>عبد العظيم الخلف الحماده</t>
  </si>
  <si>
    <t>خضرة</t>
  </si>
  <si>
    <t>سامي الجاسم المحمد</t>
  </si>
  <si>
    <t xml:space="preserve">ختام كنعان </t>
  </si>
  <si>
    <t>بحمرة</t>
  </si>
  <si>
    <t>الاء المسالخي</t>
  </si>
  <si>
    <t>حسام عبدو</t>
  </si>
  <si>
    <t>ناجح سليمان</t>
  </si>
  <si>
    <t>عبد الرحمن شحود</t>
  </si>
  <si>
    <t>كاتيا الشماس</t>
  </si>
  <si>
    <t>جمال عبد الناصر</t>
  </si>
  <si>
    <t>خلود جزان</t>
  </si>
  <si>
    <t>عواد</t>
  </si>
  <si>
    <t>محمد الشمر</t>
  </si>
  <si>
    <t>محمد جمعه شاوي</t>
  </si>
  <si>
    <t>عيسى حسن</t>
  </si>
  <si>
    <t>كرتو</t>
  </si>
  <si>
    <t>حنين الخطيب</t>
  </si>
  <si>
    <t>عبد الرزاق الخطيب</t>
  </si>
  <si>
    <t>جعفر</t>
  </si>
  <si>
    <t>يزن حميدو</t>
  </si>
  <si>
    <t>محمد علي الشلق</t>
  </si>
  <si>
    <t>عمار سعدو</t>
  </si>
  <si>
    <t>محمد نبيه كنفاني</t>
  </si>
  <si>
    <t>فرح قويدر</t>
  </si>
  <si>
    <t>عصمات</t>
  </si>
  <si>
    <t>حنين جمول</t>
  </si>
  <si>
    <t>عفيفة</t>
  </si>
  <si>
    <t>فرح البقاعي</t>
  </si>
  <si>
    <t>مفوض</t>
  </si>
  <si>
    <t>محمدمعاذ دكاك</t>
  </si>
  <si>
    <t>طارق صقر</t>
  </si>
  <si>
    <t>فراس زيني</t>
  </si>
  <si>
    <t>منيفه</t>
  </si>
  <si>
    <t>فايزالكعيد</t>
  </si>
  <si>
    <t>محمد ابو عساف</t>
  </si>
  <si>
    <t>عبد الرؤوف التلي</t>
  </si>
  <si>
    <t>جادو</t>
  </si>
  <si>
    <t>زويا أباظه</t>
  </si>
  <si>
    <t>عمار سعيد</t>
  </si>
  <si>
    <t>عبد الحكيم العيسى الحمادة</t>
  </si>
  <si>
    <t>عبود</t>
  </si>
  <si>
    <t>كرم حمدان</t>
  </si>
  <si>
    <t>فندي</t>
  </si>
  <si>
    <t>قصي القنطار</t>
  </si>
  <si>
    <t>أحمد الأشكي</t>
  </si>
  <si>
    <t>لورنس صافي</t>
  </si>
  <si>
    <t>هدى مصطفى</t>
  </si>
  <si>
    <t>اروى عليشه</t>
  </si>
  <si>
    <t>رهيجه</t>
  </si>
  <si>
    <t>الهامه</t>
  </si>
  <si>
    <t>جمال حسون</t>
  </si>
  <si>
    <t>مجيده</t>
  </si>
  <si>
    <t>قصي هاشم</t>
  </si>
  <si>
    <t>عمار شديد</t>
  </si>
  <si>
    <t>حسن صلوح</t>
  </si>
  <si>
    <t>همام بدر</t>
  </si>
  <si>
    <t>محروس عمر</t>
  </si>
  <si>
    <t xml:space="preserve">يبرود </t>
  </si>
  <si>
    <t>هند عقيل</t>
  </si>
  <si>
    <t>محمد عباده جنيد</t>
  </si>
  <si>
    <t>شاهر المحمد</t>
  </si>
  <si>
    <t>شوقة</t>
  </si>
  <si>
    <t>مالك الشربجي</t>
  </si>
  <si>
    <t>جيهان العايش</t>
  </si>
  <si>
    <t>حميد المعروف</t>
  </si>
  <si>
    <t>اسية</t>
  </si>
  <si>
    <t>ابراهيم عيسى</t>
  </si>
  <si>
    <t xml:space="preserve">حنان </t>
  </si>
  <si>
    <t xml:space="preserve">المحروسة </t>
  </si>
  <si>
    <t>صفاء سعود</t>
  </si>
  <si>
    <t xml:space="preserve">جرمانا </t>
  </si>
  <si>
    <t>الخميسيه</t>
  </si>
  <si>
    <t>عياش</t>
  </si>
  <si>
    <t>شمسة</t>
  </si>
  <si>
    <t xml:space="preserve">جيرود </t>
  </si>
  <si>
    <t>نجوه</t>
  </si>
  <si>
    <t>حازم حسن</t>
  </si>
  <si>
    <t>أمل معلا</t>
  </si>
  <si>
    <t>احمد عمر</t>
  </si>
  <si>
    <t>ديرالزور</t>
  </si>
  <si>
    <t>ايهاب صالح</t>
  </si>
  <si>
    <t>محمد ايمن القصاب</t>
  </si>
  <si>
    <t>منال الدركزللي</t>
  </si>
  <si>
    <t>مؤمنه صالح</t>
  </si>
  <si>
    <t xml:space="preserve">بشيرة </t>
  </si>
  <si>
    <t>رهف السرحان</t>
  </si>
  <si>
    <t>محمد صلاح زركي</t>
  </si>
  <si>
    <t>الاء داده</t>
  </si>
  <si>
    <t>رولا ابراهيم</t>
  </si>
  <si>
    <t>خالد ناصر</t>
  </si>
  <si>
    <t>شمخه</t>
  </si>
  <si>
    <t>نور ابو جويد</t>
  </si>
  <si>
    <t>عايشه</t>
  </si>
  <si>
    <t>عب اللطيف الاحمر</t>
  </si>
  <si>
    <t>خان شيخون</t>
  </si>
  <si>
    <t>خلف</t>
  </si>
  <si>
    <t xml:space="preserve">زينب </t>
  </si>
  <si>
    <t>محمد عزاره</t>
  </si>
  <si>
    <t>احمد بسطاطي</t>
  </si>
  <si>
    <t>حسين مرعي</t>
  </si>
  <si>
    <t>توجا</t>
  </si>
  <si>
    <t xml:space="preserve">عين حور </t>
  </si>
  <si>
    <t>احمد غبور</t>
  </si>
  <si>
    <t>رانيا حجازي</t>
  </si>
  <si>
    <t>حسن درويش</t>
  </si>
  <si>
    <t>مهند طه</t>
  </si>
  <si>
    <t>سهام الابراهيم</t>
  </si>
  <si>
    <t>بدر بلال</t>
  </si>
  <si>
    <t>اديبة</t>
  </si>
  <si>
    <t>مهند عجميه</t>
  </si>
  <si>
    <t>زين العابدين صقر</t>
  </si>
  <si>
    <t>محمد ابو طبيخ</t>
  </si>
  <si>
    <t>سائده</t>
  </si>
  <si>
    <t>ضحى</t>
  </si>
  <si>
    <t>ولاء الفرحان</t>
  </si>
  <si>
    <t>اسمه</t>
  </si>
  <si>
    <t>محمد ابو عسلي</t>
  </si>
  <si>
    <t>نور قطيط</t>
  </si>
  <si>
    <t>ميشيل ديب</t>
  </si>
  <si>
    <t>محمد عزو رحيباتي</t>
  </si>
  <si>
    <t>احمد هاني</t>
  </si>
  <si>
    <t>اماني اسماعيل</t>
  </si>
  <si>
    <t>وليد سيف الدين</t>
  </si>
  <si>
    <t>بتول عثمان</t>
  </si>
  <si>
    <t>نايا عبد الرحمن</t>
  </si>
  <si>
    <t>بنان غنام</t>
  </si>
  <si>
    <t>ب انياس</t>
  </si>
  <si>
    <t>هدى السيد</t>
  </si>
  <si>
    <t>مريم الحسن</t>
  </si>
  <si>
    <t>محمد علي عباس</t>
  </si>
  <si>
    <t xml:space="preserve">قطنا </t>
  </si>
  <si>
    <t>كاترين ابراهيم</t>
  </si>
  <si>
    <t>سالي السعدي</t>
  </si>
  <si>
    <t>منى عبدالخالق</t>
  </si>
  <si>
    <t>يارا دهام</t>
  </si>
  <si>
    <t>كارمل</t>
  </si>
  <si>
    <t>عبيده مشوح</t>
  </si>
  <si>
    <t>قمر الجوجو</t>
  </si>
  <si>
    <t>مايا العلبي</t>
  </si>
  <si>
    <t>نور المبيض</t>
  </si>
  <si>
    <t>حسين يوسف</t>
  </si>
  <si>
    <t>عين حفاض</t>
  </si>
  <si>
    <t>فرح الشليان</t>
  </si>
  <si>
    <t>فضة</t>
  </si>
  <si>
    <t>وائل حسون</t>
  </si>
  <si>
    <t>محمدطه</t>
  </si>
  <si>
    <t>رامي شاهين</t>
  </si>
  <si>
    <t xml:space="preserve">نزيه </t>
  </si>
  <si>
    <t>حسن الشايب</t>
  </si>
  <si>
    <t>الجوادية</t>
  </si>
  <si>
    <t>صفاء داودي</t>
  </si>
  <si>
    <t>طارق ملحم</t>
  </si>
  <si>
    <t>ابو الكمال</t>
  </si>
  <si>
    <t>راجي عبد الله</t>
  </si>
  <si>
    <t>دينا نجار</t>
  </si>
  <si>
    <t xml:space="preserve">فيصل </t>
  </si>
  <si>
    <t>احمد كيكي</t>
  </si>
  <si>
    <t>لمى الافيوني</t>
  </si>
  <si>
    <t>يزن البوشي</t>
  </si>
  <si>
    <t>مجد سليمان</t>
  </si>
  <si>
    <t>الميادين</t>
  </si>
  <si>
    <t>رغده أله رشي</t>
  </si>
  <si>
    <t>الاء غيلانه</t>
  </si>
  <si>
    <t>معربا</t>
  </si>
  <si>
    <t>نوره قبلان</t>
  </si>
  <si>
    <t>مديحة</t>
  </si>
  <si>
    <t>علي الدبس</t>
  </si>
  <si>
    <t>ياسر بقوش</t>
  </si>
  <si>
    <t>وسيم السحلي</t>
  </si>
  <si>
    <t>محمدجمال</t>
  </si>
  <si>
    <t>عمار الحماد</t>
  </si>
  <si>
    <t>فراس مسلماني</t>
  </si>
  <si>
    <t>محمد مرزوق</t>
  </si>
  <si>
    <t>مايز</t>
  </si>
  <si>
    <t>محمد طالب</t>
  </si>
  <si>
    <t>رنا الاحمد حمده</t>
  </si>
  <si>
    <t>خيريه الولي</t>
  </si>
  <si>
    <t>اجود</t>
  </si>
  <si>
    <t>نديمه</t>
  </si>
  <si>
    <t>زاما</t>
  </si>
  <si>
    <t>حي القزاز</t>
  </si>
  <si>
    <t>موفق ملص</t>
  </si>
  <si>
    <t>ريما صبح</t>
  </si>
  <si>
    <t>الغاريه</t>
  </si>
  <si>
    <t>نوال علي</t>
  </si>
  <si>
    <t>بشار المكي الجزائري</t>
  </si>
  <si>
    <t>فراس عيسى</t>
  </si>
  <si>
    <t>طارق العريضي</t>
  </si>
  <si>
    <t>كنان العرنجي</t>
  </si>
  <si>
    <t>راما المحروس</t>
  </si>
  <si>
    <t>براء الترك</t>
  </si>
  <si>
    <t>حسنه مصطفى</t>
  </si>
  <si>
    <t>فاطمه المصطفى</t>
  </si>
  <si>
    <t>باسل مرعي</t>
  </si>
  <si>
    <t>زانه القزحلي</t>
  </si>
  <si>
    <t>ليث ابو عساف</t>
  </si>
  <si>
    <t>طارق كريم</t>
  </si>
  <si>
    <t>هنادي الديراني</t>
  </si>
  <si>
    <t>رهف عبد الله</t>
  </si>
  <si>
    <t>علي محلا</t>
  </si>
  <si>
    <t>بادي النهار</t>
  </si>
  <si>
    <t>محمد محسن</t>
  </si>
  <si>
    <t>نورهان عواطه</t>
  </si>
  <si>
    <t xml:space="preserve">منال </t>
  </si>
  <si>
    <t>محمود حمامي</t>
  </si>
  <si>
    <t>جوهينا</t>
  </si>
  <si>
    <t>خلخلة</t>
  </si>
  <si>
    <t>رانيه المجاهد</t>
  </si>
  <si>
    <t>عبد الله شربجي</t>
  </si>
  <si>
    <t>رامي سلامي</t>
  </si>
  <si>
    <t>يارا سليمان</t>
  </si>
  <si>
    <t>بانياس</t>
  </si>
  <si>
    <t>عيسى المحمد</t>
  </si>
  <si>
    <t>ضرار دياب</t>
  </si>
  <si>
    <t>هايل الحاج علي</t>
  </si>
  <si>
    <t>حمزه</t>
  </si>
  <si>
    <t>كرستين الخوري</t>
  </si>
  <si>
    <t>محمد رياض عمار</t>
  </si>
  <si>
    <t>هبه حميدوش</t>
  </si>
  <si>
    <t>نجدت</t>
  </si>
  <si>
    <t>الهام يوسف</t>
  </si>
  <si>
    <t>فطيفة</t>
  </si>
  <si>
    <t>عبير المغربي</t>
  </si>
  <si>
    <t>تغريد حسون</t>
  </si>
  <si>
    <t>كايد</t>
  </si>
  <si>
    <t>راما الشعار</t>
  </si>
  <si>
    <t>عفراء الشيخ علي</t>
  </si>
  <si>
    <t>مريم سليمان</t>
  </si>
  <si>
    <t>الحجر</t>
  </si>
  <si>
    <t>فادي العقله</t>
  </si>
  <si>
    <t>عماد سالم</t>
  </si>
  <si>
    <t>أكرم</t>
  </si>
  <si>
    <t>محمد قصار</t>
  </si>
  <si>
    <t>همام العلي</t>
  </si>
  <si>
    <t>ثناء الحراكي</t>
  </si>
  <si>
    <t>فضيله الخطيب</t>
  </si>
  <si>
    <t>مالك الاحمد</t>
  </si>
  <si>
    <t>مهديه</t>
  </si>
  <si>
    <t>جميل محمد</t>
  </si>
  <si>
    <t>سمير دولي</t>
  </si>
  <si>
    <t>محمود الخطاب</t>
  </si>
  <si>
    <t>الاء سكريه</t>
  </si>
  <si>
    <t>كاف الحبش</t>
  </si>
  <si>
    <t>مجد حسن</t>
  </si>
  <si>
    <t>ريم حمدان</t>
  </si>
  <si>
    <t>ثنيا</t>
  </si>
  <si>
    <t>منار احمد</t>
  </si>
  <si>
    <t>صفيه سعدالدين</t>
  </si>
  <si>
    <t>عبد الرحمن عوده</t>
  </si>
  <si>
    <t>مروان مزاحم</t>
  </si>
  <si>
    <t>سمعان</t>
  </si>
  <si>
    <t>ثناء ملحم</t>
  </si>
  <si>
    <t>شفيق</t>
  </si>
  <si>
    <t>هبه خليل</t>
  </si>
  <si>
    <t>مهند المنقل</t>
  </si>
  <si>
    <t>ام القيوين</t>
  </si>
  <si>
    <t>عبد الرحمن المبخر</t>
  </si>
  <si>
    <t>حسن ابو حسون</t>
  </si>
  <si>
    <t>وفيقة النبهان</t>
  </si>
  <si>
    <t>عبد الكريم العموري</t>
  </si>
  <si>
    <t>اثراء محمد</t>
  </si>
  <si>
    <t xml:space="preserve">منار </t>
  </si>
  <si>
    <t xml:space="preserve">جبله </t>
  </si>
  <si>
    <t>فهد باطيه</t>
  </si>
  <si>
    <t>محمد خليفه</t>
  </si>
  <si>
    <t>رشا يونس</t>
  </si>
  <si>
    <t>الربوة</t>
  </si>
  <si>
    <t>محمد كرم بلال</t>
  </si>
  <si>
    <t>سورية</t>
  </si>
  <si>
    <t>محمد شالاتي</t>
  </si>
  <si>
    <t>ايهم موسى</t>
  </si>
  <si>
    <t>فراس شلش</t>
  </si>
  <si>
    <t>مسعاف</t>
  </si>
  <si>
    <t>سعدة</t>
  </si>
  <si>
    <t>زينه الدرا</t>
  </si>
  <si>
    <t>يارا العلي</t>
  </si>
  <si>
    <t xml:space="preserve">ناصر </t>
  </si>
  <si>
    <t xml:space="preserve">ريما </t>
  </si>
  <si>
    <t>سارة العذبة</t>
  </si>
  <si>
    <t>سومر كمال الدين</t>
  </si>
  <si>
    <t>احمد مفيد</t>
  </si>
  <si>
    <t>وسيم الوكاع</t>
  </si>
  <si>
    <t>رعد</t>
  </si>
  <si>
    <t>لجينة عبود</t>
  </si>
  <si>
    <t>سرمين</t>
  </si>
  <si>
    <t xml:space="preserve">الاذقية </t>
  </si>
  <si>
    <t>اسامه زيدان</t>
  </si>
  <si>
    <t>منصوره زيدان</t>
  </si>
  <si>
    <t>محمد عبد الرحمن نشاوي</t>
  </si>
  <si>
    <t>ميناس العالول</t>
  </si>
  <si>
    <t>فريال الفهد</t>
  </si>
  <si>
    <t>لما عبد النبي</t>
  </si>
  <si>
    <t>عبد النبي</t>
  </si>
  <si>
    <t>مميز</t>
  </si>
  <si>
    <t>بنان زهره</t>
  </si>
  <si>
    <t xml:space="preserve">سهام </t>
  </si>
  <si>
    <t>محمد قولي</t>
  </si>
  <si>
    <t>محمد الحيجي</t>
  </si>
  <si>
    <t>كنان الشاويش</t>
  </si>
  <si>
    <t>نعيما</t>
  </si>
  <si>
    <t>احمد عموري</t>
  </si>
  <si>
    <t>غيث قتوت</t>
  </si>
  <si>
    <t>علاء الدين القدور</t>
  </si>
  <si>
    <t>عطشان</t>
  </si>
  <si>
    <t>طيف الصليب</t>
  </si>
  <si>
    <t>مصطفى سعيد</t>
  </si>
  <si>
    <t>مرح ابراهيم</t>
  </si>
  <si>
    <t>الفاخورة</t>
  </si>
  <si>
    <t>حنيفه</t>
  </si>
  <si>
    <t>نور داوؤد</t>
  </si>
  <si>
    <t>الهام عساف</t>
  </si>
  <si>
    <t>ساهير جلب</t>
  </si>
  <si>
    <t>المعضمية</t>
  </si>
  <si>
    <t>مجد خضر</t>
  </si>
  <si>
    <t>ذو الفقار الابراهيم</t>
  </si>
  <si>
    <t xml:space="preserve">تميم </t>
  </si>
  <si>
    <t xml:space="preserve">بطيحة النازحين </t>
  </si>
  <si>
    <t>محمد عيد اللحام كركي</t>
  </si>
  <si>
    <t>ناديه ساعور</t>
  </si>
  <si>
    <t>محمد طلال فزع</t>
  </si>
  <si>
    <t>فزع</t>
  </si>
  <si>
    <t>طليعه</t>
  </si>
  <si>
    <t>ممدوح الحاج علي</t>
  </si>
  <si>
    <t>ريم شريده</t>
  </si>
  <si>
    <t>هايدي الفياض</t>
  </si>
  <si>
    <t>ولاء عثمان</t>
  </si>
  <si>
    <t>رهام القطامي</t>
  </si>
  <si>
    <t>نسيم الجرابعة</t>
  </si>
  <si>
    <t>جميله الرحل</t>
  </si>
  <si>
    <t>طارق قسام</t>
  </si>
  <si>
    <t xml:space="preserve">فاتن </t>
  </si>
  <si>
    <t>الحسكه</t>
  </si>
  <si>
    <t>بكا</t>
  </si>
  <si>
    <t>بهيجه</t>
  </si>
  <si>
    <t>محمد عمر الفتوحي الجندي</t>
  </si>
  <si>
    <t>عطا الرفاعي</t>
  </si>
  <si>
    <t>بشار علي</t>
  </si>
  <si>
    <t>مياسه</t>
  </si>
  <si>
    <t>ضحيه</t>
  </si>
  <si>
    <t>يزن السلامات</t>
  </si>
  <si>
    <t>رنيم قطناني التقي</t>
  </si>
  <si>
    <t xml:space="preserve">معضمية </t>
  </si>
  <si>
    <t>ثريا حسن</t>
  </si>
  <si>
    <t>خير الدين الجيرودي</t>
  </si>
  <si>
    <t xml:space="preserve">غباغب </t>
  </si>
  <si>
    <t>داليا يوسف</t>
  </si>
  <si>
    <t>كرم</t>
  </si>
  <si>
    <t>بيت خميس</t>
  </si>
  <si>
    <t>سفيرة</t>
  </si>
  <si>
    <t>سلطان</t>
  </si>
  <si>
    <t>محمد غالب</t>
  </si>
  <si>
    <t>اخلاص عبد الله</t>
  </si>
  <si>
    <t>رساس</t>
  </si>
  <si>
    <t>نزار حداد</t>
  </si>
  <si>
    <t>يسرى حمادة</t>
  </si>
  <si>
    <t>احمد شعبان</t>
  </si>
  <si>
    <t>كتيبه</t>
  </si>
  <si>
    <t>حنان جمول</t>
  </si>
  <si>
    <t>محمد جبر</t>
  </si>
  <si>
    <t>ايمان عيسى</t>
  </si>
  <si>
    <t>اسكندر</t>
  </si>
  <si>
    <t>المشيرفه</t>
  </si>
  <si>
    <t>تل ابيض</t>
  </si>
  <si>
    <t>مهند العلي</t>
  </si>
  <si>
    <t>حسنة</t>
  </si>
  <si>
    <t>بشرى الصالح</t>
  </si>
  <si>
    <t>رويحه</t>
  </si>
  <si>
    <t>الشرائع</t>
  </si>
  <si>
    <t>منيعه</t>
  </si>
  <si>
    <t>بكر</t>
  </si>
  <si>
    <t>احمدفاتح</t>
  </si>
  <si>
    <t>علي شاهين</t>
  </si>
  <si>
    <t>رضيمة اللواء</t>
  </si>
  <si>
    <t>اسماء فندي</t>
  </si>
  <si>
    <t xml:space="preserve">غسان </t>
  </si>
  <si>
    <t>جرابلس</t>
  </si>
  <si>
    <t>ايهم الحسين</t>
  </si>
  <si>
    <t>ساميا</t>
  </si>
  <si>
    <t>آمال بلبل</t>
  </si>
  <si>
    <t>محمدقاسم</t>
  </si>
  <si>
    <t xml:space="preserve">لطيفة </t>
  </si>
  <si>
    <t>زينب موسى</t>
  </si>
  <si>
    <t>قسوره الحلبي</t>
  </si>
  <si>
    <t>أنس مواس</t>
  </si>
  <si>
    <t>وسام علي</t>
  </si>
  <si>
    <t>انعام الحمصي</t>
  </si>
  <si>
    <t>عنبوره</t>
  </si>
  <si>
    <t>احمد بسمه</t>
  </si>
  <si>
    <t>هادية</t>
  </si>
  <si>
    <t>روان دبوس</t>
  </si>
  <si>
    <t>جعفر هزيم</t>
  </si>
  <si>
    <t>اباء قضماني</t>
  </si>
  <si>
    <t>اسعاف</t>
  </si>
  <si>
    <t>عمار المنصور</t>
  </si>
  <si>
    <t>الخميله</t>
  </si>
  <si>
    <t>شيرين حمدان</t>
  </si>
  <si>
    <t>شين</t>
  </si>
  <si>
    <t>فرحان</t>
  </si>
  <si>
    <t>اريج احمد</t>
  </si>
  <si>
    <t>كنعان</t>
  </si>
  <si>
    <t>جعفر علي</t>
  </si>
  <si>
    <t>الرقمه</t>
  </si>
  <si>
    <t>دانيه الحايك</t>
  </si>
  <si>
    <t>بيلسان شيتي</t>
  </si>
  <si>
    <t>روزان</t>
  </si>
  <si>
    <t>محمد منصور</t>
  </si>
  <si>
    <t>بتول حسن</t>
  </si>
  <si>
    <t>نبك</t>
  </si>
  <si>
    <t>هند بوغازي</t>
  </si>
  <si>
    <t>العفينة</t>
  </si>
  <si>
    <t>ابراهيم الشو</t>
  </si>
  <si>
    <t>خس هبال</t>
  </si>
  <si>
    <t xml:space="preserve">جبعدين </t>
  </si>
  <si>
    <t>جب الصفا</t>
  </si>
  <si>
    <t>محمبل</t>
  </si>
  <si>
    <t>الي سار جبيلي</t>
  </si>
  <si>
    <t>بلال المقبل</t>
  </si>
  <si>
    <t>اركيس</t>
  </si>
  <si>
    <t>محمد الخالد</t>
  </si>
  <si>
    <t>روان النديوي</t>
  </si>
  <si>
    <t>غيداء زوده</t>
  </si>
  <si>
    <t>مها العبد</t>
  </si>
  <si>
    <t>مايا عاقل</t>
  </si>
  <si>
    <t>ختام السعيد</t>
  </si>
  <si>
    <t>أسماء صلاح</t>
  </si>
  <si>
    <t>شذى طراف</t>
  </si>
  <si>
    <t>اشرف علي</t>
  </si>
  <si>
    <t>سليم عنبر</t>
  </si>
  <si>
    <t>دعاء خربوطلي</t>
  </si>
  <si>
    <t>نضال اسعد</t>
  </si>
  <si>
    <t>ميسم</t>
  </si>
  <si>
    <t>خديجه محمد</t>
  </si>
  <si>
    <t>رأس الخشوفه</t>
  </si>
  <si>
    <t>محمد الخلف</t>
  </si>
  <si>
    <t>جعفر محمد</t>
  </si>
  <si>
    <t>المسعوديه</t>
  </si>
  <si>
    <t>فرح محمود</t>
  </si>
  <si>
    <t>نهر البارد</t>
  </si>
  <si>
    <t>علي رمضان</t>
  </si>
  <si>
    <t xml:space="preserve">مصطفى </t>
  </si>
  <si>
    <t>احمد عثمان</t>
  </si>
  <si>
    <t>رغد بكور</t>
  </si>
  <si>
    <t>كنان سلمان</t>
  </si>
  <si>
    <t>ثريا ابراهيم</t>
  </si>
  <si>
    <t>عبد الرحمن عقل</t>
  </si>
  <si>
    <t>غالب حاج خليل</t>
  </si>
  <si>
    <t>لين مقعبري</t>
  </si>
  <si>
    <t>ثائر العلي</t>
  </si>
  <si>
    <t>عنده</t>
  </si>
  <si>
    <t>الطيانه</t>
  </si>
  <si>
    <t>محمد كنجو</t>
  </si>
  <si>
    <t>هناء البشير</t>
  </si>
  <si>
    <t xml:space="preserve">تلاجينة </t>
  </si>
  <si>
    <t>خالد مربيه</t>
  </si>
  <si>
    <t>نتاشا علي</t>
  </si>
  <si>
    <t>ربا مسعود</t>
  </si>
  <si>
    <t>محمد شهاب</t>
  </si>
  <si>
    <t>ليله</t>
  </si>
  <si>
    <t>محمد عوده</t>
  </si>
  <si>
    <t>فداء عبد المعطي</t>
  </si>
  <si>
    <t xml:space="preserve">مريم </t>
  </si>
  <si>
    <t>اسامه العويدات</t>
  </si>
  <si>
    <t>سلافة</t>
  </si>
  <si>
    <t>قرفيص</t>
  </si>
  <si>
    <t>نزار احبش</t>
  </si>
  <si>
    <t>نورية</t>
  </si>
  <si>
    <t>نور ميرو</t>
  </si>
  <si>
    <t>ريما مطر</t>
  </si>
  <si>
    <t>ساميه عماد</t>
  </si>
  <si>
    <t>جواد ابو راس</t>
  </si>
  <si>
    <t>تفاحه ابو درهمين</t>
  </si>
  <si>
    <t>عمران ابو كلام</t>
  </si>
  <si>
    <t>محمد زاهر</t>
  </si>
  <si>
    <t>دعاء طعمه</t>
  </si>
  <si>
    <t>سلمان عز الدين</t>
  </si>
  <si>
    <t>ضياء الدين الطحان</t>
  </si>
  <si>
    <t>ملكه ياسين</t>
  </si>
  <si>
    <t>بيان عامر</t>
  </si>
  <si>
    <t>نزيها العلي</t>
  </si>
  <si>
    <t>تعلا</t>
  </si>
  <si>
    <t>ريما ابو الفضل</t>
  </si>
  <si>
    <t>رشا علي</t>
  </si>
  <si>
    <t xml:space="preserve">المعيصرة </t>
  </si>
  <si>
    <t>تمام معلا</t>
  </si>
  <si>
    <t xml:space="preserve">يونس فياض </t>
  </si>
  <si>
    <t xml:space="preserve">مقداد </t>
  </si>
  <si>
    <t>اماني حاصباني</t>
  </si>
  <si>
    <t>رنده داوودي</t>
  </si>
  <si>
    <t>اسيا هاشم</t>
  </si>
  <si>
    <t>ربا طراف</t>
  </si>
  <si>
    <t xml:space="preserve">اللاذقية </t>
  </si>
  <si>
    <t>رهام اللطيف</t>
  </si>
  <si>
    <t>سليم ابواسماعيل</t>
  </si>
  <si>
    <t>علاءالدين المحمد</t>
  </si>
  <si>
    <t>امباطنه</t>
  </si>
  <si>
    <t>ولاء خولاني</t>
  </si>
  <si>
    <t>منهى</t>
  </si>
  <si>
    <t>عتيبه</t>
  </si>
  <si>
    <t>هيام بناوي</t>
  </si>
  <si>
    <t>الجيد</t>
  </si>
  <si>
    <t>ريم صالح</t>
  </si>
  <si>
    <t>مهران مستو</t>
  </si>
  <si>
    <t>بدر الدين الادلبي</t>
  </si>
  <si>
    <t>بسمه الدعاس</t>
  </si>
  <si>
    <t xml:space="preserve">جبا </t>
  </si>
  <si>
    <t>هبه ابراهيم</t>
  </si>
  <si>
    <t xml:space="preserve">محمد عيد طوبجي </t>
  </si>
  <si>
    <t xml:space="preserve">محمد غسان </t>
  </si>
  <si>
    <t xml:space="preserve">ايمان </t>
  </si>
  <si>
    <t>امل عوض</t>
  </si>
  <si>
    <t>أديب الحلبي</t>
  </si>
  <si>
    <t>زهر</t>
  </si>
  <si>
    <t>السويدا ملح</t>
  </si>
  <si>
    <t>كويا</t>
  </si>
  <si>
    <t>زهير الشامي</t>
  </si>
  <si>
    <t>مصطفى شعبان</t>
  </si>
  <si>
    <t>خضيره</t>
  </si>
  <si>
    <t>حسن جاسم</t>
  </si>
  <si>
    <t>شيخ</t>
  </si>
  <si>
    <t>الحميرة</t>
  </si>
  <si>
    <t>سائر الرمضان</t>
  </si>
  <si>
    <t>عبد الله الصمادي</t>
  </si>
  <si>
    <t xml:space="preserve">اليرموك </t>
  </si>
  <si>
    <t>تفاني شعار</t>
  </si>
  <si>
    <t xml:space="preserve">اريحا </t>
  </si>
  <si>
    <t>هنادى زينب</t>
  </si>
  <si>
    <t xml:space="preserve">مها </t>
  </si>
  <si>
    <t>نور شعبان</t>
  </si>
  <si>
    <t>حسن عواد</t>
  </si>
  <si>
    <t>القطعة</t>
  </si>
  <si>
    <t>رنيم الترك</t>
  </si>
  <si>
    <t>راليا</t>
  </si>
  <si>
    <t>وصفيه الشاعر</t>
  </si>
  <si>
    <t>عابد</t>
  </si>
  <si>
    <t>بوسان</t>
  </si>
  <si>
    <t>فادي محمد</t>
  </si>
  <si>
    <t xml:space="preserve">بسيمة </t>
  </si>
  <si>
    <t>هزار الشرارة</t>
  </si>
  <si>
    <t>منير البردقاني</t>
  </si>
  <si>
    <t>روزان حمزة</t>
  </si>
  <si>
    <t>حوسام</t>
  </si>
  <si>
    <t>حسين عدره</t>
  </si>
  <si>
    <t>بشرية</t>
  </si>
  <si>
    <t>حيان الحسن</t>
  </si>
  <si>
    <t>ايسر</t>
  </si>
  <si>
    <t>نور سلمان</t>
  </si>
  <si>
    <t>جبلايا</t>
  </si>
  <si>
    <t>سومر عياش</t>
  </si>
  <si>
    <t>الاء ياسين</t>
  </si>
  <si>
    <t>حميدة</t>
  </si>
  <si>
    <t>منى بريز</t>
  </si>
  <si>
    <t>سناء حديد</t>
  </si>
  <si>
    <t>والدتهانجديه</t>
  </si>
  <si>
    <t>هوازن الحساني</t>
  </si>
  <si>
    <t>جبالا</t>
  </si>
  <si>
    <t>علي شمالي</t>
  </si>
  <si>
    <t>نديم بليق</t>
  </si>
  <si>
    <t>رامز بدور</t>
  </si>
  <si>
    <t>فهيما</t>
  </si>
  <si>
    <t>مركيه</t>
  </si>
  <si>
    <t>غفران عوض</t>
  </si>
  <si>
    <t>سومر حاتم</t>
  </si>
  <si>
    <t>محمد غصه</t>
  </si>
  <si>
    <t>اليسار حسين</t>
  </si>
  <si>
    <t xml:space="preserve">مصياف </t>
  </si>
  <si>
    <t>سليمان قرطاس</t>
  </si>
  <si>
    <t>يسيره</t>
  </si>
  <si>
    <t>رضا حمادي المطر</t>
  </si>
  <si>
    <t>تركان</t>
  </si>
  <si>
    <t>ربى يونس</t>
  </si>
  <si>
    <t>ايات سلامة</t>
  </si>
  <si>
    <t>رضوان الكجو</t>
  </si>
  <si>
    <t>عقبه</t>
  </si>
  <si>
    <t>زينب علي</t>
  </si>
  <si>
    <t>عمار محمود</t>
  </si>
  <si>
    <t xml:space="preserve">نوى </t>
  </si>
  <si>
    <t>نغم سليمان</t>
  </si>
  <si>
    <t>ينال</t>
  </si>
  <si>
    <t>ليلى الدالي علي</t>
  </si>
  <si>
    <t>مدحت جديد</t>
  </si>
  <si>
    <t>فادي علي</t>
  </si>
  <si>
    <t>ليديا</t>
  </si>
  <si>
    <t>محمد همام الحلبي</t>
  </si>
  <si>
    <t>رولى</t>
  </si>
  <si>
    <t>همام جعفر</t>
  </si>
  <si>
    <t>مرداش</t>
  </si>
  <si>
    <t>زينب ناصيف</t>
  </si>
  <si>
    <t>وداع</t>
  </si>
  <si>
    <t>جبلايه</t>
  </si>
  <si>
    <t>محمد نور قلعجي</t>
  </si>
  <si>
    <t>غزل نعمو</t>
  </si>
  <si>
    <t>رهف بكور</t>
  </si>
  <si>
    <t>ليث الرعيدي</t>
  </si>
  <si>
    <t>جود فاعور</t>
  </si>
  <si>
    <t>راما محو</t>
  </si>
  <si>
    <t>بشرى زياده</t>
  </si>
  <si>
    <t>احمد العباس</t>
  </si>
  <si>
    <t>نور الهدى ديركي</t>
  </si>
  <si>
    <t>صفوان القضماني</t>
  </si>
  <si>
    <t>على زين الدين</t>
  </si>
  <si>
    <t>رحاب الباشا</t>
  </si>
  <si>
    <t>نادين حسن</t>
  </si>
  <si>
    <t>صيدا</t>
  </si>
  <si>
    <t>عتبه قصاب</t>
  </si>
  <si>
    <t xml:space="preserve">معارة الاخوان </t>
  </si>
  <si>
    <t>همام بدران</t>
  </si>
  <si>
    <t>ولاء حمود</t>
  </si>
  <si>
    <t>عبدالحسين</t>
  </si>
  <si>
    <t>دويلعه</t>
  </si>
  <si>
    <t>علي مرعي</t>
  </si>
  <si>
    <t>احمد محفوض</t>
  </si>
  <si>
    <t>اميمه قسطي</t>
  </si>
  <si>
    <t>محمد علاء الدين</t>
  </si>
  <si>
    <t>باسل النعسون</t>
  </si>
  <si>
    <t>عبد المولى غره</t>
  </si>
  <si>
    <t>محمد فخري</t>
  </si>
  <si>
    <t>ايهم رمضان</t>
  </si>
  <si>
    <t>دمر</t>
  </si>
  <si>
    <t>خالد الحسين</t>
  </si>
  <si>
    <t>بهاء القزحلي</t>
  </si>
  <si>
    <t>خالد الاسد</t>
  </si>
  <si>
    <t>يزن الغريب</t>
  </si>
  <si>
    <t>ماهر شوري</t>
  </si>
  <si>
    <t>سناء سودان</t>
  </si>
  <si>
    <t>دعاء اليوسف</t>
  </si>
  <si>
    <t>محمد اسامة خولاني</t>
  </si>
  <si>
    <t>طوليلى</t>
  </si>
  <si>
    <t>بسام الحلو</t>
  </si>
  <si>
    <t>عيسى الغنام</t>
  </si>
  <si>
    <t>هيلانه</t>
  </si>
  <si>
    <t>قصي الرفاعي</t>
  </si>
  <si>
    <t>باسل بكوره</t>
  </si>
  <si>
    <t>المصيص</t>
  </si>
  <si>
    <t>محمد زاهد</t>
  </si>
  <si>
    <t>فهد عياش العلي</t>
  </si>
  <si>
    <t xml:space="preserve">الرقة </t>
  </si>
  <si>
    <t>احمد زين الدين</t>
  </si>
  <si>
    <t>صفا عنبره</t>
  </si>
  <si>
    <t>ذيابية</t>
  </si>
  <si>
    <t>ميرنا علي</t>
  </si>
  <si>
    <t>راما صالح</t>
  </si>
  <si>
    <t>سوسن خليف</t>
  </si>
  <si>
    <t>بتول الناصير</t>
  </si>
  <si>
    <t>نصوح خطاب</t>
  </si>
  <si>
    <t>سالي جمعة</t>
  </si>
  <si>
    <t>محمد طهماز</t>
  </si>
  <si>
    <t>محمد وسيم القصيباتي</t>
  </si>
  <si>
    <t>ديما</t>
  </si>
  <si>
    <t>فرح دانه</t>
  </si>
  <si>
    <t>احمديزن الادلبي</t>
  </si>
  <si>
    <t>نور مالك</t>
  </si>
  <si>
    <t>غنى الحلبي</t>
  </si>
  <si>
    <t>داليه الحامد</t>
  </si>
  <si>
    <t>حليمة العدل</t>
  </si>
  <si>
    <t>فطيري</t>
  </si>
  <si>
    <t>سومر حسن</t>
  </si>
  <si>
    <t>ميشال ضاهر</t>
  </si>
  <si>
    <t>القاع</t>
  </si>
  <si>
    <t>يعرب علي</t>
  </si>
  <si>
    <t>روزيت</t>
  </si>
  <si>
    <t>رافت عيد</t>
  </si>
  <si>
    <t>معرتمصرين</t>
  </si>
  <si>
    <t>ولاء حج حشيش</t>
  </si>
  <si>
    <t>زايد</t>
  </si>
  <si>
    <t>عبد الرحمن الشعبو العبدنش</t>
  </si>
  <si>
    <t>فطوم كردي</t>
  </si>
  <si>
    <t>ميهوب</t>
  </si>
  <si>
    <t>حنا الجنيدي</t>
  </si>
  <si>
    <t>مدالله</t>
  </si>
  <si>
    <t>احمد العجيل</t>
  </si>
  <si>
    <t>لمياء سعيد</t>
  </si>
  <si>
    <t>مروان الحماده</t>
  </si>
  <si>
    <t>مويلح</t>
  </si>
  <si>
    <t>محمد عبد الواحد</t>
  </si>
  <si>
    <t>زينه قاسم</t>
  </si>
  <si>
    <t>سعد الدين</t>
  </si>
  <si>
    <t>عمشه</t>
  </si>
  <si>
    <t xml:space="preserve">شهبا </t>
  </si>
  <si>
    <t>بتول جاسم الطائي</t>
  </si>
  <si>
    <t>ربيعه جادالله</t>
  </si>
  <si>
    <t>فرح</t>
  </si>
  <si>
    <t>صيته</t>
  </si>
  <si>
    <t>البوير</t>
  </si>
  <si>
    <t>هناء الشلبي</t>
  </si>
  <si>
    <t>جمال عمر الشراد الشريف</t>
  </si>
  <si>
    <t>الجينه</t>
  </si>
  <si>
    <t>رزان زوديه</t>
  </si>
  <si>
    <t xml:space="preserve">كنانه شيخ الارض </t>
  </si>
  <si>
    <t xml:space="preserve">غياث </t>
  </si>
  <si>
    <t>تسنيم اوطه باشي</t>
  </si>
  <si>
    <t>سهام غانم</t>
  </si>
  <si>
    <t>أسماء صالح</t>
  </si>
  <si>
    <t>هويدة</t>
  </si>
  <si>
    <t>رهام قيران</t>
  </si>
  <si>
    <t>مارلين المسوتي</t>
  </si>
  <si>
    <t xml:space="preserve">تواني </t>
  </si>
  <si>
    <t>امجد الفاكياني</t>
  </si>
  <si>
    <t>مرح الحاجي خلف</t>
  </si>
  <si>
    <t>عبير بدوي</t>
  </si>
  <si>
    <t>مشاعل الاحرش</t>
  </si>
  <si>
    <t xml:space="preserve">الطواطحة </t>
  </si>
  <si>
    <t>ضياء العقيلي</t>
  </si>
  <si>
    <t>منهل خزام</t>
  </si>
  <si>
    <t>بودي</t>
  </si>
  <si>
    <t>محمود ذكرى</t>
  </si>
  <si>
    <t>يارا يوسف</t>
  </si>
  <si>
    <t>مشفى العبيسي</t>
  </si>
  <si>
    <t>غسان الصالح</t>
  </si>
  <si>
    <t>قيس</t>
  </si>
  <si>
    <t>عبدالله النابلسي</t>
  </si>
  <si>
    <t>غزالة</t>
  </si>
  <si>
    <t>عقاب البشر</t>
  </si>
  <si>
    <t>محمدنافع</t>
  </si>
  <si>
    <t>والدتهاملكه</t>
  </si>
  <si>
    <t>نورشان عبيدالسلامه</t>
  </si>
  <si>
    <t>عيسى ناصر</t>
  </si>
  <si>
    <t>حكمت سفر</t>
  </si>
  <si>
    <t>مريم عبد الحي</t>
  </si>
  <si>
    <t>وئام الخضر</t>
  </si>
  <si>
    <t>عسكر</t>
  </si>
  <si>
    <t>محمد حسين مرعي</t>
  </si>
  <si>
    <t>ظريفه</t>
  </si>
  <si>
    <t>قيسا</t>
  </si>
  <si>
    <t>هيفاء هلال</t>
  </si>
  <si>
    <t>روضة حلاوة</t>
  </si>
  <si>
    <t xml:space="preserve">رياض </t>
  </si>
  <si>
    <t>اسماء هدله</t>
  </si>
  <si>
    <t>حنان الاحمد</t>
  </si>
  <si>
    <t>ديمه بدر</t>
  </si>
  <si>
    <t>والدتهانهله</t>
  </si>
  <si>
    <t>محمد ادهم الجاموس</t>
  </si>
  <si>
    <t>اسماعيل المذيب</t>
  </si>
  <si>
    <t>علاء الدين الحمصي</t>
  </si>
  <si>
    <t>زينب فلاح</t>
  </si>
  <si>
    <t>رائده الفندي</t>
  </si>
  <si>
    <t>حسن خربوطلي</t>
  </si>
  <si>
    <t>غدير حمود</t>
  </si>
  <si>
    <t>تفاحة صالح</t>
  </si>
  <si>
    <t>ولاء مصطفى</t>
  </si>
  <si>
    <t>عفت</t>
  </si>
  <si>
    <t>علي الرحوم</t>
  </si>
  <si>
    <t>رؤى غزال</t>
  </si>
  <si>
    <t>حمده الرجب</t>
  </si>
  <si>
    <t>حماده</t>
  </si>
  <si>
    <t>عمارات تحتاني</t>
  </si>
  <si>
    <t>شكري السليمان</t>
  </si>
  <si>
    <t>اسود</t>
  </si>
  <si>
    <t>ماشخ</t>
  </si>
  <si>
    <t>راما الخرفان</t>
  </si>
  <si>
    <t>سوزان ناصيف اسعد</t>
  </si>
  <si>
    <t>هبه عبد ربه</t>
  </si>
  <si>
    <t>غادة عبود</t>
  </si>
  <si>
    <t>الصفصافه</t>
  </si>
  <si>
    <t>الاء الامعري</t>
  </si>
  <si>
    <t>محمدعدنان عبدالرؤوف</t>
  </si>
  <si>
    <t xml:space="preserve">بشرى القحف </t>
  </si>
  <si>
    <t xml:space="preserve">بشار </t>
  </si>
  <si>
    <t>رهف حوريه</t>
  </si>
  <si>
    <t>براءه مال</t>
  </si>
  <si>
    <t>منير العلي</t>
  </si>
  <si>
    <t>حسيبة</t>
  </si>
  <si>
    <t>زاكية</t>
  </si>
  <si>
    <t>هلاله</t>
  </si>
  <si>
    <t>عتابا ابراهيم</t>
  </si>
  <si>
    <t>محمدقاسم التكريتي</t>
  </si>
  <si>
    <t>خير</t>
  </si>
  <si>
    <t>رؤى الصياد</t>
  </si>
  <si>
    <t>علي خضر</t>
  </si>
  <si>
    <t>زينه</t>
  </si>
  <si>
    <t>مي محسن</t>
  </si>
  <si>
    <t>نسرين منصور</t>
  </si>
  <si>
    <t>مطيعة التيناوي</t>
  </si>
  <si>
    <t xml:space="preserve">اسماعيل السماعيل </t>
  </si>
  <si>
    <t>فائزه شبلي</t>
  </si>
  <si>
    <t>مؤيد بلحس</t>
  </si>
  <si>
    <t>حلفظ</t>
  </si>
  <si>
    <t>نسرين عبد الخالق</t>
  </si>
  <si>
    <t xml:space="preserve">نضال </t>
  </si>
  <si>
    <t>مازن راجح</t>
  </si>
  <si>
    <t>ماريه</t>
  </si>
  <si>
    <t>مؤيد الطحلو</t>
  </si>
  <si>
    <t>القحطانية</t>
  </si>
  <si>
    <t>ايمان شله</t>
  </si>
  <si>
    <t>مارين هرموش</t>
  </si>
  <si>
    <t>شهنار</t>
  </si>
  <si>
    <t xml:space="preserve">سلميه </t>
  </si>
  <si>
    <t>وسيم العقباني</t>
  </si>
  <si>
    <t>مجد الاطرش</t>
  </si>
  <si>
    <t>مجد شحادات</t>
  </si>
  <si>
    <t>اسراء رهبان</t>
  </si>
  <si>
    <t>سعد الله الحاج</t>
  </si>
  <si>
    <t>لولا</t>
  </si>
  <si>
    <t>رولا شنيني</t>
  </si>
  <si>
    <t>اسراء السليمان</t>
  </si>
  <si>
    <t>عصرية</t>
  </si>
  <si>
    <t>شادي عطيه</t>
  </si>
  <si>
    <t>حرب</t>
  </si>
  <si>
    <t>رهف بوزالعسل</t>
  </si>
  <si>
    <t>عمار صالح</t>
  </si>
  <si>
    <t>محمد عامر وائلي</t>
  </si>
  <si>
    <t>إبمان</t>
  </si>
  <si>
    <t>رولا كوجر</t>
  </si>
  <si>
    <t>نور الياسين</t>
  </si>
  <si>
    <t>الثعلة</t>
  </si>
  <si>
    <t>ديالا سمعول</t>
  </si>
  <si>
    <t>منيف</t>
  </si>
  <si>
    <t>مرادش</t>
  </si>
  <si>
    <t>طارق مريم</t>
  </si>
  <si>
    <t>علاء ابو خالد</t>
  </si>
  <si>
    <t>مسحره</t>
  </si>
  <si>
    <t>بتول نصور</t>
  </si>
  <si>
    <t>روان عمار</t>
  </si>
  <si>
    <t>عبد الهادي حسن</t>
  </si>
  <si>
    <t>منال السعيد</t>
  </si>
  <si>
    <t>ديما حسن</t>
  </si>
  <si>
    <t>جنا ديب</t>
  </si>
  <si>
    <t>رغيده</t>
  </si>
  <si>
    <t>العبر</t>
  </si>
  <si>
    <t>شام ظريفه</t>
  </si>
  <si>
    <t>مصطفى الحميدي</t>
  </si>
  <si>
    <t>محمد علي عيسى</t>
  </si>
  <si>
    <t>احمد ديب</t>
  </si>
  <si>
    <t>حسن الشيخ علي</t>
  </si>
  <si>
    <t>محمد علي شمام</t>
  </si>
  <si>
    <t>مصطفى محمد</t>
  </si>
  <si>
    <t>سلفانا عزام</t>
  </si>
  <si>
    <t>جلنار العلي</t>
  </si>
  <si>
    <t>محمد جزائري</t>
  </si>
  <si>
    <t>شذى نوفل</t>
  </si>
  <si>
    <t>شذى القادري</t>
  </si>
  <si>
    <t>ملك الابراهيم</t>
  </si>
  <si>
    <t>هديل الطحان</t>
  </si>
  <si>
    <t xml:space="preserve">صلاح </t>
  </si>
  <si>
    <t>دانيا سليمان</t>
  </si>
  <si>
    <t>زهيده</t>
  </si>
  <si>
    <t>قصي العقال</t>
  </si>
  <si>
    <t>سوزان خلوف</t>
  </si>
  <si>
    <t>احمد نور البكور</t>
  </si>
  <si>
    <t>انتصار السلمان</t>
  </si>
  <si>
    <t>رغد حربي</t>
  </si>
  <si>
    <t>ولاء طعمه</t>
  </si>
  <si>
    <t>حمورة</t>
  </si>
  <si>
    <t>علي حربه</t>
  </si>
  <si>
    <t>احسم</t>
  </si>
  <si>
    <t>هدى خدوج</t>
  </si>
  <si>
    <t>دانيا قارح</t>
  </si>
  <si>
    <t>ندوى</t>
  </si>
  <si>
    <t>هبه مرعي</t>
  </si>
  <si>
    <t>انس العقال</t>
  </si>
  <si>
    <t>معاذ الطويل</t>
  </si>
  <si>
    <t>منة الله يونس</t>
  </si>
  <si>
    <t>مرح الحمصي</t>
  </si>
  <si>
    <t>ميشيل محفوظ</t>
  </si>
  <si>
    <t>ديما رمضان</t>
  </si>
  <si>
    <t>نغم سبسوب</t>
  </si>
  <si>
    <t>لميس قنبر</t>
  </si>
  <si>
    <t>تقى علي الصالح</t>
  </si>
  <si>
    <t>وائل الدهان</t>
  </si>
  <si>
    <t>قرب علي</t>
  </si>
  <si>
    <t>قمر سليمان</t>
  </si>
  <si>
    <t xml:space="preserve">مشاعل </t>
  </si>
  <si>
    <t>منال عطايا</t>
  </si>
  <si>
    <t>اسماء كحله</t>
  </si>
  <si>
    <t>نجوى الفارس</t>
  </si>
  <si>
    <t>سماح طعمينا</t>
  </si>
  <si>
    <t>خالد عبد الرزاق</t>
  </si>
  <si>
    <t>الاء الحاج محمد</t>
  </si>
  <si>
    <t>محمود دعاس</t>
  </si>
  <si>
    <t>ديما التكريتي</t>
  </si>
  <si>
    <t>هاني منصور</t>
  </si>
  <si>
    <t>نورهان</t>
  </si>
  <si>
    <t xml:space="preserve">مالك يونس </t>
  </si>
  <si>
    <t xml:space="preserve">حياة </t>
  </si>
  <si>
    <t>زينب محمد</t>
  </si>
  <si>
    <t>رغده الشغري</t>
  </si>
  <si>
    <t>رنا مهنا</t>
  </si>
  <si>
    <t>روان العلي</t>
  </si>
  <si>
    <t>محيا</t>
  </si>
  <si>
    <t>دمشق -المزة</t>
  </si>
  <si>
    <t>حنين عزام</t>
  </si>
  <si>
    <t>عزيزه الزيبق</t>
  </si>
  <si>
    <t xml:space="preserve">محمد بسام </t>
  </si>
  <si>
    <t xml:space="preserve">خولة </t>
  </si>
  <si>
    <t>اريج القادري</t>
  </si>
  <si>
    <t>ريم الشاعر</t>
  </si>
  <si>
    <t>هيام الحاج صطوف</t>
  </si>
  <si>
    <t>احمد الكور</t>
  </si>
  <si>
    <t>ربى ابو غزال</t>
  </si>
  <si>
    <t>محمد سعد شلبي</t>
  </si>
  <si>
    <t xml:space="preserve">اميره </t>
  </si>
  <si>
    <t>فاطمه رزق</t>
  </si>
  <si>
    <t>سناء حسن</t>
  </si>
  <si>
    <t>بتول العلي</t>
  </si>
  <si>
    <t>لؤي عيسى</t>
  </si>
  <si>
    <t>محمد عاشور</t>
  </si>
  <si>
    <t>ريم خضر</t>
  </si>
  <si>
    <t>جبر قسام</t>
  </si>
  <si>
    <t>زينة</t>
  </si>
  <si>
    <t>قتيبه العقيلي</t>
  </si>
  <si>
    <t>ربا المحمد</t>
  </si>
  <si>
    <t>رسم المسطاحة</t>
  </si>
  <si>
    <t>باسل بدران</t>
  </si>
  <si>
    <t>حسام حمود</t>
  </si>
  <si>
    <t>غتوه</t>
  </si>
  <si>
    <t>حماة كفر كمرة114</t>
  </si>
  <si>
    <t>لما جديد</t>
  </si>
  <si>
    <t>أليفه</t>
  </si>
  <si>
    <t>احمد سركه</t>
  </si>
  <si>
    <t>مهران مرشد</t>
  </si>
  <si>
    <t>نجاح أبو حامد</t>
  </si>
  <si>
    <t>الدمام السعوديه</t>
  </si>
  <si>
    <t>رنيم ملاعب</t>
  </si>
  <si>
    <t>نبال فاهمه</t>
  </si>
  <si>
    <t>علي الحبيب</t>
  </si>
  <si>
    <t>عامر عرفه</t>
  </si>
  <si>
    <t xml:space="preserve">سهيل </t>
  </si>
  <si>
    <t>محمد هادي باكير</t>
  </si>
  <si>
    <t>محمد ظافر</t>
  </si>
  <si>
    <t>هالا باكير</t>
  </si>
  <si>
    <t>عدي سلطان</t>
  </si>
  <si>
    <t>حماد</t>
  </si>
  <si>
    <t>جهاد مجبل</t>
  </si>
  <si>
    <t>نورس احمد</t>
  </si>
  <si>
    <t>وفيقه فياض</t>
  </si>
  <si>
    <t>عين جندل</t>
  </si>
  <si>
    <t>محمد رضا دره</t>
  </si>
  <si>
    <t>مسير</t>
  </si>
  <si>
    <t>علاء الحميدات</t>
  </si>
  <si>
    <t>انس محمد</t>
  </si>
  <si>
    <t>كشكول</t>
  </si>
  <si>
    <t>روشان طوبر</t>
  </si>
  <si>
    <t>الرصيف</t>
  </si>
  <si>
    <t>عهد رمضان</t>
  </si>
  <si>
    <t>أجفان</t>
  </si>
  <si>
    <t>أحمد الأحمد</t>
  </si>
  <si>
    <t>رحاب حسني</t>
  </si>
  <si>
    <t>محمد العلوش</t>
  </si>
  <si>
    <t>نور ابوشاش</t>
  </si>
  <si>
    <t>خالد العلان</t>
  </si>
  <si>
    <t>وهبه المرشد</t>
  </si>
  <si>
    <t>زينب الربيعان</t>
  </si>
  <si>
    <t>ارض شهبا</t>
  </si>
  <si>
    <t>فواز صقر</t>
  </si>
  <si>
    <t>دمشق - اليرموك</t>
  </si>
  <si>
    <t>حران</t>
  </si>
  <si>
    <t>ريهام سري الدين</t>
  </si>
  <si>
    <t>اركان</t>
  </si>
  <si>
    <t>عترين</t>
  </si>
  <si>
    <t>حنان ادريس</t>
  </si>
  <si>
    <t>ساره منديل</t>
  </si>
  <si>
    <t>سمر عباس</t>
  </si>
  <si>
    <t xml:space="preserve">بصيرة </t>
  </si>
  <si>
    <t>الجزائر</t>
  </si>
  <si>
    <t>ايمان المسوتي</t>
  </si>
  <si>
    <t>دعاء الدندل</t>
  </si>
  <si>
    <t>درع</t>
  </si>
  <si>
    <t xml:space="preserve">البوكمال </t>
  </si>
  <si>
    <t>عبدالكريم الحسين</t>
  </si>
  <si>
    <t>غزوان الطويل</t>
  </si>
  <si>
    <t xml:space="preserve">ابتسام </t>
  </si>
  <si>
    <t>راما طاغلي</t>
  </si>
  <si>
    <t>عبدالمعطي</t>
  </si>
  <si>
    <t>بداما</t>
  </si>
  <si>
    <t>رنده غره</t>
  </si>
  <si>
    <t xml:space="preserve">الديرونة </t>
  </si>
  <si>
    <t>سامر حماد</t>
  </si>
  <si>
    <t>عبد الله عبد الرحمن</t>
  </si>
  <si>
    <t>عصام سعيدي</t>
  </si>
  <si>
    <t>نور شيخ محمود</t>
  </si>
  <si>
    <t>يزن صافي</t>
  </si>
  <si>
    <t>شفيق السلامة</t>
  </si>
  <si>
    <t>سهى عيسى</t>
  </si>
  <si>
    <t xml:space="preserve">الحريف </t>
  </si>
  <si>
    <t>مراد دياب</t>
  </si>
  <si>
    <t>امل جرماشي</t>
  </si>
  <si>
    <t>الفريكه</t>
  </si>
  <si>
    <t>حسن شهاب الدين</t>
  </si>
  <si>
    <t>ميامين</t>
  </si>
  <si>
    <t>براء الخزندار</t>
  </si>
  <si>
    <t>جاك وهبه</t>
  </si>
  <si>
    <t>سامي سعيد</t>
  </si>
  <si>
    <t>سمر صقر</t>
  </si>
  <si>
    <t>قنيعه</t>
  </si>
  <si>
    <t>عمار القوزي</t>
  </si>
  <si>
    <t>محمد جمعة</t>
  </si>
  <si>
    <t>مروى مذكور</t>
  </si>
  <si>
    <t>أماني المانع الخليفة</t>
  </si>
  <si>
    <t>جمال تجور</t>
  </si>
  <si>
    <t>فتحية سواس</t>
  </si>
  <si>
    <t>نجلا الذيب هنيدي</t>
  </si>
  <si>
    <t>السويدا</t>
  </si>
  <si>
    <t>ساره مظلوم</t>
  </si>
  <si>
    <t>كنده صارم</t>
  </si>
  <si>
    <t>وعد</t>
  </si>
  <si>
    <t>حسين عمران</t>
  </si>
  <si>
    <t>علي اليازجي</t>
  </si>
  <si>
    <t>محي الدين نعنوس</t>
  </si>
  <si>
    <t>رؤوف خيوي</t>
  </si>
  <si>
    <t>سروه</t>
  </si>
  <si>
    <t>ناعور جورين</t>
  </si>
  <si>
    <t>صالح عبدو</t>
  </si>
  <si>
    <t>جلنار</t>
  </si>
  <si>
    <t>محمد هاني عبيدو</t>
  </si>
  <si>
    <t>محمد خير زرزور</t>
  </si>
  <si>
    <t xml:space="preserve">محمد مؤيد شيبان </t>
  </si>
  <si>
    <t>ليلى جميل</t>
  </si>
  <si>
    <t>احمد راتب طبنج</t>
  </si>
  <si>
    <t>شروق عباس</t>
  </si>
  <si>
    <t>سنديانه الشعار</t>
  </si>
  <si>
    <t>كفر زيتا</t>
  </si>
  <si>
    <t>فاطمه محب الدين</t>
  </si>
  <si>
    <t>حلا ابو عفان</t>
  </si>
  <si>
    <t>حسن جاويش</t>
  </si>
  <si>
    <t>وهبه</t>
  </si>
  <si>
    <t>هدى سليمان</t>
  </si>
  <si>
    <t xml:space="preserve">فاطمة </t>
  </si>
  <si>
    <t>صديقه</t>
  </si>
  <si>
    <t>بشيرة</t>
  </si>
  <si>
    <t>محمد فاتح</t>
  </si>
  <si>
    <t>فطومه</t>
  </si>
  <si>
    <t>كاسترو سليمان</t>
  </si>
  <si>
    <t>سجيره</t>
  </si>
  <si>
    <t>يامن ملقط</t>
  </si>
  <si>
    <t>ميرنا ادريس</t>
  </si>
  <si>
    <t>باسمه عباس</t>
  </si>
  <si>
    <t>لجين الياس</t>
  </si>
  <si>
    <t>حنان حاج عدنان</t>
  </si>
  <si>
    <t>رغده زرقان الفرخ</t>
  </si>
  <si>
    <t>سلوى احمد</t>
  </si>
  <si>
    <t>دير ماما</t>
  </si>
  <si>
    <t>عيسى حاويه</t>
  </si>
  <si>
    <t xml:space="preserve">حماه - الخندق الغربي </t>
  </si>
  <si>
    <t>راما علما</t>
  </si>
  <si>
    <t>ريمة عيدو</t>
  </si>
  <si>
    <t>محيى</t>
  </si>
  <si>
    <t xml:space="preserve">رسم الحرمل الامام </t>
  </si>
  <si>
    <t>شمس ابراهيم</t>
  </si>
  <si>
    <t>قدور</t>
  </si>
  <si>
    <t>كنانه مارديني</t>
  </si>
  <si>
    <t>نيزك</t>
  </si>
  <si>
    <t>محمد ساري سنوبر</t>
  </si>
  <si>
    <t>مأمون شومان</t>
  </si>
  <si>
    <t>غيداء الغنيم</t>
  </si>
  <si>
    <t>طارق القباني</t>
  </si>
  <si>
    <t>احمد فؤاد</t>
  </si>
  <si>
    <t>بشار الرصيفي</t>
  </si>
  <si>
    <t>براق</t>
  </si>
  <si>
    <t>الاء علواني</t>
  </si>
  <si>
    <t xml:space="preserve">هنادي </t>
  </si>
  <si>
    <t>عمر المشلب</t>
  </si>
  <si>
    <t>الزباري</t>
  </si>
  <si>
    <t>محمد الشاهين</t>
  </si>
  <si>
    <t xml:space="preserve">عبد الكريم </t>
  </si>
  <si>
    <t>غبنه</t>
  </si>
  <si>
    <t>كفرنبل</t>
  </si>
  <si>
    <t>ممدوح هزاع</t>
  </si>
  <si>
    <t>مهند فهد</t>
  </si>
  <si>
    <t>مجدولين</t>
  </si>
  <si>
    <t>محمود بزنكو</t>
  </si>
  <si>
    <t>مرجان مرجان</t>
  </si>
  <si>
    <t>عمر خلوف</t>
  </si>
  <si>
    <t>افتخار</t>
  </si>
  <si>
    <t>يوسف الكلسلي</t>
  </si>
  <si>
    <t xml:space="preserve">سارة </t>
  </si>
  <si>
    <t>ناديا فليون</t>
  </si>
  <si>
    <t>عبد الرحيم كمال الدين</t>
  </si>
  <si>
    <t>روان قصيباتي</t>
  </si>
  <si>
    <t>كامل عبيد</t>
  </si>
  <si>
    <t>حتان</t>
  </si>
  <si>
    <t>وديان حسن</t>
  </si>
  <si>
    <t>ميناس الشلي</t>
  </si>
  <si>
    <t>انس الحرفوش</t>
  </si>
  <si>
    <t>وعد عز الدين</t>
  </si>
  <si>
    <t>احسان مرتضى</t>
  </si>
  <si>
    <t>الليث جركس</t>
  </si>
  <si>
    <t>علا الحسن</t>
  </si>
  <si>
    <t>فدوى يحيى</t>
  </si>
  <si>
    <t>الفت استنبولي</t>
  </si>
  <si>
    <t>وهب</t>
  </si>
  <si>
    <t>ساطع</t>
  </si>
  <si>
    <t>نوره عنقا</t>
  </si>
  <si>
    <t xml:space="preserve">ديماس </t>
  </si>
  <si>
    <t>دعاء حرب</t>
  </si>
  <si>
    <t>ربا عموره</t>
  </si>
  <si>
    <t>وفاء العباس</t>
  </si>
  <si>
    <t>عبدالله الخصا</t>
  </si>
  <si>
    <t>انس الفاعوري</t>
  </si>
  <si>
    <t>جمال البودي</t>
  </si>
  <si>
    <t>حوريه نور الدين</t>
  </si>
  <si>
    <t>سلام الدالاتي</t>
  </si>
  <si>
    <t xml:space="preserve">محمد الحوراني </t>
  </si>
  <si>
    <t>احمد زغبي</t>
  </si>
  <si>
    <t>بقراقه</t>
  </si>
  <si>
    <t>هديل محمد</t>
  </si>
  <si>
    <t>عدي سليمان</t>
  </si>
  <si>
    <t>فريقة</t>
  </si>
  <si>
    <t>حيان السبع</t>
  </si>
  <si>
    <t xml:space="preserve">وديع </t>
  </si>
  <si>
    <t xml:space="preserve">شفيقة </t>
  </si>
  <si>
    <t xml:space="preserve">المشنف </t>
  </si>
  <si>
    <t>هاني محمد</t>
  </si>
  <si>
    <t>حسين الشمر</t>
  </si>
  <si>
    <t>راما منصور</t>
  </si>
  <si>
    <t>ربعو</t>
  </si>
  <si>
    <t>رهف ناصيف</t>
  </si>
  <si>
    <t>غيداء زيتون</t>
  </si>
  <si>
    <t>حسن الإبراهيم</t>
  </si>
  <si>
    <t>باسل ملوك</t>
  </si>
  <si>
    <t>علي الشيخ</t>
  </si>
  <si>
    <t>ياسر القندح</t>
  </si>
  <si>
    <t>امجد ضو</t>
  </si>
  <si>
    <t>بيان الكيلاني</t>
  </si>
  <si>
    <t>مي الدباك</t>
  </si>
  <si>
    <t>لميع</t>
  </si>
  <si>
    <t>سليمان ابو نظام</t>
  </si>
  <si>
    <t>الاء ريحاوي</t>
  </si>
  <si>
    <t>مروة مرشد</t>
  </si>
  <si>
    <t>علاء الدين ايوبي</t>
  </si>
  <si>
    <t>رمزي ابومغضب</t>
  </si>
  <si>
    <t>سليم شاهين</t>
  </si>
  <si>
    <t>حوش الحريمه</t>
  </si>
  <si>
    <t>صفاء زيتون</t>
  </si>
  <si>
    <t>عثمان الحسان</t>
  </si>
  <si>
    <t>الاهداف</t>
  </si>
  <si>
    <t>راما اورفه</t>
  </si>
  <si>
    <t>شام سليمان</t>
  </si>
  <si>
    <t>فيصل الجفال</t>
  </si>
  <si>
    <t>خيل</t>
  </si>
  <si>
    <t>سعاد التجار</t>
  </si>
  <si>
    <t>كرم نجيب</t>
  </si>
  <si>
    <t>دنيا</t>
  </si>
  <si>
    <t>اسراء المصري</t>
  </si>
  <si>
    <t>زاهر قتلان</t>
  </si>
  <si>
    <t>عد نان</t>
  </si>
  <si>
    <t>دلال عبد الجواد</t>
  </si>
  <si>
    <t>عبد الكريم الحسن</t>
  </si>
  <si>
    <t>بلسم مبارك</t>
  </si>
  <si>
    <t>فاطمه عاشور</t>
  </si>
  <si>
    <t>رنا العظم</t>
  </si>
  <si>
    <t>عادل الباشا</t>
  </si>
  <si>
    <t>نعيم حسحس</t>
  </si>
  <si>
    <t>دونا</t>
  </si>
  <si>
    <t>مروه يونس</t>
  </si>
  <si>
    <t>عبدالمجيد شودب</t>
  </si>
  <si>
    <t>محمد تاج الفاضل</t>
  </si>
  <si>
    <t>ايه دهيمش</t>
  </si>
  <si>
    <t>أيهم كاسو</t>
  </si>
  <si>
    <t>هبا الكاتب</t>
  </si>
  <si>
    <t>داوود عرنوس</t>
  </si>
  <si>
    <t>ساره نعمه</t>
  </si>
  <si>
    <t>عمر السويس</t>
  </si>
  <si>
    <t>رجب المحمود</t>
  </si>
  <si>
    <t>ماريانه عبد الخالق</t>
  </si>
  <si>
    <t>نور نجم السيد</t>
  </si>
  <si>
    <t>نهده غريزي</t>
  </si>
  <si>
    <t>يزن شمالي</t>
  </si>
  <si>
    <t>عبد العزيز يوسف</t>
  </si>
  <si>
    <t>كنان عميره</t>
  </si>
  <si>
    <t>شاكر الحسن</t>
  </si>
  <si>
    <t>ضياء الدين الدخيل</t>
  </si>
  <si>
    <t>عمار سره</t>
  </si>
  <si>
    <t>مجد الابرش</t>
  </si>
  <si>
    <t>يارا اللوص</t>
  </si>
  <si>
    <t xml:space="preserve">عطا </t>
  </si>
  <si>
    <t xml:space="preserve">سمير </t>
  </si>
  <si>
    <t xml:space="preserve">حوش الصالحية </t>
  </si>
  <si>
    <t>امجد المنقل</t>
  </si>
  <si>
    <t>منيره الفرواتي</t>
  </si>
  <si>
    <t>الشارقه</t>
  </si>
  <si>
    <t>رنا الخطيب</t>
  </si>
  <si>
    <t>ريف دمشق- حفير فوقا</t>
  </si>
  <si>
    <t>خديجه جواد</t>
  </si>
  <si>
    <t>سندس الحراكي</t>
  </si>
  <si>
    <t>دانيا طه الخباز</t>
  </si>
  <si>
    <t>مهران ديوب</t>
  </si>
  <si>
    <t>ميرفت القاضي</t>
  </si>
  <si>
    <t>ناظك</t>
  </si>
  <si>
    <t>كاترين نوفل</t>
  </si>
  <si>
    <t>ساره الحمامي</t>
  </si>
  <si>
    <t>ميادة ابو سويد</t>
  </si>
  <si>
    <t>خالد الشايب</t>
  </si>
  <si>
    <t>بدور فوال</t>
  </si>
  <si>
    <t>عنان تركماني</t>
  </si>
  <si>
    <t>راما الريحاوي</t>
  </si>
  <si>
    <t>ولاء سواس</t>
  </si>
  <si>
    <t>باسل عفان</t>
  </si>
  <si>
    <t>محمد علي الغلاييني</t>
  </si>
  <si>
    <t>حسام خريبه</t>
  </si>
  <si>
    <t>عدنان بكور</t>
  </si>
  <si>
    <t>لانا عوض</t>
  </si>
  <si>
    <t>منال سكريه</t>
  </si>
  <si>
    <t>نور الدين محي الدين</t>
  </si>
  <si>
    <t>اسعد البشير</t>
  </si>
  <si>
    <t>حوايج ذياب</t>
  </si>
  <si>
    <t>زياد الاحمد</t>
  </si>
  <si>
    <t>رواد زاعور</t>
  </si>
  <si>
    <t>غفران منصور</t>
  </si>
  <si>
    <t>حلوايه الحسن</t>
  </si>
  <si>
    <t>كفاءة</t>
  </si>
  <si>
    <t>بشار نخله</t>
  </si>
  <si>
    <t>بطرس</t>
  </si>
  <si>
    <t>سليمان رزق</t>
  </si>
  <si>
    <t>مؤيد الطباع</t>
  </si>
  <si>
    <t>مروه الشافعي</t>
  </si>
  <si>
    <t>مريم نجم</t>
  </si>
  <si>
    <t>عدنان دومان</t>
  </si>
  <si>
    <t>رشا العيسى</t>
  </si>
  <si>
    <t>مصعب جريدة</t>
  </si>
  <si>
    <t>حليمه عيسى</t>
  </si>
  <si>
    <t>مها عيسى</t>
  </si>
  <si>
    <t>ابتسام العطواني</t>
  </si>
  <si>
    <t>محمد الجمو</t>
  </si>
  <si>
    <t>بحري المحمد القبلان</t>
  </si>
  <si>
    <t>علاوي</t>
  </si>
  <si>
    <t>حما كبيره</t>
  </si>
  <si>
    <t>محمد عمر البوشي</t>
  </si>
  <si>
    <t>سنيه</t>
  </si>
  <si>
    <t>الدوحه</t>
  </si>
  <si>
    <t>احمد الشرتح</t>
  </si>
  <si>
    <t>جعفر عبدالله</t>
  </si>
  <si>
    <t xml:space="preserve">مالك </t>
  </si>
  <si>
    <t>سومر الاحمد</t>
  </si>
  <si>
    <t>محمد الحسيان</t>
  </si>
  <si>
    <t>محمد صلوح</t>
  </si>
  <si>
    <t>رزق رزق</t>
  </si>
  <si>
    <t>تركمان</t>
  </si>
  <si>
    <t xml:space="preserve">صيدنايا </t>
  </si>
  <si>
    <t>اياد سلامه</t>
  </si>
  <si>
    <t>ربا أحمد</t>
  </si>
  <si>
    <t>قصق قبلي</t>
  </si>
  <si>
    <t>رنا الحاج</t>
  </si>
  <si>
    <t>هبه المحيمد</t>
  </si>
  <si>
    <t>راما النوري</t>
  </si>
  <si>
    <t>محمد ضياء الموات</t>
  </si>
  <si>
    <t>فاخر</t>
  </si>
  <si>
    <t>حسين سقر</t>
  </si>
  <si>
    <t>الطليعي</t>
  </si>
  <si>
    <t>حمزة اسد</t>
  </si>
  <si>
    <t>سوعاد</t>
  </si>
  <si>
    <t>دلابوز</t>
  </si>
  <si>
    <t>رشا حصرم</t>
  </si>
  <si>
    <t>الرامي</t>
  </si>
  <si>
    <t>ريعان الشوفي</t>
  </si>
  <si>
    <t xml:space="preserve">جاد الله </t>
  </si>
  <si>
    <t>بندريه</t>
  </si>
  <si>
    <t>نصر الله المقداد</t>
  </si>
  <si>
    <t>رزان شيخ عيسى</t>
  </si>
  <si>
    <t xml:space="preserve">هيثم </t>
  </si>
  <si>
    <t>صفاء خلف</t>
  </si>
  <si>
    <t>علاء الشيخ</t>
  </si>
  <si>
    <t>العتيبة</t>
  </si>
  <si>
    <t xml:space="preserve">باسم الدلول </t>
  </si>
  <si>
    <t>نرمين التركماني</t>
  </si>
  <si>
    <t>الوليد السلامه</t>
  </si>
  <si>
    <t>احمد طلاع</t>
  </si>
  <si>
    <t>ملك البلال</t>
  </si>
  <si>
    <t>ناجي الحمد</t>
  </si>
  <si>
    <t>منال الحسين حرب</t>
  </si>
  <si>
    <t>جولا</t>
  </si>
  <si>
    <t>نوار زاهر</t>
  </si>
  <si>
    <t>ربال النقار</t>
  </si>
  <si>
    <t>نبيبله</t>
  </si>
  <si>
    <t>ربى الحسن</t>
  </si>
  <si>
    <t>مؤيد زعزوع</t>
  </si>
  <si>
    <t xml:space="preserve">قمر الوتار </t>
  </si>
  <si>
    <t xml:space="preserve">لاميه </t>
  </si>
  <si>
    <t>مريم الياسين</t>
  </si>
  <si>
    <t>معرشورين</t>
  </si>
  <si>
    <t>شحاده برجاس</t>
  </si>
  <si>
    <t>احمد الزعيم</t>
  </si>
  <si>
    <t>ذيبان</t>
  </si>
  <si>
    <t>نجمة</t>
  </si>
  <si>
    <t>زكي روميه</t>
  </si>
  <si>
    <t>رامي الفتيح</t>
  </si>
  <si>
    <t>حكمت منيني</t>
  </si>
  <si>
    <t>مياس جري</t>
  </si>
  <si>
    <t>رهف القصاربني المرجه</t>
  </si>
  <si>
    <t>الاء الطواشي</t>
  </si>
  <si>
    <t>نعيمه الجمعه</t>
  </si>
  <si>
    <t>ادهم بلال</t>
  </si>
  <si>
    <t>بيسان الاسعد</t>
  </si>
  <si>
    <t>سلوى برغله</t>
  </si>
  <si>
    <t>رشا رشيد</t>
  </si>
  <si>
    <t>جاده صالح</t>
  </si>
  <si>
    <t>Kader</t>
  </si>
  <si>
    <t>ايفت</t>
  </si>
  <si>
    <t>رهف ابراهيم</t>
  </si>
  <si>
    <t>سناء حوريه</t>
  </si>
  <si>
    <t>خولة غية</t>
  </si>
  <si>
    <t xml:space="preserve">حلبون </t>
  </si>
  <si>
    <t>لما حمود</t>
  </si>
  <si>
    <t>نهاد القاري</t>
  </si>
  <si>
    <t xml:space="preserve">سناء </t>
  </si>
  <si>
    <t>نور الدين سليمان</t>
  </si>
  <si>
    <t>هديل الخبي</t>
  </si>
  <si>
    <t>منار القاسم</t>
  </si>
  <si>
    <t>فاتن الباشا</t>
  </si>
  <si>
    <t>هبه الله العيو</t>
  </si>
  <si>
    <t>احمدطارق</t>
  </si>
  <si>
    <t>هاديا الحايك</t>
  </si>
  <si>
    <t xml:space="preserve">الحسينية </t>
  </si>
  <si>
    <t>حسين خطاب</t>
  </si>
  <si>
    <t>رشا علوش</t>
  </si>
  <si>
    <t>قنيه</t>
  </si>
  <si>
    <t>ريم رحمه</t>
  </si>
  <si>
    <t>علي خازم</t>
  </si>
  <si>
    <t>غيد أحمد</t>
  </si>
  <si>
    <t>الحيدريه</t>
  </si>
  <si>
    <t>فيصل بايزيد</t>
  </si>
  <si>
    <t>احمدعمار</t>
  </si>
  <si>
    <t>ليلى الشبلي</t>
  </si>
  <si>
    <t>ارجوان</t>
  </si>
  <si>
    <t>السويداء / عريقه</t>
  </si>
  <si>
    <t>مصطفى سيران</t>
  </si>
  <si>
    <t xml:space="preserve">مصطفى نجار </t>
  </si>
  <si>
    <t xml:space="preserve">منال الحوثري </t>
  </si>
  <si>
    <t>ميسون عبار</t>
  </si>
  <si>
    <t>نبال حبيب</t>
  </si>
  <si>
    <t>نوفل منصور</t>
  </si>
  <si>
    <t>كريم قلعه جي</t>
  </si>
  <si>
    <t>ياسمين الحلو</t>
  </si>
  <si>
    <t>يزن اللمداني</t>
  </si>
  <si>
    <t>ندى خطاب</t>
  </si>
  <si>
    <t>وائل اشحاده</t>
  </si>
  <si>
    <t xml:space="preserve">محمد فرج </t>
  </si>
  <si>
    <t>ريمة الحمود</t>
  </si>
  <si>
    <t>هديل عبد الله</t>
  </si>
  <si>
    <t>ميساء سليمان</t>
  </si>
  <si>
    <t xml:space="preserve">المعضمية </t>
  </si>
  <si>
    <t>حلا علي</t>
  </si>
  <si>
    <t>حسينة</t>
  </si>
  <si>
    <t>سليمان اسماعيل مراد</t>
  </si>
  <si>
    <t>عبد الهادي سميسم</t>
  </si>
  <si>
    <t>عفراء المصري</t>
  </si>
  <si>
    <t>مهند غنيم</t>
  </si>
  <si>
    <t xml:space="preserve">القطيفة </t>
  </si>
  <si>
    <t>ايات ابو احمد</t>
  </si>
  <si>
    <t>بيت سابر</t>
  </si>
  <si>
    <t>جانيت كيسيني</t>
  </si>
  <si>
    <t>محمد ماجد بكر</t>
  </si>
  <si>
    <t>بشار البخيتان</t>
  </si>
  <si>
    <t>نهير ناعسه</t>
  </si>
  <si>
    <t>محمدأمير</t>
  </si>
  <si>
    <t>آلاء شكاس</t>
  </si>
  <si>
    <t>مسيكه</t>
  </si>
  <si>
    <t>نبيل عبيد</t>
  </si>
  <si>
    <t>هناء اليوسف</t>
  </si>
  <si>
    <t>عبد الواحد</t>
  </si>
  <si>
    <t>انوار الشيخ قويدر</t>
  </si>
  <si>
    <t xml:space="preserve">سلام حسين </t>
  </si>
  <si>
    <t xml:space="preserve">هشام </t>
  </si>
  <si>
    <t xml:space="preserve">اسماء </t>
  </si>
  <si>
    <t xml:space="preserve">محمد الحمود </t>
  </si>
  <si>
    <t xml:space="preserve">ربيع </t>
  </si>
  <si>
    <t>محمد ريحان</t>
  </si>
  <si>
    <t>ديما بنيات</t>
  </si>
  <si>
    <t xml:space="preserve">العفيفة </t>
  </si>
  <si>
    <t>عزو عز الدين</t>
  </si>
  <si>
    <t>ايهم ابراهيم</t>
  </si>
  <si>
    <t>حسن الطاس</t>
  </si>
  <si>
    <t xml:space="preserve">قاره </t>
  </si>
  <si>
    <t>محمد باسل خضور</t>
  </si>
  <si>
    <t>ناهده ابو شومر</t>
  </si>
  <si>
    <t>سمر السيد</t>
  </si>
  <si>
    <t xml:space="preserve">مأمون </t>
  </si>
  <si>
    <t>محمد غياث خضره</t>
  </si>
  <si>
    <t>احمد ياسين</t>
  </si>
  <si>
    <t>انس العبود</t>
  </si>
  <si>
    <t>روله</t>
  </si>
  <si>
    <t>محمدعوض نورالدين</t>
  </si>
  <si>
    <t>دير خيبة</t>
  </si>
  <si>
    <t>مديحه السالم</t>
  </si>
  <si>
    <t>ريما عمار</t>
  </si>
  <si>
    <t>كنان السيد</t>
  </si>
  <si>
    <t xml:space="preserve">خان ارنبة </t>
  </si>
  <si>
    <t>مرح صالح</t>
  </si>
  <si>
    <t>مروان الاحمه</t>
  </si>
  <si>
    <t>شروق ابراهيم</t>
  </si>
  <si>
    <t>برلينتي</t>
  </si>
  <si>
    <t>رامي زيتون</t>
  </si>
  <si>
    <t>رهف خليل</t>
  </si>
  <si>
    <t>يزن عدره</t>
  </si>
  <si>
    <t>ليث احمد</t>
  </si>
  <si>
    <t>المحفورة</t>
  </si>
  <si>
    <t>ولاء بكار</t>
  </si>
  <si>
    <t>اسيل صالح</t>
  </si>
  <si>
    <t>مايا حبيب</t>
  </si>
  <si>
    <t>روان الصغير</t>
  </si>
  <si>
    <t>هوئده</t>
  </si>
  <si>
    <t>حسن شيخ حسين</t>
  </si>
  <si>
    <t>حلب - صرين شمالي</t>
  </si>
  <si>
    <t>سولين علي</t>
  </si>
  <si>
    <t>شفاء سيد رباح</t>
  </si>
  <si>
    <t>خالد ابراهيم</t>
  </si>
  <si>
    <t>تمام الصالح الشوفي</t>
  </si>
  <si>
    <t>ريف دمشق - صحنايا - داريا</t>
  </si>
  <si>
    <t>زينب الحايك</t>
  </si>
  <si>
    <t>رائد سهو</t>
  </si>
  <si>
    <t>كشكش زيانات</t>
  </si>
  <si>
    <t>لميا الحسين</t>
  </si>
  <si>
    <t>اخلاص حميدي</t>
  </si>
  <si>
    <t>جماسة عديات</t>
  </si>
  <si>
    <t>ريم خساره</t>
  </si>
  <si>
    <t>ايمان المجاور</t>
  </si>
  <si>
    <t>حقله</t>
  </si>
  <si>
    <t>سلاف هنيدي</t>
  </si>
  <si>
    <t>المجدل</t>
  </si>
  <si>
    <t>كندا كرباج</t>
  </si>
  <si>
    <t>هبه برغله</t>
  </si>
  <si>
    <t>عبد الباري</t>
  </si>
  <si>
    <t>ورد خضور</t>
  </si>
  <si>
    <t>كليمه</t>
  </si>
  <si>
    <t>ايهاب كاخي</t>
  </si>
  <si>
    <t>رغده عاشور</t>
  </si>
  <si>
    <t>راغب</t>
  </si>
  <si>
    <t>محمد غياث حبو</t>
  </si>
  <si>
    <t>يزن صقر</t>
  </si>
  <si>
    <t>يزن محمد</t>
  </si>
  <si>
    <t xml:space="preserve">دمشفق </t>
  </si>
  <si>
    <t>راني عبيد</t>
  </si>
  <si>
    <t>رحمه الصالح</t>
  </si>
  <si>
    <t>عبدالله بكر</t>
  </si>
  <si>
    <t>لين الحايك السمان</t>
  </si>
  <si>
    <t>نصر الله محسن</t>
  </si>
  <si>
    <t>سلام عواد</t>
  </si>
  <si>
    <t>محمد دياب</t>
  </si>
  <si>
    <t>عطنه</t>
  </si>
  <si>
    <t>نور الدين سحتوت</t>
  </si>
  <si>
    <t>يحيى مصطفى</t>
  </si>
  <si>
    <t>رنا الخولاني</t>
  </si>
  <si>
    <t>عبد المهدي</t>
  </si>
  <si>
    <t>عمر قلايه</t>
  </si>
  <si>
    <t>عبد الرحمن ابو ذراع</t>
  </si>
  <si>
    <t>معاذ الدياب</t>
  </si>
  <si>
    <t>محمد طرفه</t>
  </si>
  <si>
    <t>الاء الخوام</t>
  </si>
  <si>
    <t>ايهم هرموش</t>
  </si>
  <si>
    <t>فراس قشقوش</t>
  </si>
  <si>
    <t>موسى احمد</t>
  </si>
  <si>
    <t>بلوزة</t>
  </si>
  <si>
    <t>رهف قاسم</t>
  </si>
  <si>
    <t>رسميه شعبان</t>
  </si>
  <si>
    <t xml:space="preserve">بيت سوى </t>
  </si>
  <si>
    <t>علي شوقي</t>
  </si>
  <si>
    <t>عمران عيسى</t>
  </si>
  <si>
    <t>قنافذ</t>
  </si>
  <si>
    <t>محمد عماد اندوره</t>
  </si>
  <si>
    <t>معمر كمال</t>
  </si>
  <si>
    <t>محمد لطفي</t>
  </si>
  <si>
    <t>ولاء الحصري</t>
  </si>
  <si>
    <t>غصون الشيخ</t>
  </si>
  <si>
    <t>محمودالنخال</t>
  </si>
  <si>
    <t>حسام ناصيف</t>
  </si>
  <si>
    <t>سماح عبد العال</t>
  </si>
  <si>
    <t>معاذ فضل الله</t>
  </si>
  <si>
    <t>ناريمان شما</t>
  </si>
  <si>
    <t>هادية شمس الدين الصغير</t>
  </si>
  <si>
    <t>عامر عماشه</t>
  </si>
  <si>
    <t>آية وانلي</t>
  </si>
  <si>
    <t>محمدخضر</t>
  </si>
  <si>
    <t>عبدالمعين فاعور</t>
  </si>
  <si>
    <t>لما رشيد</t>
  </si>
  <si>
    <t>محمدغياث دياب</t>
  </si>
  <si>
    <t>محمدزياد</t>
  </si>
  <si>
    <t>هدى مسعود</t>
  </si>
  <si>
    <t xml:space="preserve">عفاف الاحمد </t>
  </si>
  <si>
    <t xml:space="preserve">فتحية </t>
  </si>
  <si>
    <t>بدران</t>
  </si>
  <si>
    <t>ليزا حامد</t>
  </si>
  <si>
    <t>ابي</t>
  </si>
  <si>
    <t>صلاح صلاح</t>
  </si>
  <si>
    <t>مخيم السبينه</t>
  </si>
  <si>
    <t>رشا عمران</t>
  </si>
  <si>
    <t>نيرمين الشيخ</t>
  </si>
  <si>
    <t>فضال</t>
  </si>
  <si>
    <t>أفين الكردي</t>
  </si>
  <si>
    <t>رهام زينو</t>
  </si>
  <si>
    <t xml:space="preserve">سلمية </t>
  </si>
  <si>
    <t>نها العجم</t>
  </si>
  <si>
    <t>والدتهامريم</t>
  </si>
  <si>
    <t xml:space="preserve">ابتسام مرهج </t>
  </si>
  <si>
    <t>اغيد الطويل</t>
  </si>
  <si>
    <t xml:space="preserve">سمية </t>
  </si>
  <si>
    <t>فراس عز الدين العقباني</t>
  </si>
  <si>
    <t>اسعد مصطفى</t>
  </si>
  <si>
    <t>قرن حليه</t>
  </si>
  <si>
    <t>ايمن المرار</t>
  </si>
  <si>
    <t>كامل محمد</t>
  </si>
  <si>
    <t>عامر الخنسه</t>
  </si>
  <si>
    <t>صمنديل</t>
  </si>
  <si>
    <t>ادهم ابو شاش</t>
  </si>
  <si>
    <t>محمد صالح زيدان</t>
  </si>
  <si>
    <t>ظريفة زيدان</t>
  </si>
  <si>
    <t>حسين الزاهر</t>
  </si>
  <si>
    <t>حسين سلوم</t>
  </si>
  <si>
    <t>هبه الابراهيم</t>
  </si>
  <si>
    <t>محمد طاهر شعيب</t>
  </si>
  <si>
    <t>رزان معروف</t>
  </si>
  <si>
    <t>نهى عبد الواحد</t>
  </si>
  <si>
    <t>طارق الحسين</t>
  </si>
  <si>
    <t>خيارة</t>
  </si>
  <si>
    <t>محمود الدركزنلي</t>
  </si>
  <si>
    <t>فهد الطحان</t>
  </si>
  <si>
    <t>قصي الحمد</t>
  </si>
  <si>
    <t>صايل</t>
  </si>
  <si>
    <t>حميده عمار</t>
  </si>
  <si>
    <t>عنينيزة</t>
  </si>
  <si>
    <t>رهف سليمان</t>
  </si>
  <si>
    <t>قاسم ابو الشالات</t>
  </si>
  <si>
    <t>مكيه</t>
  </si>
  <si>
    <t>محمد امجد الشحاده</t>
  </si>
  <si>
    <t>غياث السيد</t>
  </si>
  <si>
    <t>ابراهيم زينو</t>
  </si>
  <si>
    <t>ايه المصري</t>
  </si>
  <si>
    <t>رحاب ابراهيم اغا</t>
  </si>
  <si>
    <t>رهف ذيب</t>
  </si>
  <si>
    <t>ريم العيسمي</t>
  </si>
  <si>
    <t>علي العبيد</t>
  </si>
  <si>
    <t>غاليه خطاب</t>
  </si>
  <si>
    <t>فرح الرحيه</t>
  </si>
  <si>
    <t>مجد اسماعيل</t>
  </si>
  <si>
    <t>احمد وديع</t>
  </si>
  <si>
    <t>نهوند</t>
  </si>
  <si>
    <t>غنى سليلاتي</t>
  </si>
  <si>
    <t xml:space="preserve">سامر </t>
  </si>
  <si>
    <t xml:space="preserve">سمر </t>
  </si>
  <si>
    <t>اماني السكاف</t>
  </si>
  <si>
    <t>حاتم المحمد</t>
  </si>
  <si>
    <t>حسن الحوامده</t>
  </si>
  <si>
    <t>خربه الشياب</t>
  </si>
  <si>
    <t>خالد برخش</t>
  </si>
  <si>
    <t>خليل الخضر</t>
  </si>
  <si>
    <t>حجر اسود</t>
  </si>
  <si>
    <t>علاء هبود</t>
  </si>
  <si>
    <t>نور دعيبس</t>
  </si>
  <si>
    <t>هبه اللـه زغبي</t>
  </si>
  <si>
    <t>كورين</t>
  </si>
  <si>
    <t>تاله الشيخ</t>
  </si>
  <si>
    <t>محمد كامل</t>
  </si>
  <si>
    <t>رهف صادقه</t>
  </si>
  <si>
    <t>مروة جريده</t>
  </si>
  <si>
    <t>محمود حمود</t>
  </si>
  <si>
    <t>ايه العفاش</t>
  </si>
  <si>
    <t>جورج جرموش</t>
  </si>
  <si>
    <t>مطانيوس</t>
  </si>
  <si>
    <t>لويسه</t>
  </si>
  <si>
    <t>جورج كسواني</t>
  </si>
  <si>
    <t>حسن الطواح</t>
  </si>
  <si>
    <t>حسين عوض</t>
  </si>
  <si>
    <t>عرسان</t>
  </si>
  <si>
    <t>عزيه</t>
  </si>
  <si>
    <t>شبعا</t>
  </si>
  <si>
    <t>عائشة عكاري</t>
  </si>
  <si>
    <t>أحمدتوفيق</t>
  </si>
  <si>
    <t>الجسر</t>
  </si>
  <si>
    <t>علي صالحه</t>
  </si>
  <si>
    <t>قطيلبيه</t>
  </si>
  <si>
    <t>غسان العك</t>
  </si>
  <si>
    <t>فاطمه صلان</t>
  </si>
  <si>
    <t>منار الخطيب ابوفخر</t>
  </si>
  <si>
    <t>نديم صقر</t>
  </si>
  <si>
    <t>ميلو</t>
  </si>
  <si>
    <t>نغم غرز الدين</t>
  </si>
  <si>
    <t>الزاوية</t>
  </si>
  <si>
    <t>وفاء مصطفى</t>
  </si>
  <si>
    <t>اسامه سلوم</t>
  </si>
  <si>
    <t>بدري</t>
  </si>
  <si>
    <t xml:space="preserve">مجدلبعنا </t>
  </si>
  <si>
    <t>بتول منقاش</t>
  </si>
  <si>
    <t>زيد الطويل</t>
  </si>
  <si>
    <t>عبد الرزاق غويش</t>
  </si>
  <si>
    <t>نور مرعي</t>
  </si>
  <si>
    <t>احمد الصباغ</t>
  </si>
  <si>
    <t>محمد بلول</t>
  </si>
  <si>
    <t>احمد جمال</t>
  </si>
  <si>
    <t>حلفايا</t>
  </si>
  <si>
    <t>اديب الهزاع</t>
  </si>
  <si>
    <t xml:space="preserve">الناعم </t>
  </si>
  <si>
    <t>ثناء الاحمد</t>
  </si>
  <si>
    <t>جيهان الغزاوي</t>
  </si>
  <si>
    <t xml:space="preserve">شمسكين </t>
  </si>
  <si>
    <t>دعاء دويعر</t>
  </si>
  <si>
    <t>رفعت حامد</t>
  </si>
  <si>
    <t>سلمى بكر</t>
  </si>
  <si>
    <t>سوزان هلال</t>
  </si>
  <si>
    <t>صفاء حموريه</t>
  </si>
  <si>
    <t>احمدراغب</t>
  </si>
  <si>
    <t>عبد الرحمن الحسن</t>
  </si>
  <si>
    <t>عبدو العمر</t>
  </si>
  <si>
    <t>معردس</t>
  </si>
  <si>
    <t>غياد علوش</t>
  </si>
  <si>
    <t>مادلين حسن</t>
  </si>
  <si>
    <t>جنان</t>
  </si>
  <si>
    <t>وفاء الاغا</t>
  </si>
  <si>
    <t xml:space="preserve">عبد الرحمن </t>
  </si>
  <si>
    <t xml:space="preserve">مهات حسين </t>
  </si>
  <si>
    <t xml:space="preserve">عزيزه </t>
  </si>
  <si>
    <t xml:space="preserve">روان بلان </t>
  </si>
  <si>
    <t xml:space="preserve">صبورة </t>
  </si>
  <si>
    <t>سحر النصار</t>
  </si>
  <si>
    <t>غفران علي</t>
  </si>
  <si>
    <t>اسرار</t>
  </si>
  <si>
    <t>هديل القرعوش</t>
  </si>
  <si>
    <t>فراس شراق اللبن بزازة</t>
  </si>
  <si>
    <t>الاء دواليبي</t>
  </si>
  <si>
    <t>باسم عيسى</t>
  </si>
  <si>
    <t>خالد الشاش</t>
  </si>
  <si>
    <t>محمد عبدو زاهده</t>
  </si>
  <si>
    <t>نسيبه موسى</t>
  </si>
  <si>
    <t>منى مثقال</t>
  </si>
  <si>
    <t>زاهية</t>
  </si>
  <si>
    <t>روان ادريس</t>
  </si>
  <si>
    <t>مباركية</t>
  </si>
  <si>
    <t>اياد طقش</t>
  </si>
  <si>
    <t xml:space="preserve">ابراهيم </t>
  </si>
  <si>
    <t>فادي سمسمية</t>
  </si>
  <si>
    <t>علي ديوب</t>
  </si>
  <si>
    <t>الاء الحنبرجي</t>
  </si>
  <si>
    <t>رزان داود</t>
  </si>
  <si>
    <t>خالد الشرع</t>
  </si>
  <si>
    <t>شذى عيسى درويش</t>
  </si>
  <si>
    <t>علا البريحي</t>
  </si>
  <si>
    <t>دانا بكري</t>
  </si>
  <si>
    <t>محمد اويس</t>
  </si>
  <si>
    <t>اسماء شبيب</t>
  </si>
  <si>
    <t>ايه كيلاني</t>
  </si>
  <si>
    <t>جاكلين حسن</t>
  </si>
  <si>
    <t>داوود</t>
  </si>
  <si>
    <t>مريم الزغبي</t>
  </si>
  <si>
    <t>ميشيل الصيداوي</t>
  </si>
  <si>
    <t>نور بحبوح</t>
  </si>
  <si>
    <t>يارا حسان</t>
  </si>
  <si>
    <t>ياسين الحوشان</t>
  </si>
  <si>
    <t>احمد كبريتي</t>
  </si>
  <si>
    <t>نجاح الطويل</t>
  </si>
  <si>
    <t>اسماء الكريدي</t>
  </si>
  <si>
    <t>الاء الحسين</t>
  </si>
  <si>
    <t>صوران</t>
  </si>
  <si>
    <t>بيان سعيد</t>
  </si>
  <si>
    <t>راما المعصراني</t>
  </si>
  <si>
    <t>رامز عيسى</t>
  </si>
  <si>
    <t xml:space="preserve">جهاد </t>
  </si>
  <si>
    <t>روعةالسوادي</t>
  </si>
  <si>
    <t>رؤى جوهرة</t>
  </si>
  <si>
    <t>سناء الخضور</t>
  </si>
  <si>
    <t>عبد الرزاق العش</t>
  </si>
  <si>
    <t>حرجله</t>
  </si>
  <si>
    <t>علاء السحاري</t>
  </si>
  <si>
    <t>شاهرة</t>
  </si>
  <si>
    <t>بويضان</t>
  </si>
  <si>
    <t>فريحه الرفاعي</t>
  </si>
  <si>
    <t>معين اتمت</t>
  </si>
  <si>
    <t>ورد مكارم</t>
  </si>
  <si>
    <t>لوريان</t>
  </si>
  <si>
    <t>وفاء رجب</t>
  </si>
  <si>
    <t>اية ابو شقرة</t>
  </si>
  <si>
    <t>عبير الترك</t>
  </si>
  <si>
    <t>ايمان سرحان</t>
  </si>
  <si>
    <t>اناغيم سلوم</t>
  </si>
  <si>
    <t>بشرى الطويل</t>
  </si>
  <si>
    <t>حسن ملاحسن</t>
  </si>
  <si>
    <t>امل خليل</t>
  </si>
  <si>
    <t>دانا شوكه</t>
  </si>
  <si>
    <t>رشا خالد</t>
  </si>
  <si>
    <t>رهف البيبي</t>
  </si>
  <si>
    <t xml:space="preserve">محمد امين </t>
  </si>
  <si>
    <t>رواء الشقه</t>
  </si>
  <si>
    <t>جراجير</t>
  </si>
  <si>
    <t>ريم الحسن</t>
  </si>
  <si>
    <t>زهور حبيب</t>
  </si>
  <si>
    <t>عين البيضه</t>
  </si>
  <si>
    <t>شهد ادريبي</t>
  </si>
  <si>
    <t>علا الخليل</t>
  </si>
  <si>
    <t>قمر الحمودالعبيد</t>
  </si>
  <si>
    <t>خلد</t>
  </si>
  <si>
    <t>مؤمنه فندي</t>
  </si>
  <si>
    <t>نور الفاحلي</t>
  </si>
  <si>
    <t>أسد</t>
  </si>
  <si>
    <t>ابي اسماعيل الخليل</t>
  </si>
  <si>
    <t>أليسار زنبوعه</t>
  </si>
  <si>
    <t>رهام سنجاب</t>
  </si>
  <si>
    <t>سامر العبدالفرج</t>
  </si>
  <si>
    <t>سعيد كيخيا</t>
  </si>
  <si>
    <t>سلوى دندوش</t>
  </si>
  <si>
    <t>سميه الشيخ</t>
  </si>
  <si>
    <t>طارق الماهر</t>
  </si>
  <si>
    <t>عبير علي</t>
  </si>
  <si>
    <t>هنية</t>
  </si>
  <si>
    <t>علي عبدالله علي</t>
  </si>
  <si>
    <t>عمار مرعي</t>
  </si>
  <si>
    <t>عمر عباده</t>
  </si>
  <si>
    <t>فاطمة كاتبه</t>
  </si>
  <si>
    <t>لولوه المطيط</t>
  </si>
  <si>
    <t>عدلى</t>
  </si>
  <si>
    <t>مخلص السلامات</t>
  </si>
  <si>
    <t>نغم حسن</t>
  </si>
  <si>
    <t>نورالهدى الايوبي</t>
  </si>
  <si>
    <t>محمدشفيق</t>
  </si>
  <si>
    <t>هبا سوس</t>
  </si>
  <si>
    <t>هيا البلخي</t>
  </si>
  <si>
    <t>شيرين شاهين</t>
  </si>
  <si>
    <t xml:space="preserve">وعد منصور </t>
  </si>
  <si>
    <t>ديرحسان</t>
  </si>
  <si>
    <t>غدير اسماعيل</t>
  </si>
  <si>
    <t>هاني السليمان</t>
  </si>
  <si>
    <t>احلام بناوي</t>
  </si>
  <si>
    <t>سوريا جمول</t>
  </si>
  <si>
    <t>ايات نصار</t>
  </si>
  <si>
    <t>جوزيف ابراهيم</t>
  </si>
  <si>
    <t>حسين الرزج</t>
  </si>
  <si>
    <t>نصيره</t>
  </si>
  <si>
    <t>خوله محسن</t>
  </si>
  <si>
    <t>سارة سرور</t>
  </si>
  <si>
    <t>عمران ابو محمود</t>
  </si>
  <si>
    <t>فرح فتوح</t>
  </si>
  <si>
    <t>قصي الحجي</t>
  </si>
  <si>
    <t>محمد زاهر رفاعية</t>
  </si>
  <si>
    <t>نورس ابو سعيد</t>
  </si>
  <si>
    <t>محمد فوزي</t>
  </si>
  <si>
    <t>ولاء عبد السلام</t>
  </si>
  <si>
    <t>وهاد فرحه</t>
  </si>
  <si>
    <t xml:space="preserve">آرام سيفو </t>
  </si>
  <si>
    <t xml:space="preserve">تاج الدين </t>
  </si>
  <si>
    <t>حسان المطر</t>
  </si>
  <si>
    <t xml:space="preserve">احمد العوض </t>
  </si>
  <si>
    <t xml:space="preserve">رشاد </t>
  </si>
  <si>
    <t>غالية الجارح</t>
  </si>
  <si>
    <t>هبة صهيون</t>
  </si>
  <si>
    <t xml:space="preserve">علي سعد </t>
  </si>
  <si>
    <t>محمد رفعت</t>
  </si>
  <si>
    <t>مهند طبيخ</t>
  </si>
  <si>
    <t>محمد بدوي</t>
  </si>
  <si>
    <t>مايا خير بك</t>
  </si>
  <si>
    <t>غياث ابراهيم</t>
  </si>
  <si>
    <t>هنادي ناجي</t>
  </si>
  <si>
    <t>أميه</t>
  </si>
  <si>
    <t>خالد صفية</t>
  </si>
  <si>
    <t>داليه كحل</t>
  </si>
  <si>
    <t>ميسم الابراهيم</t>
  </si>
  <si>
    <t>نورا السكاف</t>
  </si>
  <si>
    <t>بيتر العبدوش</t>
  </si>
  <si>
    <t>انطوان</t>
  </si>
  <si>
    <t>ياسر زعرور</t>
  </si>
  <si>
    <t>ديالا دياب</t>
  </si>
  <si>
    <t>نجيه</t>
  </si>
  <si>
    <t>راما شبلي</t>
  </si>
  <si>
    <t>عبير الحمد</t>
  </si>
  <si>
    <t>مازن الخرسه</t>
  </si>
  <si>
    <t>زكية حمدان</t>
  </si>
  <si>
    <t>همسه السمان</t>
  </si>
  <si>
    <t>اميره المتني</t>
  </si>
  <si>
    <t>ميريام طه</t>
  </si>
  <si>
    <t>اميره ابوعيشه</t>
  </si>
  <si>
    <t>صفيه كحلوس</t>
  </si>
  <si>
    <t>لين جعفر</t>
  </si>
  <si>
    <t>خلود شرف</t>
  </si>
  <si>
    <t>باسل ابو شعر</t>
  </si>
  <si>
    <t>ليلاس</t>
  </si>
  <si>
    <t>فاديا محمود</t>
  </si>
  <si>
    <t>كفاح خلوف</t>
  </si>
  <si>
    <t>فاطمه صالح</t>
  </si>
  <si>
    <t>معن ابو خلف</t>
  </si>
  <si>
    <t>يحيى الجديع</t>
  </si>
  <si>
    <t>عيد المحمد</t>
  </si>
  <si>
    <t>فاضيلة</t>
  </si>
  <si>
    <t>بتول كريزان</t>
  </si>
  <si>
    <t>امان بسطاطي</t>
  </si>
  <si>
    <t>منار عبد البواب</t>
  </si>
  <si>
    <t>دعاء القصار بني المرجه</t>
  </si>
  <si>
    <t>محمد طاهر ابو شكر</t>
  </si>
  <si>
    <t>نريمان عايد</t>
  </si>
  <si>
    <t>احمد دركل</t>
  </si>
  <si>
    <t>عمان مسقط</t>
  </si>
  <si>
    <t>الاء قنبازو</t>
  </si>
  <si>
    <t>حفيظه الخطيب</t>
  </si>
  <si>
    <t>المراح</t>
  </si>
  <si>
    <t>حمزه هواش</t>
  </si>
  <si>
    <t>سامي بلال</t>
  </si>
  <si>
    <t>عبد الرحمن العبد</t>
  </si>
  <si>
    <t xml:space="preserve">منور </t>
  </si>
  <si>
    <t>علي جمعه</t>
  </si>
  <si>
    <t>غسان سلامه</t>
  </si>
  <si>
    <t>نسيبة</t>
  </si>
  <si>
    <t>غيدا مدني</t>
  </si>
  <si>
    <t>يزن هلال</t>
  </si>
  <si>
    <t>مروه شيخ ابراهيم</t>
  </si>
  <si>
    <t xml:space="preserve">سحر </t>
  </si>
  <si>
    <t>ايمن صمادي</t>
  </si>
  <si>
    <t>حسام حيدر</t>
  </si>
  <si>
    <t>سلامي</t>
  </si>
  <si>
    <t>صميد</t>
  </si>
  <si>
    <t>رشا حميد</t>
  </si>
  <si>
    <t>جمالية</t>
  </si>
  <si>
    <t>لينا حميدان</t>
  </si>
  <si>
    <t>محمد العلي الكاطع</t>
  </si>
  <si>
    <t>لدين</t>
  </si>
  <si>
    <t>بيان الحسن</t>
  </si>
  <si>
    <t>بسقلا</t>
  </si>
  <si>
    <t>لين الجرادي</t>
  </si>
  <si>
    <t>مرح سلوم</t>
  </si>
  <si>
    <t>مروان المصري</t>
  </si>
  <si>
    <t>نرفه خضر</t>
  </si>
  <si>
    <t>روسيا</t>
  </si>
  <si>
    <t>شلوح</t>
  </si>
  <si>
    <t>نيرمين البالوع</t>
  </si>
  <si>
    <t>المسميه</t>
  </si>
  <si>
    <t>يسرى عرعور</t>
  </si>
  <si>
    <t>زانه</t>
  </si>
  <si>
    <t>اسراء صديق</t>
  </si>
  <si>
    <t>مريم صديق</t>
  </si>
  <si>
    <t>لارا بركسيه</t>
  </si>
  <si>
    <t>عبد العلي</t>
  </si>
  <si>
    <t>عدبه</t>
  </si>
  <si>
    <t>هبه الزلزله</t>
  </si>
  <si>
    <t>يزن عوده</t>
  </si>
  <si>
    <t>وفاء عوده</t>
  </si>
  <si>
    <t xml:space="preserve">محمد ابو سمرة </t>
  </si>
  <si>
    <t xml:space="preserve">فوزي </t>
  </si>
  <si>
    <t>رغد العلي</t>
  </si>
  <si>
    <t>الصياده</t>
  </si>
  <si>
    <t>اللاذقيه</t>
  </si>
  <si>
    <t>جعفر ميهوب</t>
  </si>
  <si>
    <t>احلام المصطفى</t>
  </si>
  <si>
    <t>محمد عنيز</t>
  </si>
  <si>
    <t>لميس احدب</t>
  </si>
  <si>
    <t>ريم العلان</t>
  </si>
  <si>
    <t>الاء عترو</t>
  </si>
  <si>
    <t>فرح الاحمد</t>
  </si>
  <si>
    <t>اشتيوي</t>
  </si>
  <si>
    <t>هاني كناكري</t>
  </si>
  <si>
    <t xml:space="preserve">الرقه </t>
  </si>
  <si>
    <t>فاتن ديك</t>
  </si>
  <si>
    <t>رادا ناصيف</t>
  </si>
  <si>
    <t>علي متيني</t>
  </si>
  <si>
    <t>فياض الحسن</t>
  </si>
  <si>
    <t>مرح ثمينه</t>
  </si>
  <si>
    <t>علاء الحاج خالد</t>
  </si>
  <si>
    <t>ناريمان دركل</t>
  </si>
  <si>
    <t>هبه فرهود</t>
  </si>
  <si>
    <t xml:space="preserve">علي الحسين </t>
  </si>
  <si>
    <t xml:space="preserve">مهدي </t>
  </si>
  <si>
    <t>آلاء جباوي</t>
  </si>
  <si>
    <t>بشير شوربجي</t>
  </si>
  <si>
    <t>ليلى دليقان</t>
  </si>
  <si>
    <t>محمد ياسر الأحمر</t>
  </si>
  <si>
    <t>احمد محمد الاحدب</t>
  </si>
  <si>
    <t>كلجبرين</t>
  </si>
  <si>
    <t>سليمان عبدالله</t>
  </si>
  <si>
    <t>قاسم دياب</t>
  </si>
  <si>
    <t>لينا تقي</t>
  </si>
  <si>
    <t>أغيد المدني</t>
  </si>
  <si>
    <t>ريم معروف</t>
  </si>
  <si>
    <t>محمد صالح المحمد</t>
  </si>
  <si>
    <t>مرح كوكش</t>
  </si>
  <si>
    <t>راما المنير</t>
  </si>
  <si>
    <t>براءة عبدالله</t>
  </si>
  <si>
    <t>حيفا</t>
  </si>
  <si>
    <t>اسعد ملحم</t>
  </si>
  <si>
    <t>السقيلبيه</t>
  </si>
  <si>
    <t>جيني حلوم</t>
  </si>
  <si>
    <t>بيان مقدح</t>
  </si>
  <si>
    <t>رشا الصفدي</t>
  </si>
  <si>
    <t>هادي</t>
  </si>
  <si>
    <t>شادي الشحاده</t>
  </si>
  <si>
    <t>نور العلي</t>
  </si>
  <si>
    <t>راضيه محمد علي</t>
  </si>
  <si>
    <t>محمد بوز العسل</t>
  </si>
  <si>
    <t>محمد ناعوره</t>
  </si>
  <si>
    <t>ياسمين المصري</t>
  </si>
  <si>
    <t>مرتضى محفوظ</t>
  </si>
  <si>
    <t>اللاذقية-القرداحة- جوبة برغال</t>
  </si>
  <si>
    <t>عبدالرحمن الحمد</t>
  </si>
  <si>
    <t>غيفار</t>
  </si>
  <si>
    <t>تماضر نتوف</t>
  </si>
  <si>
    <t>رشا خليفتي</t>
  </si>
  <si>
    <t>محمدمخلص</t>
  </si>
  <si>
    <t>ميادة الديري</t>
  </si>
  <si>
    <t>والدتهااميرة</t>
  </si>
  <si>
    <t>صباح رباح</t>
  </si>
  <si>
    <t>محمد عامر الأسد</t>
  </si>
  <si>
    <t xml:space="preserve">محمد طالب </t>
  </si>
  <si>
    <t>خلود زينو</t>
  </si>
  <si>
    <t>كفربطنا</t>
  </si>
  <si>
    <t>شيراز المصري</t>
  </si>
  <si>
    <t>رنا الخاني</t>
  </si>
  <si>
    <t>ابراهيم رمضان</t>
  </si>
  <si>
    <t>ابي حمادي</t>
  </si>
  <si>
    <t>احمد العجلوني</t>
  </si>
  <si>
    <t>عين قيطة</t>
  </si>
  <si>
    <t>امل حلوم</t>
  </si>
  <si>
    <t>اناغيم الحداد</t>
  </si>
  <si>
    <t>ايلين حنا</t>
  </si>
  <si>
    <t>فيليب</t>
  </si>
  <si>
    <t>عناز</t>
  </si>
  <si>
    <t xml:space="preserve">ايمان يوسف </t>
  </si>
  <si>
    <t>أمنه شاميه</t>
  </si>
  <si>
    <t>آيه الدهان</t>
  </si>
  <si>
    <t>بلال مريم</t>
  </si>
  <si>
    <t>هلريره</t>
  </si>
  <si>
    <t>جودي قطاش</t>
  </si>
  <si>
    <t>حسان جزر</t>
  </si>
  <si>
    <t>الصمنين</t>
  </si>
  <si>
    <t>حسن خليل</t>
  </si>
  <si>
    <t>حسنه الساطي</t>
  </si>
  <si>
    <t>دارين صالح</t>
  </si>
  <si>
    <t>دانيا العقر</t>
  </si>
  <si>
    <t>دعاء ابراهيم</t>
  </si>
  <si>
    <t>رانيا صطوف</t>
  </si>
  <si>
    <t>والدتهاابتسام</t>
  </si>
  <si>
    <t>رائد خضور</t>
  </si>
  <si>
    <t>رنيم درغام</t>
  </si>
  <si>
    <t>رنيم نقار</t>
  </si>
  <si>
    <t>ريم الشايب</t>
  </si>
  <si>
    <t>زينب داود</t>
  </si>
  <si>
    <t>سعاد قريان</t>
  </si>
  <si>
    <t>شذا خليل</t>
  </si>
  <si>
    <t>شيرين البنا</t>
  </si>
  <si>
    <t>شيرين الغاشي</t>
  </si>
  <si>
    <t>المنتزه</t>
  </si>
  <si>
    <t>صافيه سلطان</t>
  </si>
  <si>
    <t>غنجه</t>
  </si>
  <si>
    <t>بلين</t>
  </si>
  <si>
    <t xml:space="preserve">مزرعة بيت جن </t>
  </si>
  <si>
    <t xml:space="preserve">طارق عمر </t>
  </si>
  <si>
    <t xml:space="preserve">عباس </t>
  </si>
  <si>
    <t>علاء ديب</t>
  </si>
  <si>
    <t>وسيله</t>
  </si>
  <si>
    <t>غسان اللحام</t>
  </si>
  <si>
    <t>شعيب</t>
  </si>
  <si>
    <t>فدوى احمد</t>
  </si>
  <si>
    <t>والدتهاحسيبه</t>
  </si>
  <si>
    <t xml:space="preserve"> دمشق </t>
  </si>
  <si>
    <t>فردوس حوريه</t>
  </si>
  <si>
    <t>لجين شاهين</t>
  </si>
  <si>
    <t>لؤي الحمود</t>
  </si>
  <si>
    <t>تمره سلوم</t>
  </si>
  <si>
    <t>ليما الخلفه</t>
  </si>
  <si>
    <t>ماريا زاهده</t>
  </si>
  <si>
    <t>محمد ناظم</t>
  </si>
  <si>
    <t>مجد البستان</t>
  </si>
  <si>
    <t>محمد غنطشلي</t>
  </si>
  <si>
    <t>محمدجهاد طراش</t>
  </si>
  <si>
    <t>منال جمعة</t>
  </si>
  <si>
    <t>منال يونس</t>
  </si>
  <si>
    <t>رئيس</t>
  </si>
  <si>
    <t>مهند الحلوي</t>
  </si>
  <si>
    <t>نخلة سلام</t>
  </si>
  <si>
    <t>الشريحي</t>
  </si>
  <si>
    <t>نزهه معتوق</t>
  </si>
  <si>
    <t>نور الدين مطلق</t>
  </si>
  <si>
    <t>نور الصيص</t>
  </si>
  <si>
    <t>نور صالح</t>
  </si>
  <si>
    <t>حمص الزهراء</t>
  </si>
  <si>
    <t>هبه الكريز</t>
  </si>
  <si>
    <t>هديل الموسى</t>
  </si>
  <si>
    <t>وائل الحكيم</t>
  </si>
  <si>
    <t>وسام زبيدي</t>
  </si>
  <si>
    <t>ولاء الخطيب</t>
  </si>
  <si>
    <t>سيف الدوله</t>
  </si>
  <si>
    <t>ولاء دياب</t>
  </si>
  <si>
    <t>يسرة الجوراني</t>
  </si>
  <si>
    <t>خلفه</t>
  </si>
  <si>
    <t>يوسف عيسى</t>
  </si>
  <si>
    <t>مرام صالحاني</t>
  </si>
  <si>
    <t>اسماء المصري</t>
  </si>
  <si>
    <t>شروق مرعي</t>
  </si>
  <si>
    <t>حسكة</t>
  </si>
  <si>
    <t>فاتن برغله</t>
  </si>
  <si>
    <t>نرمين داؤد</t>
  </si>
  <si>
    <t>عماد الاحمد العبد العزيز</t>
  </si>
  <si>
    <t>اليس علان</t>
  </si>
  <si>
    <t>مزدانه</t>
  </si>
  <si>
    <t>محمد ميهوب</t>
  </si>
  <si>
    <t>حمص 1988</t>
  </si>
  <si>
    <t>غصون نجيب</t>
  </si>
  <si>
    <t>عبد الله طحيني</t>
  </si>
  <si>
    <t>باتبو</t>
  </si>
  <si>
    <t>كرم محمد</t>
  </si>
  <si>
    <t>فادي العبد الله</t>
  </si>
  <si>
    <t>عائشه محمود</t>
  </si>
  <si>
    <t>اسامه محمد</t>
  </si>
  <si>
    <t>ديانا النجم</t>
  </si>
  <si>
    <t>غزلان القادر</t>
  </si>
  <si>
    <t>انس الفيومي</t>
  </si>
  <si>
    <t>رغد الشبعان</t>
  </si>
  <si>
    <t>سجى فرحان</t>
  </si>
  <si>
    <t>الكرك</t>
  </si>
  <si>
    <t>ماسه هاشم</t>
  </si>
  <si>
    <t>منال المهرجي</t>
  </si>
  <si>
    <t>نور يزبك</t>
  </si>
  <si>
    <t>خالد شهابي</t>
  </si>
  <si>
    <t>لبانه رفاعه</t>
  </si>
  <si>
    <t>ريام اللحام</t>
  </si>
  <si>
    <t>عتاب عليوي</t>
  </si>
  <si>
    <t xml:space="preserve">باب الخير </t>
  </si>
  <si>
    <t>غيث كوجك</t>
  </si>
  <si>
    <t>مجد اسديه</t>
  </si>
  <si>
    <t>محمدفريز</t>
  </si>
  <si>
    <t>مريم فارس</t>
  </si>
  <si>
    <t>معتز صالح</t>
  </si>
  <si>
    <t>هديل عرابي</t>
  </si>
  <si>
    <t>علي الوف</t>
  </si>
  <si>
    <t>رحمه الصطوف</t>
  </si>
  <si>
    <t>جقل صغير</t>
  </si>
  <si>
    <t>عبود الموسى</t>
  </si>
  <si>
    <t>جوهرة</t>
  </si>
  <si>
    <t>فراس الشاطر</t>
  </si>
  <si>
    <t>نغم عرجاوي</t>
  </si>
  <si>
    <t>يوسف معيري</t>
  </si>
  <si>
    <t>مريم البرجس</t>
  </si>
  <si>
    <t>نفين</t>
  </si>
  <si>
    <t>امير سواح</t>
  </si>
  <si>
    <t xml:space="preserve">معتز </t>
  </si>
  <si>
    <t xml:space="preserve">اناس </t>
  </si>
  <si>
    <t>اياد  سالم</t>
  </si>
  <si>
    <t>هنى</t>
  </si>
  <si>
    <t>ريم محمود</t>
  </si>
  <si>
    <t>فاطمة محي الدين</t>
  </si>
  <si>
    <t>قمر سماق</t>
  </si>
  <si>
    <t>جنيه</t>
  </si>
  <si>
    <t>زهره حسن</t>
  </si>
  <si>
    <t>حسين علي</t>
  </si>
  <si>
    <t>محمد نور الصياد</t>
  </si>
  <si>
    <t>داليه حربي</t>
  </si>
  <si>
    <t xml:space="preserve">قاسميه </t>
  </si>
  <si>
    <t>عبد الله الغزاوي</t>
  </si>
  <si>
    <t>الحسن صالح</t>
  </si>
  <si>
    <t>ناصرالدين</t>
  </si>
  <si>
    <t>براء كحلوس</t>
  </si>
  <si>
    <t>رقيه الرفاعي</t>
  </si>
  <si>
    <t>زهراء بلبل</t>
  </si>
  <si>
    <t>صفاء دياب</t>
  </si>
  <si>
    <t>عبدالباسط حيدر</t>
  </si>
  <si>
    <t>اسمى الصحناوى</t>
  </si>
  <si>
    <t>زواره</t>
  </si>
  <si>
    <t>تميم السعيد</t>
  </si>
  <si>
    <t>حسن صالحه</t>
  </si>
  <si>
    <t>غصنه</t>
  </si>
  <si>
    <t>حواس الحساني</t>
  </si>
  <si>
    <t>رانية سعود</t>
  </si>
  <si>
    <t>دركوش</t>
  </si>
  <si>
    <t>رائد حرب</t>
  </si>
  <si>
    <t>رشا الحلو</t>
  </si>
  <si>
    <t>ساندريلا محمد الفارس</t>
  </si>
  <si>
    <t>مشتى الحلو</t>
  </si>
  <si>
    <t>سراب عباس</t>
  </si>
  <si>
    <t>سيف الدين الاحمد</t>
  </si>
  <si>
    <t>معارة</t>
  </si>
  <si>
    <t>عدنان رسلان</t>
  </si>
  <si>
    <t>غاليه نصري</t>
  </si>
  <si>
    <t>فاتن سرحان</t>
  </si>
  <si>
    <t>فيصل العابد</t>
  </si>
  <si>
    <t>نرمين عيسى</t>
  </si>
  <si>
    <t>حوراء الحلو</t>
  </si>
  <si>
    <t>بتول</t>
  </si>
  <si>
    <t>راما اجرودي</t>
  </si>
  <si>
    <t>مزيريت</t>
  </si>
  <si>
    <t>مهند قيصر</t>
  </si>
  <si>
    <t>اروى بلول</t>
  </si>
  <si>
    <t>امينه الشلبي</t>
  </si>
  <si>
    <t>حازم الهايس</t>
  </si>
  <si>
    <t>قطعه</t>
  </si>
  <si>
    <t>حياة داؤد</t>
  </si>
  <si>
    <t xml:space="preserve">القصيبية </t>
  </si>
  <si>
    <t>ريم هلال</t>
  </si>
  <si>
    <t>زهور المحيمد الحسن</t>
  </si>
  <si>
    <t xml:space="preserve">سويدان جزيرة </t>
  </si>
  <si>
    <t>سارة عبد الله</t>
  </si>
  <si>
    <t>سهى احمد</t>
  </si>
  <si>
    <t>هيفا</t>
  </si>
  <si>
    <t>عبير ابو رشيد</t>
  </si>
  <si>
    <t>علي تجور</t>
  </si>
  <si>
    <t>علي سرور</t>
  </si>
  <si>
    <t>هدول</t>
  </si>
  <si>
    <t>لينا طيفور</t>
  </si>
  <si>
    <t>مجدولين السبسبي</t>
  </si>
  <si>
    <t>محمد امين العودة الله</t>
  </si>
  <si>
    <t>محمد خازم</t>
  </si>
  <si>
    <t xml:space="preserve">طلال </t>
  </si>
  <si>
    <t xml:space="preserve">وادي العيون </t>
  </si>
  <si>
    <t>كرجيه</t>
  </si>
  <si>
    <t>مرام ميا</t>
  </si>
  <si>
    <t xml:space="preserve">قطيلبية </t>
  </si>
  <si>
    <t>مرهف رباح</t>
  </si>
  <si>
    <t>ميساء كشورة</t>
  </si>
  <si>
    <t>زبدين</t>
  </si>
  <si>
    <t>ناريمان عبد الهادي</t>
  </si>
  <si>
    <t>فرجه</t>
  </si>
  <si>
    <t>نجاة ناصر</t>
  </si>
  <si>
    <t>المزيرعة</t>
  </si>
  <si>
    <t>نجم الدين احمد</t>
  </si>
  <si>
    <t>هدى غرز الدين</t>
  </si>
  <si>
    <t>الزاويه</t>
  </si>
  <si>
    <t>احمد جمعه</t>
  </si>
  <si>
    <t>ربا مهنا</t>
  </si>
  <si>
    <t>عزة عيسى</t>
  </si>
  <si>
    <t>لارا حمود</t>
  </si>
  <si>
    <t>بيت عانا</t>
  </si>
  <si>
    <t>محاسن شاهين</t>
  </si>
  <si>
    <t>نجوى الطويل</t>
  </si>
  <si>
    <t>نبره</t>
  </si>
  <si>
    <t>يوسف شحادة</t>
  </si>
  <si>
    <t>رغد قنوص</t>
  </si>
  <si>
    <t>مياسي جابر</t>
  </si>
  <si>
    <t>استهام</t>
  </si>
  <si>
    <t xml:space="preserve">لاهثه </t>
  </si>
  <si>
    <t>نورة أبو ماضي</t>
  </si>
  <si>
    <t>ايمان بغجاتي</t>
  </si>
  <si>
    <t>هناء الحسين</t>
  </si>
  <si>
    <t>براك</t>
  </si>
  <si>
    <t>اوس جحة</t>
  </si>
  <si>
    <t>مي يوسف</t>
  </si>
  <si>
    <t>حياه كرم</t>
  </si>
  <si>
    <t>مؤيد الصالح</t>
  </si>
  <si>
    <t>عمار نادر</t>
  </si>
  <si>
    <t>الغارية</t>
  </si>
  <si>
    <t>ناهده البربور</t>
  </si>
  <si>
    <t>مرهف ابو شقره</t>
  </si>
  <si>
    <t>مريم سلامه</t>
  </si>
  <si>
    <t>اسراء دندوش</t>
  </si>
  <si>
    <t>حسين الحسين</t>
  </si>
  <si>
    <t>ابتسام بدر</t>
  </si>
  <si>
    <t>رفعت فياض</t>
  </si>
  <si>
    <t>باسل الرشيد</t>
  </si>
  <si>
    <t>عامر عبد العال</t>
  </si>
  <si>
    <t>بيان الواوي</t>
  </si>
  <si>
    <t>جورج البابا</t>
  </si>
  <si>
    <t>رضوان زيدان</t>
  </si>
  <si>
    <t>رهام سليمان</t>
  </si>
  <si>
    <t>عبد الرحمن مراد</t>
  </si>
  <si>
    <t>دعاء الرحيباني</t>
  </si>
  <si>
    <t>سجى دلي</t>
  </si>
  <si>
    <t>صلاح خير</t>
  </si>
  <si>
    <t>لينه ابومغضب</t>
  </si>
  <si>
    <t>ضحى ملا انت</t>
  </si>
  <si>
    <t>نبيله فتاش</t>
  </si>
  <si>
    <t>اسامه المحمد</t>
  </si>
  <si>
    <t>محمد زهير محبوب الحارة</t>
  </si>
  <si>
    <t>رغد نويدر</t>
  </si>
  <si>
    <t>ميثه</t>
  </si>
  <si>
    <t>اميره آغا</t>
  </si>
  <si>
    <t>الطبقة</t>
  </si>
  <si>
    <t>حلا الهزاع</t>
  </si>
  <si>
    <t>علي الونوس</t>
  </si>
  <si>
    <t>دليله</t>
  </si>
  <si>
    <t>كوثر الهيبي</t>
  </si>
  <si>
    <t>انتصار اليوسف</t>
  </si>
  <si>
    <t>نوفه فندي</t>
  </si>
  <si>
    <t>مزيريب</t>
  </si>
  <si>
    <t>الطاف</t>
  </si>
  <si>
    <t>شعبان رمضان</t>
  </si>
  <si>
    <t>دروشا</t>
  </si>
  <si>
    <t>عدنان زيدان</t>
  </si>
  <si>
    <t>محمد رامي عياش</t>
  </si>
  <si>
    <t>هيام حماده</t>
  </si>
  <si>
    <t>علي كمال الدين</t>
  </si>
  <si>
    <t>سدره بكاري</t>
  </si>
  <si>
    <t>ميسم شويحنه</t>
  </si>
  <si>
    <t>آية العظمة</t>
  </si>
  <si>
    <t>ياسر لا لا</t>
  </si>
  <si>
    <t>دعاء سليمان اغا</t>
  </si>
  <si>
    <t>مجد غزال</t>
  </si>
  <si>
    <t>شقراء</t>
  </si>
  <si>
    <t>صبا رستم</t>
  </si>
  <si>
    <t>وليد يوسف</t>
  </si>
  <si>
    <t>عبد الله هابيل</t>
  </si>
  <si>
    <t>فاطمه عمرصالح</t>
  </si>
  <si>
    <t>محمد الجبه جي</t>
  </si>
  <si>
    <t>نغم اسبر</t>
  </si>
  <si>
    <t>علمه</t>
  </si>
  <si>
    <t>ربى الحمش</t>
  </si>
  <si>
    <t>بحريه عساف</t>
  </si>
  <si>
    <t>علا النبكي</t>
  </si>
  <si>
    <t>علي ليلى</t>
  </si>
  <si>
    <t>فاطمه بكران</t>
  </si>
  <si>
    <t>نوريه</t>
  </si>
  <si>
    <t>مجد السقر</t>
  </si>
  <si>
    <t>محمود الصالح</t>
  </si>
  <si>
    <t>مشيره عثمان</t>
  </si>
  <si>
    <t>نور الكنا</t>
  </si>
  <si>
    <t>وسام خضور</t>
  </si>
  <si>
    <t>وئام عبدو</t>
  </si>
  <si>
    <t>رامي عبود</t>
  </si>
  <si>
    <t>شامل النوفل</t>
  </si>
  <si>
    <t>قمر تلو نشواتي</t>
  </si>
  <si>
    <t>ماهر جدور</t>
  </si>
  <si>
    <t>بروق العلي</t>
  </si>
  <si>
    <t>أبو عيسى</t>
  </si>
  <si>
    <t>جمال محمد</t>
  </si>
  <si>
    <t>بشيلي</t>
  </si>
  <si>
    <t>جهان قسام</t>
  </si>
  <si>
    <t xml:space="preserve">حسن البراقي </t>
  </si>
  <si>
    <t xml:space="preserve">انور </t>
  </si>
  <si>
    <t xml:space="preserve">حوريه </t>
  </si>
  <si>
    <t xml:space="preserve">حوش عرب </t>
  </si>
  <si>
    <t>ساره سوسي</t>
  </si>
  <si>
    <t>عميرة العرسالي</t>
  </si>
  <si>
    <t>غسان عثمان</t>
  </si>
  <si>
    <t>طرطوس دريكيش</t>
  </si>
  <si>
    <t>مريم حسن</t>
  </si>
  <si>
    <t>نافله</t>
  </si>
  <si>
    <t xml:space="preserve">منى ابريق </t>
  </si>
  <si>
    <t>ميسون بدران</t>
  </si>
  <si>
    <t>ياسمين ناصر</t>
  </si>
  <si>
    <t>أمينة ناصر</t>
  </si>
  <si>
    <t xml:space="preserve">صبا المصطفى </t>
  </si>
  <si>
    <t>غزيله</t>
  </si>
  <si>
    <t>رشا بوز الجدي</t>
  </si>
  <si>
    <t>محمد عربي</t>
  </si>
  <si>
    <t>سميرا</t>
  </si>
  <si>
    <t>جولي ابراهيم</t>
  </si>
  <si>
    <t>دارين ابراهيم</t>
  </si>
  <si>
    <t>المران</t>
  </si>
  <si>
    <t>روعه سلوم محمد</t>
  </si>
  <si>
    <t>حمص باب السباع</t>
  </si>
  <si>
    <t>سامي حوراني عجاج</t>
  </si>
  <si>
    <t>سعاد حمود</t>
  </si>
  <si>
    <t>صفاء مريم</t>
  </si>
  <si>
    <t>صافيه</t>
  </si>
  <si>
    <t xml:space="preserve">هريرة </t>
  </si>
  <si>
    <t>طارق غره</t>
  </si>
  <si>
    <t>ديرونه</t>
  </si>
  <si>
    <t>مرام حمشو</t>
  </si>
  <si>
    <t>مرح المحمد المبارك</t>
  </si>
  <si>
    <t>ميساء الكريان</t>
  </si>
  <si>
    <t xml:space="preserve">سويسه </t>
  </si>
  <si>
    <t>يامن عبدالرحيم</t>
  </si>
  <si>
    <t>عيشة</t>
  </si>
  <si>
    <t>معن الاعور</t>
  </si>
  <si>
    <t xml:space="preserve">كريم </t>
  </si>
  <si>
    <t>رهف امين</t>
  </si>
  <si>
    <t>دارة عزة</t>
  </si>
  <si>
    <t>رشا رفاعي</t>
  </si>
  <si>
    <t>مايا اسود</t>
  </si>
  <si>
    <t>دجينه</t>
  </si>
  <si>
    <t>منى الشايب</t>
  </si>
  <si>
    <t>آلاء الريس</t>
  </si>
  <si>
    <t>حسام الدين فاسي</t>
  </si>
  <si>
    <t>جعفر بدران</t>
  </si>
  <si>
    <t>رهام حاج عدنان</t>
  </si>
  <si>
    <t>عبد العزيز الضميري</t>
  </si>
  <si>
    <t>حفير تحتا</t>
  </si>
  <si>
    <t>علي عباس</t>
  </si>
  <si>
    <t xml:space="preserve">عين  حور </t>
  </si>
  <si>
    <t>فرح القاسم</t>
  </si>
  <si>
    <t>مريم الذياب</t>
  </si>
  <si>
    <t>ميار خضر</t>
  </si>
  <si>
    <t>عمار طرفة</t>
  </si>
  <si>
    <t>ايات شهاب</t>
  </si>
  <si>
    <t>بتول السعدي</t>
  </si>
  <si>
    <t>روان حسن</t>
  </si>
  <si>
    <t>علي جلول</t>
  </si>
  <si>
    <t>همام</t>
  </si>
  <si>
    <t>لبنى</t>
  </si>
  <si>
    <t>محمد ربيع قويدر</t>
  </si>
  <si>
    <t>محمد  ياسين</t>
  </si>
  <si>
    <t>عمر شريف سوار</t>
  </si>
  <si>
    <t>علاء الخطيب</t>
  </si>
  <si>
    <t>طيبة لامام</t>
  </si>
  <si>
    <t>باسل الفياض حرفوش</t>
  </si>
  <si>
    <t>حسين العلي</t>
  </si>
  <si>
    <t>معيوفه</t>
  </si>
  <si>
    <t>عمار مصطفى</t>
  </si>
  <si>
    <t>نانسي مرتضى</t>
  </si>
  <si>
    <t>وائل الشمالي</t>
  </si>
  <si>
    <t>ادهم عدرة</t>
  </si>
  <si>
    <t xml:space="preserve">علي نعمو الكردي </t>
  </si>
  <si>
    <t>روان غازي</t>
  </si>
  <si>
    <t>روضه الخن</t>
  </si>
  <si>
    <t>هدى البيضه</t>
  </si>
  <si>
    <t>عبد الله جمعه</t>
  </si>
  <si>
    <t>خالد الواجع</t>
  </si>
  <si>
    <t>محمد الكيلاني</t>
  </si>
  <si>
    <t>نهال نور الدين</t>
  </si>
  <si>
    <t>محمد الحميد</t>
  </si>
  <si>
    <t>خلود عجيب</t>
  </si>
  <si>
    <t>شفيق المشوح</t>
  </si>
  <si>
    <t>صفاء صوان</t>
  </si>
  <si>
    <t>م</t>
  </si>
  <si>
    <t>فصل ثاني 2021-2022</t>
  </si>
  <si>
    <t>فصل أول 2022-2023</t>
  </si>
  <si>
    <t>فصل ثاني 2022-2023</t>
  </si>
  <si>
    <t>DAMASCUS</t>
  </si>
  <si>
    <t>Damascus</t>
  </si>
  <si>
    <t>REF DAMASCUS</t>
  </si>
  <si>
    <t>HAMA</t>
  </si>
  <si>
    <t>Hama</t>
  </si>
  <si>
    <t>khadiga</t>
  </si>
  <si>
    <t>HASAKA</t>
  </si>
  <si>
    <t>deer alzour</t>
  </si>
  <si>
    <t>Mohamad almohamad</t>
  </si>
  <si>
    <t>jisr alshgour</t>
  </si>
  <si>
    <t>maraba</t>
  </si>
  <si>
    <t>nabe al taib</t>
  </si>
  <si>
    <t>reef damascos</t>
  </si>
  <si>
    <t>في حال وجود أي خطأ البيانات يمكنك التعديل من هنا</t>
  </si>
  <si>
    <t>شريعة</t>
  </si>
  <si>
    <t>الفصل الأول 2022-2023</t>
  </si>
  <si>
    <t>الفصل الثاني 2022-2023</t>
  </si>
  <si>
    <t>الفصل الثاني 2021-2022</t>
  </si>
  <si>
    <t>مستنفذ بنتيجة امتحانات الفصل الثاني للعام 2022-2023</t>
  </si>
  <si>
    <t>اعادة ارتباط ف2 2021-2022</t>
  </si>
  <si>
    <t>ضعف الرسوم</t>
  </si>
  <si>
    <t>اعادة ارتباط من ف1 2023</t>
  </si>
  <si>
    <t>اعادة ارتباط من ف1 2022-2023</t>
  </si>
  <si>
    <t>اعادة ارتباط ف1 2021-2022</t>
  </si>
  <si>
    <t>اعادة تسجيل ف1 2023</t>
  </si>
  <si>
    <t>مستنفذ بنتيجة امتحانات الفصل الثاني 2022-2023</t>
  </si>
  <si>
    <t>اعادة تسجيل من ف1 2022</t>
  </si>
  <si>
    <t>اعادة اتسجيل ف2 من 2023</t>
  </si>
  <si>
    <t>مستنفذ بنتيجة الفصل الثاني للعام 2020-2021</t>
  </si>
  <si>
    <t>مستنفذ بنتيجة الفصل الأول للعام 2021-2022</t>
  </si>
  <si>
    <t>مستنفذ بنتيجة الفصل الأول للعام 2022-2023</t>
  </si>
  <si>
    <t>مستنفذ بنتيجة الفصل الثاني للعام 2021-2022</t>
  </si>
  <si>
    <t>اعادة ارتباط الفصل الأول 2023-2024</t>
  </si>
  <si>
    <t>إعادة ارتباط فصل أول 2023-2024</t>
  </si>
  <si>
    <t>مستنفذ بنتيجة الفصل الأول للعام 2023-2024</t>
  </si>
  <si>
    <t>رنا غريب</t>
  </si>
  <si>
    <t>دلعونه</t>
  </si>
  <si>
    <t>ياسر شرف</t>
  </si>
  <si>
    <t>رهام شعبان</t>
  </si>
  <si>
    <t>مرح مرعي</t>
  </si>
  <si>
    <t>يارا علي</t>
  </si>
  <si>
    <t>انيسه الحاج عطوان</t>
  </si>
  <si>
    <t>لجين حسن</t>
  </si>
  <si>
    <t>حلا دهام</t>
  </si>
  <si>
    <t xml:space="preserve">ناجي </t>
  </si>
  <si>
    <t>هناء بالوش</t>
  </si>
  <si>
    <t>مصطفى مرعي</t>
  </si>
  <si>
    <t>فوزيه الصبره</t>
  </si>
  <si>
    <t>محمد سكاف</t>
  </si>
  <si>
    <t>مازن ملحم</t>
  </si>
  <si>
    <t>عيسويه</t>
  </si>
  <si>
    <t>كنان فلوح</t>
  </si>
  <si>
    <t>عاقله</t>
  </si>
  <si>
    <t>فهد المحمد العز الدين</t>
  </si>
  <si>
    <t>علد العزيز</t>
  </si>
  <si>
    <t>فاطمه جولاق</t>
  </si>
  <si>
    <t>غدير حمدان</t>
  </si>
  <si>
    <t>عمر غانم</t>
  </si>
  <si>
    <t>عصماء عدي</t>
  </si>
  <si>
    <t>صبا حمدان</t>
  </si>
  <si>
    <t>جهاده</t>
  </si>
  <si>
    <t>شادي المحمد</t>
  </si>
  <si>
    <t>زياد الحسن</t>
  </si>
  <si>
    <t>ريم مجد لاوية</t>
  </si>
  <si>
    <t>زوزان يوسف</t>
  </si>
  <si>
    <t>شهدية</t>
  </si>
  <si>
    <t>غانده</t>
  </si>
  <si>
    <t>رغداء سليمان</t>
  </si>
  <si>
    <t>رغد عمر</t>
  </si>
  <si>
    <t>جمعه المصطفى</t>
  </si>
  <si>
    <t>تهاني العسكر</t>
  </si>
  <si>
    <t>بيان حسن</t>
  </si>
  <si>
    <t>نوفل</t>
  </si>
  <si>
    <t>بهاء المقداد</t>
  </si>
  <si>
    <t>عبد المولى</t>
  </si>
  <si>
    <t>أمل نصر</t>
  </si>
  <si>
    <t>ايهاب احمديه</t>
  </si>
  <si>
    <t>امل السمير</t>
  </si>
  <si>
    <t>مجد محمد</t>
  </si>
  <si>
    <t>ايمن العبد الله</t>
  </si>
  <si>
    <t>فادي ديوب</t>
  </si>
  <si>
    <t>ماهر قاتول</t>
  </si>
  <si>
    <t>محمد ماهر الخباز</t>
  </si>
  <si>
    <t>فرحان عيسى</t>
  </si>
  <si>
    <t>مطانس</t>
  </si>
  <si>
    <t>عبد الرحمن السمكري</t>
  </si>
  <si>
    <t>وسيم عاصي</t>
  </si>
  <si>
    <t>نور العرموش</t>
  </si>
  <si>
    <t>نهال الشحمه</t>
  </si>
  <si>
    <t>محمد السبسبي</t>
  </si>
  <si>
    <t>ملهم علي</t>
  </si>
  <si>
    <t>محمود الجدا</t>
  </si>
  <si>
    <t>ياسمين العبد الله</t>
  </si>
  <si>
    <t>وسيم العلي</t>
  </si>
  <si>
    <t>جاد</t>
  </si>
  <si>
    <t>محمد الزعوري</t>
  </si>
  <si>
    <t>هبه النجار</t>
  </si>
  <si>
    <t>رشا أو جيب</t>
  </si>
  <si>
    <t>هله</t>
  </si>
  <si>
    <t>دارين حمدان</t>
  </si>
  <si>
    <t>عفراء جمرك</t>
  </si>
  <si>
    <t>نضال الرماوي</t>
  </si>
  <si>
    <t>نجوى سكيكر</t>
  </si>
  <si>
    <t>معتصم بالله</t>
  </si>
  <si>
    <t>مسعود الفلاح</t>
  </si>
  <si>
    <t>رحاب الفلاح</t>
  </si>
  <si>
    <t>غفران غازي الوقاف</t>
  </si>
  <si>
    <t>راما فوزي</t>
  </si>
  <si>
    <t>هشام فاتح</t>
  </si>
  <si>
    <t>ولاء خواشقي</t>
  </si>
  <si>
    <t>ميرنا عيسى</t>
  </si>
  <si>
    <t>محمد غصة</t>
  </si>
  <si>
    <t>شفيق حجازي</t>
  </si>
  <si>
    <t>رزان حوريه</t>
  </si>
  <si>
    <t>جرناس الشوفي</t>
  </si>
  <si>
    <t>ابراهيم سلطان</t>
  </si>
  <si>
    <t>فاطمة باكير</t>
  </si>
  <si>
    <t>علاء الدين الحسين</t>
  </si>
  <si>
    <t>سهى علي</t>
  </si>
  <si>
    <t>اميرة نمر</t>
  </si>
  <si>
    <t>يامن الفاعوري</t>
  </si>
  <si>
    <t>ياسر الشواف</t>
  </si>
  <si>
    <t>محمد جمال الحسن</t>
  </si>
  <si>
    <t>غيث الموصللي</t>
  </si>
  <si>
    <t>علياء مظلوم</t>
  </si>
  <si>
    <t>غزاله خيزران</t>
  </si>
  <si>
    <t>علاء نصره</t>
  </si>
  <si>
    <t>زينه الحوراني</t>
  </si>
  <si>
    <t>دمعه الحمود</t>
  </si>
  <si>
    <t>امجد الجردي</t>
  </si>
  <si>
    <t xml:space="preserve">نظيره </t>
  </si>
  <si>
    <t>نورا عيد</t>
  </si>
  <si>
    <t>همام الرملي</t>
  </si>
  <si>
    <t>خلدون اسماعيل</t>
  </si>
  <si>
    <t>فراس السعيد</t>
  </si>
  <si>
    <t>محمد عبد اللطيف</t>
  </si>
  <si>
    <t>علي المياح</t>
  </si>
  <si>
    <t>خلفه سليم</t>
  </si>
  <si>
    <t>عدره حامد</t>
  </si>
  <si>
    <t>دارلين دارب نصر</t>
  </si>
  <si>
    <t>أيمن تامر</t>
  </si>
  <si>
    <t>وليعه ابو الريش</t>
  </si>
  <si>
    <t>هلال معروف</t>
  </si>
  <si>
    <t xml:space="preserve">هادي نصور </t>
  </si>
  <si>
    <t>نهله الخلف</t>
  </si>
  <si>
    <t>سعديه الشريده</t>
  </si>
  <si>
    <t>نسرين شاهين</t>
  </si>
  <si>
    <t>ميلاد حداد</t>
  </si>
  <si>
    <t>ميس احمد</t>
  </si>
  <si>
    <t>ميرفت الجمال</t>
  </si>
  <si>
    <t>معتصم جمال</t>
  </si>
  <si>
    <t>ثنيه جمال</t>
  </si>
  <si>
    <t>محمد وليد ابو قش</t>
  </si>
  <si>
    <t>محمد شيخ محمد علي</t>
  </si>
  <si>
    <t>جمول</t>
  </si>
  <si>
    <t>مأمون الجابر</t>
  </si>
  <si>
    <t>لينا الخلف</t>
  </si>
  <si>
    <t>قناه حسن الحمود</t>
  </si>
  <si>
    <t>غاندي وسوف</t>
  </si>
  <si>
    <t>فدوا</t>
  </si>
  <si>
    <t>رحيمة</t>
  </si>
  <si>
    <t>علي السلامة</t>
  </si>
  <si>
    <t>نجو</t>
  </si>
  <si>
    <t>طارق يوسف</t>
  </si>
  <si>
    <t>شادي الخطيب</t>
  </si>
  <si>
    <t>سومر الاسعد</t>
  </si>
  <si>
    <t>سمر عثمان</t>
  </si>
  <si>
    <t>سليم اسبر</t>
  </si>
  <si>
    <t>روزبه يوسف</t>
  </si>
  <si>
    <t>راسم</t>
  </si>
  <si>
    <t>سويسره</t>
  </si>
  <si>
    <t>رامي حمدان</t>
  </si>
  <si>
    <t>رامي جوهر</t>
  </si>
  <si>
    <t>حلا عيد</t>
  </si>
  <si>
    <t>منوخ</t>
  </si>
  <si>
    <t>رشده الغزالي</t>
  </si>
  <si>
    <t>تامر حيدر</t>
  </si>
  <si>
    <t>امجد كرديه</t>
  </si>
  <si>
    <t>أحمد الحمصي</t>
  </si>
  <si>
    <t>ابراهيم النجار</t>
  </si>
  <si>
    <t>عصام إبراهيم</t>
  </si>
  <si>
    <t>فصل أول 2023-2024</t>
  </si>
  <si>
    <t>الفصل الأول 2023-2024</t>
  </si>
  <si>
    <t>مستنفذ بنتيجة امتحانات الفصل الأول 2023-2024</t>
  </si>
  <si>
    <t>حرمان دورة امتحانية واحدة - ف1 -22-23</t>
  </si>
  <si>
    <t>حرمان دورتين امتحانيتين - ف1 -22-23</t>
  </si>
  <si>
    <t>عفى</t>
  </si>
  <si>
    <t>تدقيق</t>
  </si>
  <si>
    <t>حرمان 3 دورات من الفصل الثاني 2021-2022</t>
  </si>
  <si>
    <t>مستنفذ بنتجية امتحانات الفصل الأول 2023-2024</t>
  </si>
  <si>
    <t>مستنفذ بنتيجة الفصل الثاني للعام 2023-2024</t>
  </si>
  <si>
    <t>مستنفذ بنتيجة امتحانات الفصل الثاني للعام 2023-2024</t>
  </si>
  <si>
    <t>حال للانضباط</t>
  </si>
  <si>
    <t>مستنفذ فصل أول 2022-2023</t>
  </si>
  <si>
    <t>مستنفذ فصل أول 2023-2024</t>
  </si>
  <si>
    <t>فصل ثاني 2023-2024</t>
  </si>
  <si>
    <t>الفصل الثاني 2023-2024</t>
  </si>
  <si>
    <t>لا يحق له إيقاف</t>
  </si>
  <si>
    <t>5/8/224</t>
  </si>
  <si>
    <t>"عذرًا، لا يمكن تسجيلك حاليًا نظرًا لعدم الترفع بعد استنفاد سنة الرسوب المتاحة."</t>
  </si>
  <si>
    <t>فصل نهائي</t>
  </si>
  <si>
    <t>إرسال ملف الإستمارة (Excel ) عبر البريد الإلكتروني إلى العنوان التالي :
log.ol@hotmail.com 
ويجب أن يكون موضوع الإيميل هو الرقم الامتحاني للطالب</t>
  </si>
  <si>
    <t xml:space="preserve">ثم تسليم استمارة التسجيل مع إيصال المصرف إلى شؤون طلاب الدراسات القانونية - كلية الحقوق - الطابق الثاني خلال مدة أقصاها أسبوع من تاريخ إرسال الإيميل .
</t>
  </si>
  <si>
    <t>الاستمارة الخاصة بتسجيل طلاب برنامج الدراسات القانونية في الفصل الأول للعام الدراسي 2025/2024</t>
  </si>
  <si>
    <t>راAعة الدكتورة</t>
  </si>
  <si>
    <t>اوريشان حسون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</si>
</sst>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0"/>
      <name val="Sakkal Majalla"/>
    </font>
    <font>
      <sz val="12"/>
      <color rgb="FFFF0000"/>
      <name val="Arial"/>
      <family val="2"/>
      <scheme val="minor"/>
    </font>
    <font>
      <sz val="16"/>
      <color theme="1"/>
      <name val="Sakkal Majalla"/>
    </font>
    <font>
      <sz val="11"/>
      <name val="Sakkal Majalla"/>
    </font>
    <font>
      <sz val="11"/>
      <color rgb="FF0070C0"/>
      <name val="Sakkal Majalla"/>
    </font>
    <font>
      <b/>
      <sz val="16"/>
      <name val="Sakkal Majalla"/>
    </font>
    <font>
      <sz val="12"/>
      <color rgb="FFFF0000"/>
      <name val="Arial"/>
      <family val="2"/>
    </font>
    <font>
      <b/>
      <sz val="16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double">
        <color auto="1"/>
      </right>
      <top style="double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auto="1"/>
      </right>
      <top style="thin">
        <color theme="0"/>
      </top>
      <bottom style="thin">
        <color indexed="64"/>
      </bottom>
      <diagonal/>
    </border>
    <border>
      <left/>
      <right style="double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0" fillId="0" borderId="0"/>
    <xf numFmtId="0" fontId="1" fillId="0" borderId="0"/>
  </cellStyleXfs>
  <cellXfs count="502">
    <xf numFmtId="0" fontId="0" fillId="0" borderId="0" xfId="0"/>
    <xf numFmtId="0" fontId="0" fillId="0" borderId="0" xfId="0" applyProtection="1">
      <protection hidden="1"/>
    </xf>
    <xf numFmtId="0" fontId="9" fillId="0" borderId="0" xfId="0" applyFont="1"/>
    <xf numFmtId="49" fontId="0" fillId="0" borderId="0" xfId="0" applyNumberFormat="1"/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20" fillId="9" borderId="15" xfId="0" applyFont="1" applyFill="1" applyBorder="1" applyAlignment="1" applyProtection="1">
      <alignment horizontal="center" vertical="center"/>
      <protection hidden="1"/>
    </xf>
    <xf numFmtId="0" fontId="20" fillId="9" borderId="16" xfId="0" applyFont="1" applyFill="1" applyBorder="1" applyAlignment="1" applyProtection="1">
      <alignment horizontal="center" vertical="center"/>
      <protection hidden="1"/>
    </xf>
    <xf numFmtId="14" fontId="20" fillId="9" borderId="16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6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31" fillId="9" borderId="53" xfId="1" applyFont="1" applyFill="1" applyBorder="1"/>
    <xf numFmtId="0" fontId="34" fillId="0" borderId="0" xfId="0" applyFont="1"/>
    <xf numFmtId="0" fontId="34" fillId="0" borderId="0" xfId="0" applyFont="1" applyAlignment="1">
      <alignment horizontal="center"/>
    </xf>
    <xf numFmtId="0" fontId="37" fillId="0" borderId="0" xfId="1" applyFont="1" applyFill="1" applyBorder="1" applyAlignment="1">
      <alignment vertical="center" wrapText="1"/>
    </xf>
    <xf numFmtId="0" fontId="37" fillId="0" borderId="0" xfId="1" applyFont="1" applyFill="1" applyAlignment="1"/>
    <xf numFmtId="0" fontId="17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22" fillId="0" borderId="0" xfId="0" applyFont="1" applyProtection="1">
      <protection hidden="1"/>
    </xf>
    <xf numFmtId="0" fontId="46" fillId="0" borderId="0" xfId="0" applyFont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 wrapText="1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8" fillId="0" borderId="0" xfId="1" applyFont="1" applyFill="1" applyBorder="1" applyProtection="1"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shrinkToFit="1"/>
      <protection hidden="1"/>
    </xf>
    <xf numFmtId="0" fontId="49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right"/>
      <protection hidden="1"/>
    </xf>
    <xf numFmtId="0" fontId="51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5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shrinkToFit="1"/>
      <protection hidden="1"/>
    </xf>
    <xf numFmtId="0" fontId="61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0" fillId="0" borderId="72" xfId="0" applyFont="1" applyBorder="1" applyAlignment="1" applyProtection="1">
      <alignment horizontal="center" vertical="center" shrinkToFit="1"/>
      <protection hidden="1"/>
    </xf>
    <xf numFmtId="0" fontId="70" fillId="2" borderId="0" xfId="0" applyFont="1" applyFill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70" fillId="0" borderId="69" xfId="0" applyFont="1" applyBorder="1" applyAlignment="1" applyProtection="1">
      <alignment horizontal="center" vertical="center" shrinkToFit="1"/>
      <protection hidden="1"/>
    </xf>
    <xf numFmtId="0" fontId="71" fillId="0" borderId="11" xfId="0" applyFont="1" applyBorder="1" applyAlignment="1" applyProtection="1">
      <alignment horizontal="center" vertical="center" shrinkToFit="1"/>
      <protection hidden="1"/>
    </xf>
    <xf numFmtId="0" fontId="71" fillId="0" borderId="71" xfId="0" applyFont="1" applyBorder="1" applyAlignment="1" applyProtection="1">
      <alignment horizontal="center" vertical="center" shrinkToFit="1"/>
      <protection hidden="1"/>
    </xf>
    <xf numFmtId="0" fontId="71" fillId="0" borderId="70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vertical="center" shrinkToFit="1"/>
      <protection hidden="1"/>
    </xf>
    <xf numFmtId="0" fontId="71" fillId="0" borderId="0" xfId="0" applyFont="1" applyAlignment="1" applyProtection="1">
      <alignment shrinkToFit="1"/>
      <protection hidden="1"/>
    </xf>
    <xf numFmtId="0" fontId="71" fillId="3" borderId="6" xfId="0" applyFont="1" applyFill="1" applyBorder="1" applyAlignment="1" applyProtection="1">
      <alignment vertical="center" shrinkToFit="1"/>
      <protection hidden="1"/>
    </xf>
    <xf numFmtId="0" fontId="71" fillId="3" borderId="95" xfId="0" applyFont="1" applyFill="1" applyBorder="1" applyAlignment="1" applyProtection="1">
      <alignment vertical="center" shrinkToFit="1"/>
      <protection hidden="1"/>
    </xf>
    <xf numFmtId="0" fontId="69" fillId="16" borderId="0" xfId="0" applyFont="1" applyFill="1" applyAlignment="1" applyProtection="1">
      <alignment horizontal="center" vertical="center" shrinkToFit="1"/>
      <protection hidden="1"/>
    </xf>
    <xf numFmtId="165" fontId="69" fillId="16" borderId="0" xfId="0" applyNumberFormat="1" applyFont="1" applyFill="1" applyAlignment="1" applyProtection="1">
      <alignment horizontal="center" vertical="center" shrinkToFit="1"/>
      <protection hidden="1"/>
    </xf>
    <xf numFmtId="165" fontId="69" fillId="16" borderId="97" xfId="0" applyNumberFormat="1" applyFont="1" applyFill="1" applyBorder="1" applyAlignment="1" applyProtection="1">
      <alignment horizontal="center" vertical="center" shrinkToFit="1"/>
      <protection hidden="1"/>
    </xf>
    <xf numFmtId="0" fontId="72" fillId="6" borderId="98" xfId="0" applyFont="1" applyFill="1" applyBorder="1" applyAlignment="1" applyProtection="1">
      <alignment horizontal="center" vertical="center" shrinkToFit="1"/>
      <protection hidden="1"/>
    </xf>
    <xf numFmtId="0" fontId="70" fillId="0" borderId="35" xfId="0" applyFont="1" applyBorder="1" applyAlignment="1" applyProtection="1">
      <alignment vertical="center" textRotation="90" shrinkToFit="1"/>
      <protection hidden="1"/>
    </xf>
    <xf numFmtId="0" fontId="71" fillId="0" borderId="35" xfId="0" applyFont="1" applyBorder="1" applyAlignment="1" applyProtection="1">
      <alignment horizontal="center" vertical="center" shrinkToFit="1"/>
      <protection hidden="1"/>
    </xf>
    <xf numFmtId="0" fontId="70" fillId="0" borderId="36" xfId="0" applyFont="1" applyBorder="1" applyAlignment="1" applyProtection="1">
      <alignment vertical="center" textRotation="90" shrinkToFit="1"/>
      <protection hidden="1"/>
    </xf>
    <xf numFmtId="0" fontId="71" fillId="0" borderId="36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Protection="1">
      <protection hidden="1"/>
    </xf>
    <xf numFmtId="0" fontId="71" fillId="0" borderId="102" xfId="0" applyFont="1" applyBorder="1" applyProtection="1">
      <protection hidden="1"/>
    </xf>
    <xf numFmtId="0" fontId="74" fillId="0" borderId="39" xfId="0" applyFont="1" applyBorder="1" applyAlignment="1">
      <alignment horizontal="center" vertical="center"/>
    </xf>
    <xf numFmtId="0" fontId="72" fillId="6" borderId="5" xfId="0" applyFont="1" applyFill="1" applyBorder="1" applyAlignment="1" applyProtection="1">
      <alignment horizontal="center" vertical="center" shrinkToFit="1"/>
      <protection hidden="1"/>
    </xf>
    <xf numFmtId="0" fontId="7" fillId="3" borderId="6" xfId="0" applyFont="1" applyFill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35" xfId="0" applyFont="1" applyBorder="1" applyAlignment="1" applyProtection="1">
      <alignment horizontal="center" vertical="top" shrinkToFit="1"/>
      <protection hidden="1"/>
    </xf>
    <xf numFmtId="0" fontId="70" fillId="0" borderId="36" xfId="0" applyFont="1" applyBorder="1" applyAlignment="1" applyProtection="1">
      <alignment horizontal="center" vertical="top" shrinkToFit="1"/>
      <protection hidden="1"/>
    </xf>
    <xf numFmtId="0" fontId="74" fillId="5" borderId="10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Alignment="1">
      <alignment shrinkToFit="1"/>
    </xf>
    <xf numFmtId="49" fontId="68" fillId="0" borderId="0" xfId="0" applyNumberFormat="1" applyFont="1" applyAlignment="1">
      <alignment shrinkToFit="1"/>
    </xf>
    <xf numFmtId="0" fontId="15" fillId="0" borderId="0" xfId="0" applyFont="1" applyAlignment="1">
      <alignment vertical="center"/>
    </xf>
    <xf numFmtId="0" fontId="19" fillId="9" borderId="15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14" fontId="19" fillId="9" borderId="16" xfId="0" applyNumberFormat="1" applyFont="1" applyFill="1" applyBorder="1" applyAlignment="1">
      <alignment horizontal="center" vertical="center"/>
    </xf>
    <xf numFmtId="49" fontId="19" fillId="9" borderId="16" xfId="0" applyNumberFormat="1" applyFont="1" applyFill="1" applyBorder="1" applyAlignment="1">
      <alignment horizontal="center" vertical="center"/>
    </xf>
    <xf numFmtId="0" fontId="66" fillId="16" borderId="17" xfId="0" applyFont="1" applyFill="1" applyBorder="1" applyAlignment="1">
      <alignment horizontal="center"/>
    </xf>
    <xf numFmtId="164" fontId="66" fillId="16" borderId="17" xfId="0" applyNumberFormat="1" applyFont="1" applyFill="1" applyBorder="1" applyAlignment="1">
      <alignment horizontal="center"/>
    </xf>
    <xf numFmtId="49" fontId="66" fillId="16" borderId="17" xfId="0" applyNumberFormat="1" applyFont="1" applyFill="1" applyBorder="1" applyAlignment="1">
      <alignment horizontal="center"/>
    </xf>
    <xf numFmtId="0" fontId="66" fillId="16" borderId="18" xfId="0" applyFont="1" applyFill="1" applyBorder="1" applyAlignment="1">
      <alignment horizontal="center"/>
    </xf>
    <xf numFmtId="0" fontId="66" fillId="16" borderId="24" xfId="0" applyFont="1" applyFill="1" applyBorder="1" applyAlignment="1">
      <alignment horizontal="center"/>
    </xf>
    <xf numFmtId="0" fontId="66" fillId="16" borderId="19" xfId="0" applyFont="1" applyFill="1" applyBorder="1" applyAlignment="1">
      <alignment horizontal="center"/>
    </xf>
    <xf numFmtId="0" fontId="66" fillId="16" borderId="112" xfId="0" applyFont="1" applyFill="1" applyBorder="1" applyAlignment="1">
      <alignment horizontal="center"/>
    </xf>
    <xf numFmtId="0" fontId="52" fillId="0" borderId="0" xfId="0" applyFont="1"/>
    <xf numFmtId="0" fontId="66" fillId="3" borderId="108" xfId="0" applyFont="1" applyFill="1" applyBorder="1" applyAlignment="1">
      <alignment horizontal="center" vertical="center"/>
    </xf>
    <xf numFmtId="0" fontId="66" fillId="3" borderId="10" xfId="0" applyFont="1" applyFill="1" applyBorder="1" applyAlignment="1">
      <alignment horizontal="center" vertical="center"/>
    </xf>
    <xf numFmtId="1" fontId="66" fillId="3" borderId="109" xfId="0" applyNumberFormat="1" applyFont="1" applyFill="1" applyBorder="1" applyAlignment="1">
      <alignment horizontal="center"/>
    </xf>
    <xf numFmtId="0" fontId="66" fillId="3" borderId="109" xfId="0" applyFont="1" applyFill="1" applyBorder="1" applyAlignment="1">
      <alignment horizontal="center"/>
    </xf>
    <xf numFmtId="0" fontId="66" fillId="3" borderId="108" xfId="0" applyFont="1" applyFill="1" applyBorder="1" applyAlignment="1">
      <alignment horizontal="center"/>
    </xf>
    <xf numFmtId="0" fontId="66" fillId="3" borderId="10" xfId="0" applyFont="1" applyFill="1" applyBorder="1" applyAlignment="1">
      <alignment horizontal="center"/>
    </xf>
    <xf numFmtId="0" fontId="67" fillId="3" borderId="10" xfId="0" applyFont="1" applyFill="1" applyBorder="1" applyAlignment="1">
      <alignment horizontal="center"/>
    </xf>
    <xf numFmtId="0" fontId="66" fillId="3" borderId="10" xfId="0" applyFont="1" applyFill="1" applyBorder="1"/>
    <xf numFmtId="0" fontId="66" fillId="3" borderId="109" xfId="0" applyFont="1" applyFill="1" applyBorder="1" applyAlignment="1">
      <alignment horizontal="center" vertical="center"/>
    </xf>
    <xf numFmtId="0" fontId="11" fillId="0" borderId="0" xfId="0" applyFont="1"/>
    <xf numFmtId="14" fontId="0" fillId="0" borderId="0" xfId="0" applyNumberFormat="1"/>
    <xf numFmtId="0" fontId="0" fillId="15" borderId="115" xfId="0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" fillId="22" borderId="0" xfId="0" applyFont="1" applyFill="1" applyAlignment="1" applyProtection="1">
      <alignment horizontal="center"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58" fillId="22" borderId="0" xfId="0" applyFont="1" applyFill="1" applyProtection="1"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vertical="center" shrinkToFi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 textRotation="90" shrinkToFit="1"/>
      <protection hidden="1"/>
    </xf>
    <xf numFmtId="0" fontId="49" fillId="0" borderId="0" xfId="0" applyFont="1" applyAlignment="1" applyProtection="1">
      <alignment shrinkToFit="1"/>
      <protection hidden="1"/>
    </xf>
    <xf numFmtId="0" fontId="24" fillId="0" borderId="0" xfId="0" applyFont="1" applyAlignment="1" applyProtection="1">
      <alignment horizontal="center" vertical="center" shrinkToFit="1"/>
      <protection hidden="1"/>
    </xf>
    <xf numFmtId="0" fontId="24" fillId="0" borderId="0" xfId="0" applyFont="1" applyAlignment="1" applyProtection="1">
      <alignment shrinkToFit="1"/>
      <protection hidden="1"/>
    </xf>
    <xf numFmtId="0" fontId="22" fillId="0" borderId="0" xfId="0" applyFont="1" applyAlignment="1" applyProtection="1">
      <alignment shrinkToFit="1"/>
      <protection hidden="1"/>
    </xf>
    <xf numFmtId="0" fontId="11" fillId="15" borderId="0" xfId="0" applyFont="1" applyFill="1" applyAlignment="1" applyProtection="1">
      <alignment horizontal="center" vertical="center"/>
      <protection hidden="1"/>
    </xf>
    <xf numFmtId="0" fontId="11" fillId="15" borderId="0" xfId="0" applyFont="1" applyFill="1" applyProtection="1">
      <protection hidden="1"/>
    </xf>
    <xf numFmtId="0" fontId="28" fillId="21" borderId="113" xfId="0" applyFont="1" applyFill="1" applyBorder="1" applyAlignment="1">
      <alignment horizontal="center" vertical="center" shrinkToFit="1"/>
    </xf>
    <xf numFmtId="0" fontId="66" fillId="7" borderId="10" xfId="0" applyFont="1" applyFill="1" applyBorder="1" applyAlignment="1">
      <alignment horizontal="center" vertical="center" shrinkToFit="1"/>
    </xf>
    <xf numFmtId="0" fontId="62" fillId="14" borderId="66" xfId="0" applyFont="1" applyFill="1" applyBorder="1" applyAlignment="1" applyProtection="1">
      <alignment horizontal="center" vertical="center" shrinkToFit="1"/>
      <protection hidden="1"/>
    </xf>
    <xf numFmtId="0" fontId="62" fillId="14" borderId="64" xfId="0" applyFont="1" applyFill="1" applyBorder="1" applyAlignment="1" applyProtection="1">
      <alignment horizontal="center" vertical="center" shrinkToFit="1"/>
      <protection hidden="1"/>
    </xf>
    <xf numFmtId="0" fontId="62" fillId="16" borderId="64" xfId="0" applyFont="1" applyFill="1" applyBorder="1" applyAlignment="1" applyProtection="1">
      <alignment horizontal="center" vertical="center" shrinkToFit="1"/>
      <protection locked="0" hidden="1"/>
    </xf>
    <xf numFmtId="0" fontId="22" fillId="19" borderId="0" xfId="0" applyFont="1" applyFill="1" applyAlignment="1" applyProtection="1">
      <alignment horizontal="center" vertical="center" shrinkToFit="1"/>
      <protection hidden="1"/>
    </xf>
    <xf numFmtId="0" fontId="60" fillId="14" borderId="66" xfId="0" applyFont="1" applyFill="1" applyBorder="1" applyAlignment="1" applyProtection="1">
      <alignment horizontal="center" vertical="center" shrinkToFit="1"/>
      <protection hidden="1"/>
    </xf>
    <xf numFmtId="0" fontId="60" fillId="14" borderId="64" xfId="0" applyFont="1" applyFill="1" applyBorder="1" applyAlignment="1" applyProtection="1">
      <alignment horizontal="center" vertical="center" shrinkToFit="1"/>
      <protection hidden="1"/>
    </xf>
    <xf numFmtId="0" fontId="60" fillId="16" borderId="64" xfId="0" applyFont="1" applyFill="1" applyBorder="1" applyAlignment="1" applyProtection="1">
      <alignment horizontal="center" vertical="center" shrinkToFit="1"/>
      <protection hidden="1"/>
    </xf>
    <xf numFmtId="0" fontId="60" fillId="16" borderId="64" xfId="0" applyFont="1" applyFill="1" applyBorder="1" applyAlignment="1" applyProtection="1">
      <alignment horizontal="center" vertical="center" shrinkToFit="1"/>
      <protection locked="0" hidden="1"/>
    </xf>
    <xf numFmtId="0" fontId="2" fillId="0" borderId="0" xfId="0" applyFont="1" applyAlignment="1" applyProtection="1">
      <alignment vertical="center" textRotation="90" shrinkToFit="1"/>
      <protection hidden="1"/>
    </xf>
    <xf numFmtId="0" fontId="58" fillId="0" borderId="0" xfId="0" applyFont="1" applyAlignment="1" applyProtection="1">
      <alignment shrinkToFit="1"/>
      <protection hidden="1"/>
    </xf>
    <xf numFmtId="0" fontId="44" fillId="3" borderId="0" xfId="0" applyFont="1" applyFill="1" applyAlignment="1" applyProtection="1">
      <alignment vertical="center" shrinkToFit="1"/>
      <protection hidden="1"/>
    </xf>
    <xf numFmtId="0" fontId="22" fillId="3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 vertical="center"/>
      <protection hidden="1"/>
    </xf>
    <xf numFmtId="0" fontId="16" fillId="7" borderId="142" xfId="0" applyFont="1" applyFill="1" applyBorder="1" applyAlignment="1" applyProtection="1">
      <alignment horizontal="center" vertical="center"/>
      <protection hidden="1"/>
    </xf>
    <xf numFmtId="49" fontId="16" fillId="7" borderId="142" xfId="0" applyNumberFormat="1" applyFont="1" applyFill="1" applyBorder="1" applyAlignment="1" applyProtection="1">
      <alignment horizontal="center" vertical="center"/>
      <protection hidden="1"/>
    </xf>
    <xf numFmtId="0" fontId="16" fillId="7" borderId="143" xfId="0" applyFont="1" applyFill="1" applyBorder="1" applyAlignment="1" applyProtection="1">
      <alignment horizontal="center" vertical="center"/>
      <protection hidden="1"/>
    </xf>
    <xf numFmtId="49" fontId="77" fillId="5" borderId="144" xfId="0" applyNumberFormat="1" applyFont="1" applyFill="1" applyBorder="1" applyAlignment="1" applyProtection="1">
      <alignment horizontal="center" vertical="center" shrinkToFit="1"/>
      <protection locked="0" hidden="1"/>
    </xf>
    <xf numFmtId="0" fontId="77" fillId="5" borderId="144" xfId="0" applyFont="1" applyFill="1" applyBorder="1" applyAlignment="1" applyProtection="1">
      <alignment horizontal="center" vertical="center" shrinkToFit="1"/>
      <protection locked="0" hidden="1"/>
    </xf>
    <xf numFmtId="0" fontId="77" fillId="5" borderId="145" xfId="0" applyFont="1" applyFill="1" applyBorder="1" applyAlignment="1" applyProtection="1">
      <alignment horizontal="center" vertical="center" shrinkToFit="1"/>
      <protection locked="0" hidden="1"/>
    </xf>
    <xf numFmtId="0" fontId="16" fillId="7" borderId="146" xfId="0" applyFont="1" applyFill="1" applyBorder="1" applyAlignment="1" applyProtection="1">
      <alignment horizontal="center" vertical="center"/>
      <protection hidden="1"/>
    </xf>
    <xf numFmtId="0" fontId="16" fillId="7" borderId="147" xfId="0" applyFont="1" applyFill="1" applyBorder="1" applyAlignment="1" applyProtection="1">
      <alignment horizontal="center" vertical="center"/>
      <protection hidden="1"/>
    </xf>
    <xf numFmtId="0" fontId="16" fillId="7" borderId="148" xfId="0" applyFont="1" applyFill="1" applyBorder="1" applyAlignment="1" applyProtection="1">
      <alignment horizontal="center" vertical="center"/>
      <protection hidden="1"/>
    </xf>
    <xf numFmtId="0" fontId="77" fillId="5" borderId="149" xfId="0" applyFont="1" applyFill="1" applyBorder="1" applyAlignment="1" applyProtection="1">
      <alignment horizontal="center" vertical="center" shrinkToFit="1"/>
      <protection hidden="1"/>
    </xf>
    <xf numFmtId="0" fontId="77" fillId="5" borderId="150" xfId="0" applyFont="1" applyFill="1" applyBorder="1" applyAlignment="1" applyProtection="1">
      <alignment horizontal="center" vertical="center" shrinkToFit="1"/>
      <protection hidden="1"/>
    </xf>
    <xf numFmtId="0" fontId="77" fillId="5" borderId="15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wrapText="1"/>
      <protection hidden="1"/>
    </xf>
    <xf numFmtId="0" fontId="77" fillId="5" borderId="152" xfId="0" applyFont="1" applyFill="1" applyBorder="1" applyAlignment="1" applyProtection="1">
      <alignment horizontal="center" vertical="center" shrinkToFit="1"/>
      <protection locked="0" hidden="1"/>
    </xf>
    <xf numFmtId="0" fontId="16" fillId="7" borderId="153" xfId="0" applyFont="1" applyFill="1" applyBorder="1" applyAlignment="1" applyProtection="1">
      <alignment horizontal="center" vertical="center"/>
      <protection hidden="1"/>
    </xf>
    <xf numFmtId="164" fontId="77" fillId="5" borderId="149" xfId="0" applyNumberFormat="1" applyFont="1" applyFill="1" applyBorder="1" applyAlignment="1" applyProtection="1">
      <alignment horizontal="center" vertical="center" shrinkToFit="1"/>
      <protection hidden="1"/>
    </xf>
    <xf numFmtId="164" fontId="77" fillId="5" borderId="152" xfId="0" applyNumberFormat="1" applyFont="1" applyFill="1" applyBorder="1" applyAlignment="1" applyProtection="1">
      <alignment horizontal="center" vertical="center" shrinkToFit="1"/>
      <protection locked="0" hidden="1"/>
    </xf>
    <xf numFmtId="0" fontId="78" fillId="0" borderId="0" xfId="0" applyFont="1" applyAlignment="1" applyProtection="1">
      <alignment vertical="center"/>
      <protection hidden="1"/>
    </xf>
    <xf numFmtId="49" fontId="66" fillId="16" borderId="24" xfId="0" applyNumberFormat="1" applyFont="1" applyFill="1" applyBorder="1" applyAlignment="1">
      <alignment horizontal="center"/>
    </xf>
    <xf numFmtId="0" fontId="12" fillId="0" borderId="0" xfId="0" applyFont="1" applyAlignment="1" applyProtection="1">
      <alignment vertical="center" shrinkToFit="1"/>
      <protection hidden="1"/>
    </xf>
    <xf numFmtId="0" fontId="49" fillId="0" borderId="0" xfId="0" applyFont="1"/>
    <xf numFmtId="0" fontId="43" fillId="0" borderId="0" xfId="0" applyFont="1" applyAlignment="1" applyProtection="1">
      <alignment vertical="center"/>
      <protection hidden="1"/>
    </xf>
    <xf numFmtId="0" fontId="82" fillId="0" borderId="0" xfId="0" applyFont="1" applyAlignment="1" applyProtection="1">
      <alignment shrinkToFit="1"/>
      <protection hidden="1"/>
    </xf>
    <xf numFmtId="0" fontId="55" fillId="0" borderId="0" xfId="0" applyFont="1" applyAlignment="1" applyProtection="1">
      <alignment vertical="center"/>
      <protection hidden="1"/>
    </xf>
    <xf numFmtId="0" fontId="83" fillId="0" borderId="0" xfId="0" applyFont="1" applyAlignment="1" applyProtection="1">
      <alignment vertical="center"/>
      <protection hidden="1"/>
    </xf>
    <xf numFmtId="0" fontId="83" fillId="0" borderId="0" xfId="0" applyFont="1" applyAlignment="1" applyProtection="1">
      <alignment vertical="center" shrinkToFit="1"/>
      <protection hidden="1"/>
    </xf>
    <xf numFmtId="0" fontId="83" fillId="0" borderId="0" xfId="0" applyFont="1" applyProtection="1">
      <protection hidden="1"/>
    </xf>
    <xf numFmtId="0" fontId="83" fillId="0" borderId="0" xfId="0" applyFont="1" applyAlignment="1" applyProtection="1">
      <alignment horizontal="right"/>
      <protection hidden="1"/>
    </xf>
    <xf numFmtId="9" fontId="32" fillId="0" borderId="49" xfId="0" applyNumberFormat="1" applyFont="1" applyBorder="1" applyAlignment="1">
      <alignment vertical="center" wrapText="1"/>
    </xf>
    <xf numFmtId="0" fontId="32" fillId="0" borderId="57" xfId="0" applyFont="1" applyBorder="1" applyAlignment="1">
      <alignment vertical="center" wrapText="1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9" fontId="32" fillId="0" borderId="61" xfId="0" applyNumberFormat="1" applyFont="1" applyBorder="1" applyAlignment="1">
      <alignment vertical="center"/>
    </xf>
    <xf numFmtId="0" fontId="32" fillId="0" borderId="62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32" fillId="0" borderId="54" xfId="0" applyFont="1" applyBorder="1"/>
    <xf numFmtId="0" fontId="32" fillId="0" borderId="55" xfId="0" applyFont="1" applyBorder="1"/>
    <xf numFmtId="0" fontId="32" fillId="0" borderId="56" xfId="0" applyFont="1" applyBorder="1"/>
    <xf numFmtId="9" fontId="32" fillId="0" borderId="49" xfId="0" applyNumberFormat="1" applyFont="1" applyBorder="1" applyAlignment="1">
      <alignment vertical="center"/>
    </xf>
    <xf numFmtId="0" fontId="32" fillId="0" borderId="57" xfId="0" applyFont="1" applyBorder="1" applyAlignment="1">
      <alignment vertical="center"/>
    </xf>
    <xf numFmtId="0" fontId="32" fillId="0" borderId="48" xfId="0" applyFont="1" applyBorder="1" applyAlignment="1">
      <alignment vertical="center" wrapText="1"/>
    </xf>
    <xf numFmtId="0" fontId="32" fillId="0" borderId="49" xfId="0" applyFont="1" applyBorder="1" applyAlignment="1">
      <alignment vertical="center" wrapText="1"/>
    </xf>
    <xf numFmtId="9" fontId="32" fillId="0" borderId="49" xfId="0" applyNumberFormat="1" applyFont="1" applyBorder="1"/>
    <xf numFmtId="0" fontId="32" fillId="0" borderId="57" xfId="0" applyFont="1" applyBorder="1"/>
    <xf numFmtId="0" fontId="32" fillId="0" borderId="49" xfId="0" applyFont="1" applyBorder="1"/>
    <xf numFmtId="0" fontId="32" fillId="0" borderId="54" xfId="0" applyFont="1" applyBorder="1" applyAlignment="1">
      <alignment vertical="center"/>
    </xf>
    <xf numFmtId="0" fontId="32" fillId="0" borderId="55" xfId="0" applyFont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2" fillId="0" borderId="49" xfId="0" applyFont="1" applyBorder="1" applyAlignment="1">
      <alignment vertical="center"/>
    </xf>
    <xf numFmtId="9" fontId="32" fillId="0" borderId="49" xfId="1" applyNumberFormat="1" applyFont="1" applyFill="1" applyBorder="1" applyAlignment="1">
      <alignment vertical="center"/>
    </xf>
    <xf numFmtId="0" fontId="32" fillId="0" borderId="57" xfId="1" applyFont="1" applyFill="1" applyBorder="1" applyAlignment="1">
      <alignment vertical="center"/>
    </xf>
    <xf numFmtId="0" fontId="33" fillId="0" borderId="49" xfId="0" applyFont="1" applyBorder="1" applyAlignment="1">
      <alignment vertical="center"/>
    </xf>
    <xf numFmtId="0" fontId="33" fillId="0" borderId="57" xfId="0" applyFont="1" applyBorder="1" applyAlignment="1">
      <alignment vertical="center"/>
    </xf>
    <xf numFmtId="0" fontId="29" fillId="0" borderId="41" xfId="0" applyFont="1" applyBorder="1" applyAlignment="1">
      <alignment vertical="center"/>
    </xf>
    <xf numFmtId="0" fontId="30" fillId="0" borderId="42" xfId="0" applyFont="1" applyBorder="1" applyAlignment="1">
      <alignment vertical="center"/>
    </xf>
    <xf numFmtId="0" fontId="30" fillId="0" borderId="48" xfId="0" applyFont="1" applyBorder="1" applyAlignment="1">
      <alignment vertical="center"/>
    </xf>
    <xf numFmtId="0" fontId="30" fillId="0" borderId="49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0" fillId="0" borderId="50" xfId="0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38" fillId="0" borderId="0" xfId="0" applyFont="1" applyAlignment="1">
      <alignment wrapText="1"/>
    </xf>
    <xf numFmtId="0" fontId="27" fillId="0" borderId="0" xfId="0" applyFont="1"/>
    <xf numFmtId="0" fontId="32" fillId="9" borderId="52" xfId="0" applyFont="1" applyFill="1" applyBorder="1" applyAlignment="1">
      <alignment horizontal="right" wrapText="1"/>
    </xf>
    <xf numFmtId="0" fontId="32" fillId="9" borderId="23" xfId="0" applyFont="1" applyFill="1" applyBorder="1" applyAlignment="1">
      <alignment horizontal="right" wrapText="1"/>
    </xf>
    <xf numFmtId="0" fontId="32" fillId="9" borderId="53" xfId="0" applyFont="1" applyFill="1" applyBorder="1" applyAlignment="1">
      <alignment horizontal="right" wrapText="1"/>
    </xf>
    <xf numFmtId="0" fontId="32" fillId="9" borderId="40" xfId="0" applyFont="1" applyFill="1" applyBorder="1" applyAlignment="1">
      <alignment horizontal="right" wrapText="1"/>
    </xf>
    <xf numFmtId="0" fontId="32" fillId="9" borderId="0" xfId="0" applyFont="1" applyFill="1" applyAlignment="1">
      <alignment horizontal="right" wrapText="1"/>
    </xf>
    <xf numFmtId="0" fontId="32" fillId="9" borderId="4" xfId="0" applyFont="1" applyFill="1" applyBorder="1" applyAlignment="1">
      <alignment horizontal="right" wrapText="1"/>
    </xf>
    <xf numFmtId="0" fontId="32" fillId="9" borderId="52" xfId="0" applyFont="1" applyFill="1" applyBorder="1" applyAlignment="1">
      <alignment horizontal="center"/>
    </xf>
    <xf numFmtId="0" fontId="32" fillId="9" borderId="23" xfId="0" applyFont="1" applyFill="1" applyBorder="1" applyAlignment="1">
      <alignment horizontal="center"/>
    </xf>
    <xf numFmtId="0" fontId="35" fillId="9" borderId="23" xfId="1" applyFont="1" applyFill="1" applyBorder="1" applyAlignment="1">
      <alignment horizontal="center"/>
    </xf>
    <xf numFmtId="0" fontId="35" fillId="9" borderId="53" xfId="1" applyFont="1" applyFill="1" applyBorder="1" applyAlignment="1">
      <alignment horizontal="center"/>
    </xf>
    <xf numFmtId="0" fontId="32" fillId="9" borderId="40" xfId="0" applyFont="1" applyFill="1" applyBorder="1" applyAlignment="1">
      <alignment horizontal="center" vertical="center" wrapText="1"/>
    </xf>
    <xf numFmtId="0" fontId="32" fillId="9" borderId="0" xfId="0" applyFont="1" applyFill="1" applyAlignment="1">
      <alignment horizontal="center" vertical="center" wrapText="1"/>
    </xf>
    <xf numFmtId="0" fontId="32" fillId="9" borderId="3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2" fillId="9" borderId="52" xfId="0" applyFont="1" applyFill="1" applyBorder="1" applyAlignment="1">
      <alignment horizontal="right"/>
    </xf>
    <xf numFmtId="0" fontId="32" fillId="9" borderId="23" xfId="0" applyFont="1" applyFill="1" applyBorder="1" applyAlignment="1">
      <alignment horizontal="right"/>
    </xf>
    <xf numFmtId="0" fontId="32" fillId="9" borderId="53" xfId="0" applyFont="1" applyFill="1" applyBorder="1" applyAlignment="1">
      <alignment horizontal="right"/>
    </xf>
    <xf numFmtId="0" fontId="31" fillId="9" borderId="52" xfId="1" applyFont="1" applyFill="1" applyBorder="1" applyAlignment="1">
      <alignment horizontal="right"/>
    </xf>
    <xf numFmtId="0" fontId="31" fillId="9" borderId="23" xfId="1" applyFont="1" applyFill="1" applyBorder="1" applyAlignment="1">
      <alignment horizontal="right"/>
    </xf>
    <xf numFmtId="0" fontId="31" fillId="9" borderId="53" xfId="1" applyFont="1" applyFill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31" fillId="9" borderId="45" xfId="1" applyFont="1" applyFill="1" applyBorder="1" applyAlignment="1">
      <alignment horizontal="right"/>
    </xf>
    <xf numFmtId="0" fontId="31" fillId="9" borderId="46" xfId="1" applyFont="1" applyFill="1" applyBorder="1" applyAlignment="1">
      <alignment horizontal="right"/>
    </xf>
    <xf numFmtId="0" fontId="31" fillId="9" borderId="47" xfId="1" applyFont="1" applyFill="1" applyBorder="1" applyAlignment="1">
      <alignment horizontal="right"/>
    </xf>
    <xf numFmtId="0" fontId="73" fillId="14" borderId="0" xfId="0" applyFont="1" applyFill="1" applyAlignment="1">
      <alignment horizontal="right" vertical="center"/>
    </xf>
    <xf numFmtId="0" fontId="6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3" fillId="20" borderId="0" xfId="0" applyFont="1" applyFill="1" applyAlignment="1" applyProtection="1">
      <alignment horizontal="center"/>
      <protection hidden="1"/>
    </xf>
    <xf numFmtId="0" fontId="5" fillId="3" borderId="65" xfId="1" applyFont="1" applyFill="1" applyBorder="1" applyAlignment="1" applyProtection="1">
      <alignment horizontal="center" vertical="center" shrinkToFit="1"/>
      <protection hidden="1"/>
    </xf>
    <xf numFmtId="0" fontId="5" fillId="3" borderId="63" xfId="1" applyFont="1" applyFill="1" applyBorder="1" applyAlignment="1" applyProtection="1">
      <alignment horizontal="center" vertical="center" shrinkToFit="1"/>
      <protection hidden="1"/>
    </xf>
    <xf numFmtId="0" fontId="5" fillId="3" borderId="66" xfId="1" applyFont="1" applyFill="1" applyBorder="1" applyAlignment="1" applyProtection="1">
      <alignment horizontal="center" vertical="center" shrinkToFit="1"/>
      <protection hidden="1"/>
    </xf>
    <xf numFmtId="0" fontId="22" fillId="15" borderId="64" xfId="0" applyFont="1" applyFill="1" applyBorder="1" applyAlignment="1" applyProtection="1">
      <alignment horizontal="center" vertical="center" shrinkToFit="1"/>
      <protection hidden="1"/>
    </xf>
    <xf numFmtId="0" fontId="47" fillId="19" borderId="0" xfId="0" applyFont="1" applyFill="1" applyAlignment="1" applyProtection="1">
      <alignment horizontal="center" vertical="center" shrinkToFit="1"/>
      <protection hidden="1"/>
    </xf>
    <xf numFmtId="0" fontId="46" fillId="8" borderId="0" xfId="0" applyFont="1" applyFill="1" applyAlignment="1" applyProtection="1">
      <alignment horizontal="center" vertical="center" shrinkToFit="1"/>
      <protection locked="0" hidden="1"/>
    </xf>
    <xf numFmtId="0" fontId="22" fillId="8" borderId="65" xfId="0" applyFont="1" applyFill="1" applyBorder="1" applyAlignment="1" applyProtection="1">
      <alignment horizontal="center" vertical="center" shrinkToFit="1"/>
      <protection hidden="1"/>
    </xf>
    <xf numFmtId="0" fontId="22" fillId="8" borderId="63" xfId="0" applyFont="1" applyFill="1" applyBorder="1" applyAlignment="1" applyProtection="1">
      <alignment horizontal="center" vertical="center" shrinkToFit="1"/>
      <protection hidden="1"/>
    </xf>
    <xf numFmtId="0" fontId="22" fillId="8" borderId="66" xfId="0" applyFont="1" applyFill="1" applyBorder="1" applyAlignment="1" applyProtection="1">
      <alignment horizontal="center" vertical="center" shrinkToFit="1"/>
      <protection hidden="1"/>
    </xf>
    <xf numFmtId="0" fontId="22" fillId="8" borderId="64" xfId="0" applyFont="1" applyFill="1" applyBorder="1" applyAlignment="1" applyProtection="1">
      <alignment horizontal="center" vertical="center" shrinkToFit="1"/>
      <protection hidden="1"/>
    </xf>
    <xf numFmtId="0" fontId="5" fillId="3" borderId="93" xfId="1" applyFont="1" applyFill="1" applyBorder="1" applyAlignment="1" applyProtection="1">
      <alignment horizontal="center" vertical="center" shrinkToFit="1"/>
      <protection hidden="1"/>
    </xf>
    <xf numFmtId="0" fontId="5" fillId="3" borderId="0" xfId="1" applyFont="1" applyFill="1" applyBorder="1" applyAlignment="1" applyProtection="1">
      <alignment horizontal="center" vertical="center" shrinkToFit="1"/>
      <protection hidden="1"/>
    </xf>
    <xf numFmtId="0" fontId="5" fillId="3" borderId="64" xfId="1" applyFont="1" applyFill="1" applyBorder="1" applyAlignment="1" applyProtection="1">
      <alignment horizontal="center" vertical="center" shrinkToFit="1"/>
      <protection hidden="1"/>
    </xf>
    <xf numFmtId="164" fontId="5" fillId="3" borderId="64" xfId="1" applyNumberFormat="1" applyFont="1" applyFill="1" applyBorder="1" applyAlignment="1" applyProtection="1">
      <alignment horizontal="center" vertical="center" shrinkToFit="1"/>
      <protection hidden="1"/>
    </xf>
    <xf numFmtId="0" fontId="5" fillId="3" borderId="64" xfId="0" applyFont="1" applyFill="1" applyBorder="1" applyAlignment="1" applyProtection="1">
      <alignment horizontal="center" vertical="center" shrinkToFit="1"/>
      <protection hidden="1"/>
    </xf>
    <xf numFmtId="49" fontId="5" fillId="3" borderId="8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82" xfId="0" applyFont="1" applyFill="1" applyBorder="1" applyAlignment="1" applyProtection="1">
      <alignment horizontal="center" vertical="center" shrinkToFit="1"/>
      <protection hidden="1"/>
    </xf>
    <xf numFmtId="0" fontId="22" fillId="15" borderId="82" xfId="0" applyFont="1" applyFill="1" applyBorder="1" applyAlignment="1" applyProtection="1">
      <alignment horizontal="center" vertical="center" shrinkToFit="1"/>
      <protection hidden="1"/>
    </xf>
    <xf numFmtId="164" fontId="5" fillId="3" borderId="82" xfId="0" applyNumberFormat="1" applyFont="1" applyFill="1" applyBorder="1" applyAlignment="1" applyProtection="1">
      <alignment horizontal="center" vertical="center" shrinkToFit="1"/>
      <protection hidden="1"/>
    </xf>
    <xf numFmtId="0" fontId="39" fillId="3" borderId="0" xfId="1" applyFont="1" applyFill="1" applyBorder="1" applyAlignment="1" applyProtection="1">
      <alignment horizontal="center" vertical="center" shrinkToFit="1"/>
      <protection hidden="1"/>
    </xf>
    <xf numFmtId="0" fontId="5" fillId="3" borderId="93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Alignment="1" applyProtection="1">
      <alignment horizontal="center" vertical="center" shrinkToFit="1"/>
      <protection hidden="1"/>
    </xf>
    <xf numFmtId="0" fontId="22" fillId="18" borderId="68" xfId="0" applyFont="1" applyFill="1" applyBorder="1" applyAlignment="1" applyProtection="1">
      <alignment horizontal="center" vertical="center" shrinkToFit="1"/>
      <protection hidden="1"/>
    </xf>
    <xf numFmtId="0" fontId="22" fillId="18" borderId="0" xfId="0" applyFont="1" applyFill="1" applyAlignment="1" applyProtection="1">
      <alignment horizontal="center" vertical="center" shrinkToFit="1"/>
      <protection hidden="1"/>
    </xf>
    <xf numFmtId="0" fontId="22" fillId="18" borderId="83" xfId="0" applyFont="1" applyFill="1" applyBorder="1" applyAlignment="1" applyProtection="1">
      <alignment horizontal="center" vertical="center" shrinkToFit="1"/>
      <protection hidden="1"/>
    </xf>
    <xf numFmtId="0" fontId="6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82" xfId="1" applyFont="1" applyFill="1" applyBorder="1" applyAlignment="1" applyProtection="1">
      <alignment horizontal="center" vertical="center" shrinkToFit="1"/>
      <protection hidden="1"/>
    </xf>
    <xf numFmtId="0" fontId="39" fillId="3" borderId="64" xfId="1" applyFont="1" applyFill="1" applyBorder="1" applyAlignment="1" applyProtection="1">
      <alignment horizontal="center" vertical="center" wrapText="1" shrinkToFit="1"/>
      <protection hidden="1"/>
    </xf>
    <xf numFmtId="0" fontId="39" fillId="3" borderId="64" xfId="1" applyFont="1" applyFill="1" applyBorder="1" applyAlignment="1" applyProtection="1">
      <alignment horizontal="center" vertical="center" shrinkToFit="1"/>
      <protection hidden="1"/>
    </xf>
    <xf numFmtId="0" fontId="2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90" xfId="1" applyFont="1" applyFill="1" applyBorder="1" applyAlignment="1" applyProtection="1">
      <alignment horizontal="center" vertical="center" shrinkToFit="1"/>
      <protection locked="0" hidden="1"/>
    </xf>
    <xf numFmtId="0" fontId="5" fillId="3" borderId="91" xfId="1" applyFont="1" applyFill="1" applyBorder="1" applyAlignment="1" applyProtection="1">
      <alignment horizontal="center" vertical="center" shrinkToFit="1"/>
      <protection locked="0" hidden="1"/>
    </xf>
    <xf numFmtId="0" fontId="5" fillId="3" borderId="92" xfId="1" applyFont="1" applyFill="1" applyBorder="1" applyAlignment="1" applyProtection="1">
      <alignment horizontal="center" vertical="center" shrinkToFit="1"/>
      <protection locked="0" hidden="1"/>
    </xf>
    <xf numFmtId="0" fontId="63" fillId="0" borderId="0" xfId="0" applyFont="1" applyAlignment="1" applyProtection="1">
      <alignment horizontal="center"/>
      <protection hidden="1"/>
    </xf>
    <xf numFmtId="0" fontId="22" fillId="19" borderId="67" xfId="0" applyFont="1" applyFill="1" applyBorder="1" applyAlignment="1" applyProtection="1">
      <alignment horizontal="center" vertical="center" shrinkToFit="1"/>
      <protection hidden="1"/>
    </xf>
    <xf numFmtId="0" fontId="62" fillId="17" borderId="79" xfId="0" applyFont="1" applyFill="1" applyBorder="1" applyAlignment="1" applyProtection="1">
      <alignment horizontal="center" shrinkToFit="1"/>
      <protection hidden="1"/>
    </xf>
    <xf numFmtId="0" fontId="62" fillId="17" borderId="80" xfId="0" applyFont="1" applyFill="1" applyBorder="1" applyAlignment="1" applyProtection="1">
      <alignment horizontal="center" shrinkToFit="1"/>
      <protection hidden="1"/>
    </xf>
    <xf numFmtId="0" fontId="47" fillId="19" borderId="0" xfId="0" applyFont="1" applyFill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51" fillId="10" borderId="80" xfId="0" applyFont="1" applyFill="1" applyBorder="1" applyAlignment="1" applyProtection="1">
      <alignment horizontal="center"/>
      <protection hidden="1"/>
    </xf>
    <xf numFmtId="0" fontId="51" fillId="10" borderId="81" xfId="0" applyFont="1" applyFill="1" applyBorder="1" applyAlignment="1" applyProtection="1">
      <alignment horizontal="center"/>
      <protection hidden="1"/>
    </xf>
    <xf numFmtId="0" fontId="62" fillId="17" borderId="84" xfId="0" applyFont="1" applyFill="1" applyBorder="1" applyAlignment="1" applyProtection="1">
      <alignment horizontal="center" shrinkToFit="1"/>
      <protection hidden="1"/>
    </xf>
    <xf numFmtId="0" fontId="62" fillId="17" borderId="85" xfId="0" applyFont="1" applyFill="1" applyBorder="1" applyAlignment="1" applyProtection="1">
      <alignment horizontal="center" shrinkToFit="1"/>
      <protection hidden="1"/>
    </xf>
    <xf numFmtId="0" fontId="62" fillId="17" borderId="86" xfId="0" applyFont="1" applyFill="1" applyBorder="1" applyAlignment="1" applyProtection="1">
      <alignment horizontal="center" shrinkToFit="1"/>
      <protection hidden="1"/>
    </xf>
    <xf numFmtId="0" fontId="51" fillId="10" borderId="87" xfId="0" applyFont="1" applyFill="1" applyBorder="1" applyAlignment="1" applyProtection="1">
      <alignment horizontal="center"/>
      <protection hidden="1"/>
    </xf>
    <xf numFmtId="0" fontId="51" fillId="10" borderId="85" xfId="0" applyFont="1" applyFill="1" applyBorder="1" applyAlignment="1" applyProtection="1">
      <alignment horizontal="center"/>
      <protection hidden="1"/>
    </xf>
    <xf numFmtId="0" fontId="51" fillId="10" borderId="88" xfId="0" applyFont="1" applyFill="1" applyBorder="1" applyAlignment="1" applyProtection="1">
      <alignment horizontal="center"/>
      <protection hidden="1"/>
    </xf>
    <xf numFmtId="0" fontId="58" fillId="0" borderId="91" xfId="0" applyFont="1" applyBorder="1" applyAlignment="1" applyProtection="1">
      <alignment horizontal="center" shrinkToFit="1"/>
      <protection hidden="1"/>
    </xf>
    <xf numFmtId="0" fontId="55" fillId="0" borderId="120" xfId="0" applyFont="1" applyBorder="1" applyAlignment="1" applyProtection="1">
      <alignment horizontal="center" shrinkToFit="1"/>
      <protection hidden="1"/>
    </xf>
    <xf numFmtId="0" fontId="51" fillId="10" borderId="80" xfId="0" applyFont="1" applyFill="1" applyBorder="1" applyAlignment="1" applyProtection="1">
      <alignment horizontal="center"/>
      <protection locked="0" hidden="1"/>
    </xf>
    <xf numFmtId="0" fontId="51" fillId="10" borderId="81" xfId="0" applyFont="1" applyFill="1" applyBorder="1" applyAlignment="1" applyProtection="1">
      <alignment horizontal="center"/>
      <protection locked="0" hidden="1"/>
    </xf>
    <xf numFmtId="0" fontId="62" fillId="17" borderId="99" xfId="0" applyFont="1" applyFill="1" applyBorder="1" applyAlignment="1" applyProtection="1">
      <alignment horizontal="center" shrinkToFit="1"/>
      <protection hidden="1"/>
    </xf>
    <xf numFmtId="0" fontId="62" fillId="17" borderId="100" xfId="0" applyFont="1" applyFill="1" applyBorder="1" applyAlignment="1" applyProtection="1">
      <alignment horizontal="center" shrinkToFit="1"/>
      <protection hidden="1"/>
    </xf>
    <xf numFmtId="0" fontId="51" fillId="10" borderId="100" xfId="0" applyFont="1" applyFill="1" applyBorder="1" applyAlignment="1" applyProtection="1">
      <alignment horizontal="center"/>
      <protection hidden="1"/>
    </xf>
    <xf numFmtId="0" fontId="51" fillId="10" borderId="101" xfId="0" applyFont="1" applyFill="1" applyBorder="1" applyAlignment="1" applyProtection="1">
      <alignment horizontal="center"/>
      <protection hidden="1"/>
    </xf>
    <xf numFmtId="0" fontId="44" fillId="8" borderId="65" xfId="0" applyFont="1" applyFill="1" applyBorder="1" applyAlignment="1" applyProtection="1">
      <alignment horizontal="center" vertical="center" shrinkToFit="1"/>
      <protection hidden="1"/>
    </xf>
    <xf numFmtId="0" fontId="44" fillId="8" borderId="63" xfId="0" applyFont="1" applyFill="1" applyBorder="1" applyAlignment="1" applyProtection="1">
      <alignment horizontal="center" vertical="center" shrinkToFit="1"/>
      <protection hidden="1"/>
    </xf>
    <xf numFmtId="0" fontId="44" fillId="8" borderId="66" xfId="0" applyFont="1" applyFill="1" applyBorder="1" applyAlignment="1" applyProtection="1">
      <alignment horizontal="center" vertical="center" shrinkToFit="1"/>
      <protection hidden="1"/>
    </xf>
    <xf numFmtId="0" fontId="57" fillId="8" borderId="0" xfId="0" applyFont="1" applyFill="1" applyAlignment="1" applyProtection="1">
      <alignment horizontal="center" vertical="center"/>
      <protection locked="0" hidden="1"/>
    </xf>
    <xf numFmtId="0" fontId="0" fillId="15" borderId="115" xfId="0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79" fillId="3" borderId="63" xfId="0" applyFont="1" applyFill="1" applyBorder="1" applyAlignment="1" applyProtection="1">
      <alignment horizontal="center" vertical="center" shrinkToFit="1"/>
      <protection hidden="1"/>
    </xf>
    <xf numFmtId="0" fontId="79" fillId="3" borderId="137" xfId="0" applyFont="1" applyFill="1" applyBorder="1" applyAlignment="1" applyProtection="1">
      <alignment horizontal="center" vertical="center" shrinkToFit="1"/>
      <protection hidden="1"/>
    </xf>
    <xf numFmtId="0" fontId="79" fillId="3" borderId="138" xfId="0" applyFont="1" applyFill="1" applyBorder="1" applyAlignment="1" applyProtection="1">
      <alignment horizontal="center" vertical="center" shrinkToFit="1"/>
      <protection hidden="1"/>
    </xf>
    <xf numFmtId="0" fontId="79" fillId="3" borderId="139" xfId="0" applyFont="1" applyFill="1" applyBorder="1" applyAlignment="1" applyProtection="1">
      <alignment horizontal="center" vertical="center" shrinkToFit="1"/>
      <protection hidden="1"/>
    </xf>
    <xf numFmtId="0" fontId="79" fillId="0" borderId="8" xfId="0" applyFont="1" applyBorder="1" applyAlignment="1" applyProtection="1">
      <alignment horizontal="center" vertical="center" shrinkToFit="1"/>
      <protection hidden="1"/>
    </xf>
    <xf numFmtId="0" fontId="79" fillId="0" borderId="6" xfId="0" applyFont="1" applyBorder="1" applyAlignment="1" applyProtection="1">
      <alignment horizontal="center" vertical="center" shrinkToFit="1"/>
      <protection hidden="1"/>
    </xf>
    <xf numFmtId="0" fontId="79" fillId="0" borderId="141" xfId="0" applyFont="1" applyBorder="1" applyAlignment="1" applyProtection="1">
      <alignment horizontal="center" vertical="center" shrinkToFit="1"/>
      <protection hidden="1"/>
    </xf>
    <xf numFmtId="0" fontId="81" fillId="3" borderId="135" xfId="0" applyFont="1" applyFill="1" applyBorder="1" applyAlignment="1" applyProtection="1">
      <alignment horizontal="center" vertical="center" shrinkToFit="1"/>
      <protection hidden="1"/>
    </xf>
    <xf numFmtId="0" fontId="81" fillId="3" borderId="136" xfId="0" applyFont="1" applyFill="1" applyBorder="1" applyAlignment="1" applyProtection="1">
      <alignment horizontal="center" vertical="center" shrinkToFit="1"/>
      <protection hidden="1"/>
    </xf>
    <xf numFmtId="0" fontId="38" fillId="3" borderId="135" xfId="1" applyNumberFormat="1" applyFont="1" applyFill="1" applyBorder="1" applyAlignment="1" applyProtection="1">
      <alignment horizontal="center" vertical="center" shrinkToFit="1"/>
      <protection hidden="1"/>
    </xf>
    <xf numFmtId="0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49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0" fontId="80" fillId="3" borderId="138" xfId="1" applyNumberFormat="1" applyFont="1" applyFill="1" applyBorder="1" applyAlignment="1" applyProtection="1">
      <alignment horizontal="center" vertical="center" shrinkToFit="1"/>
      <protection hidden="1"/>
    </xf>
    <xf numFmtId="0" fontId="79" fillId="0" borderId="77" xfId="0" applyFont="1" applyBorder="1" applyAlignment="1" applyProtection="1">
      <alignment horizontal="center" vertical="center" shrinkToFit="1"/>
      <protection hidden="1"/>
    </xf>
    <xf numFmtId="0" fontId="79" fillId="0" borderId="140" xfId="0" applyFont="1" applyBorder="1" applyAlignment="1" applyProtection="1">
      <alignment horizontal="center" vertical="center" shrinkToFit="1"/>
      <protection hidden="1"/>
    </xf>
    <xf numFmtId="164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0" fontId="72" fillId="6" borderId="1" xfId="0" applyFont="1" applyFill="1" applyBorder="1" applyAlignment="1" applyProtection="1">
      <alignment horizontal="center" vertical="center" shrinkToFit="1"/>
      <protection hidden="1"/>
    </xf>
    <xf numFmtId="0" fontId="72" fillId="6" borderId="5" xfId="0" applyFont="1" applyFill="1" applyBorder="1" applyAlignment="1" applyProtection="1">
      <alignment horizontal="center" vertical="center" shrinkToFit="1"/>
      <protection hidden="1"/>
    </xf>
    <xf numFmtId="0" fontId="71" fillId="0" borderId="7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1" fillId="0" borderId="5" xfId="0" applyFont="1" applyBorder="1" applyAlignment="1" applyProtection="1">
      <alignment horizontal="center" vertical="center" shrinkToFit="1"/>
      <protection hidden="1"/>
    </xf>
    <xf numFmtId="0" fontId="71" fillId="0" borderId="94" xfId="0" applyFont="1" applyBorder="1" applyAlignment="1" applyProtection="1">
      <alignment horizontal="center" vertical="center" shrinkToFit="1"/>
      <protection hidden="1"/>
    </xf>
    <xf numFmtId="0" fontId="71" fillId="0" borderId="97" xfId="0" applyFont="1" applyBorder="1" applyAlignment="1" applyProtection="1">
      <alignment horizontal="center" vertical="center" shrinkToFit="1"/>
      <protection hidden="1"/>
    </xf>
    <xf numFmtId="0" fontId="71" fillId="0" borderId="98" xfId="0" applyFont="1" applyBorder="1" applyAlignment="1" applyProtection="1">
      <alignment horizontal="center" vertical="center" shrinkToFit="1"/>
      <protection hidden="1"/>
    </xf>
    <xf numFmtId="0" fontId="69" fillId="0" borderId="4" xfId="0" applyFont="1" applyBorder="1" applyAlignment="1" applyProtection="1">
      <alignment horizontal="center" vertical="center" shrinkToFit="1" readingOrder="2"/>
      <protection hidden="1"/>
    </xf>
    <xf numFmtId="0" fontId="71" fillId="0" borderId="96" xfId="0" applyFont="1" applyBorder="1" applyAlignment="1" applyProtection="1">
      <alignment horizontal="center" vertical="center" shrinkToFit="1"/>
      <protection hidden="1"/>
    </xf>
    <xf numFmtId="0" fontId="71" fillId="0" borderId="39" xfId="0" applyFont="1" applyBorder="1" applyAlignment="1" applyProtection="1">
      <alignment horizontal="center" vertical="center" shrinkToFit="1"/>
      <protection hidden="1"/>
    </xf>
    <xf numFmtId="0" fontId="71" fillId="0" borderId="1" xfId="0" applyFont="1" applyBorder="1" applyAlignment="1" applyProtection="1">
      <alignment horizontal="center" vertical="center" shrinkToFit="1"/>
      <protection hidden="1"/>
    </xf>
    <xf numFmtId="165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94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Alignment="1" applyProtection="1">
      <alignment horizontal="center" vertical="center" shrinkToFit="1"/>
      <protection hidden="1"/>
    </xf>
    <xf numFmtId="165" fontId="7" fillId="3" borderId="97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5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6" xfId="0" applyFont="1" applyFill="1" applyBorder="1" applyAlignment="1" applyProtection="1">
      <alignment horizontal="center" vertical="center" shrinkToFit="1"/>
      <protection hidden="1"/>
    </xf>
    <xf numFmtId="0" fontId="7" fillId="3" borderId="95" xfId="0" applyFont="1" applyFill="1" applyBorder="1" applyAlignment="1" applyProtection="1">
      <alignment horizontal="center" vertical="center" shrinkToFit="1"/>
      <protection hidden="1"/>
    </xf>
    <xf numFmtId="0" fontId="70" fillId="0" borderId="70" xfId="0" applyFont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right" vertical="center" shrinkToFit="1"/>
      <protection hidden="1"/>
    </xf>
    <xf numFmtId="0" fontId="7" fillId="0" borderId="6" xfId="0" applyFont="1" applyBorder="1" applyAlignment="1" applyProtection="1">
      <alignment horizontal="right" vertical="center" shrinkToFit="1"/>
      <protection hidden="1"/>
    </xf>
    <xf numFmtId="0" fontId="69" fillId="3" borderId="6" xfId="0" applyFont="1" applyFill="1" applyBorder="1" applyAlignment="1" applyProtection="1">
      <alignment horizontal="right" vertical="center" shrinkToFit="1"/>
      <protection hidden="1"/>
    </xf>
    <xf numFmtId="0" fontId="69" fillId="3" borderId="95" xfId="0" applyFont="1" applyFill="1" applyBorder="1" applyAlignment="1" applyProtection="1">
      <alignment horizontal="right" vertical="center" shrinkToFit="1"/>
      <protection hidden="1"/>
    </xf>
    <xf numFmtId="0" fontId="71" fillId="3" borderId="6" xfId="0" applyFont="1" applyFill="1" applyBorder="1" applyAlignment="1" applyProtection="1">
      <alignment horizontal="center" vertical="center" shrinkToFit="1"/>
      <protection hidden="1"/>
    </xf>
    <xf numFmtId="164" fontId="71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shrinkToFit="1"/>
      <protection hidden="1"/>
    </xf>
    <xf numFmtId="0" fontId="69" fillId="16" borderId="89" xfId="0" applyFont="1" applyFill="1" applyBorder="1" applyAlignment="1" applyProtection="1">
      <alignment horizontal="center" vertical="center" shrinkToFit="1"/>
      <protection hidden="1"/>
    </xf>
    <xf numFmtId="0" fontId="69" fillId="16" borderId="6" xfId="0" applyFont="1" applyFill="1" applyBorder="1" applyAlignment="1" applyProtection="1">
      <alignment horizontal="center" vertical="center" shrinkToFit="1"/>
      <protection hidden="1"/>
    </xf>
    <xf numFmtId="0" fontId="71" fillId="0" borderId="96" xfId="0" applyFont="1" applyBorder="1" applyAlignment="1" applyProtection="1">
      <alignment horizontal="right" vertical="center" shrinkToFit="1"/>
      <protection hidden="1"/>
    </xf>
    <xf numFmtId="0" fontId="71" fillId="0" borderId="7" xfId="0" applyFont="1" applyBorder="1" applyAlignment="1" applyProtection="1">
      <alignment horizontal="right" vertical="center" shrinkToFit="1"/>
      <protection hidden="1"/>
    </xf>
    <xf numFmtId="165" fontId="71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1" fillId="3" borderId="94" xfId="0" applyNumberFormat="1" applyFont="1" applyFill="1" applyBorder="1" applyAlignment="1" applyProtection="1">
      <alignment horizontal="right" vertical="center" shrinkToFit="1"/>
      <protection hidden="1"/>
    </xf>
    <xf numFmtId="0" fontId="71" fillId="0" borderId="89" xfId="0" applyFont="1" applyBorder="1" applyAlignment="1" applyProtection="1">
      <alignment horizontal="right" vertical="center" shrinkToFit="1"/>
      <protection hidden="1"/>
    </xf>
    <xf numFmtId="0" fontId="71" fillId="0" borderId="6" xfId="0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0" fillId="15" borderId="114" xfId="0" applyFill="1" applyBorder="1" applyAlignment="1" applyProtection="1">
      <alignment horizontal="right" vertical="center" wrapText="1"/>
      <protection hidden="1"/>
    </xf>
    <xf numFmtId="0" fontId="0" fillId="15" borderId="115" xfId="0" applyFill="1" applyBorder="1" applyAlignment="1" applyProtection="1">
      <alignment horizontal="right" vertical="center" wrapText="1"/>
      <protection hidden="1"/>
    </xf>
    <xf numFmtId="0" fontId="0" fillId="15" borderId="116" xfId="0" applyFill="1" applyBorder="1" applyAlignment="1" applyProtection="1">
      <alignment horizontal="right" vertical="center" wrapText="1"/>
      <protection hidden="1"/>
    </xf>
    <xf numFmtId="0" fontId="0" fillId="15" borderId="117" xfId="0" applyFill="1" applyBorder="1" applyAlignment="1" applyProtection="1">
      <alignment horizontal="right" vertical="center" wrapText="1"/>
      <protection hidden="1"/>
    </xf>
    <xf numFmtId="0" fontId="0" fillId="15" borderId="118" xfId="0" applyFill="1" applyBorder="1" applyAlignment="1" applyProtection="1">
      <alignment horizontal="right" vertical="center" wrapText="1"/>
      <protection hidden="1"/>
    </xf>
    <xf numFmtId="0" fontId="0" fillId="15" borderId="119" xfId="0" applyFill="1" applyBorder="1" applyAlignment="1" applyProtection="1">
      <alignment horizontal="right" vertical="center" wrapText="1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1" fillId="0" borderId="89" xfId="0" applyFont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shrinkToFit="1"/>
      <protection hidden="1"/>
    </xf>
    <xf numFmtId="0" fontId="70" fillId="0" borderId="7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1" fillId="0" borderId="5" xfId="0" applyFont="1" applyBorder="1" applyAlignment="1" applyProtection="1">
      <alignment horizontal="center" shrinkToFit="1"/>
      <protection hidden="1"/>
    </xf>
    <xf numFmtId="0" fontId="70" fillId="0" borderId="35" xfId="0" applyFont="1" applyBorder="1" applyAlignment="1" applyProtection="1">
      <alignment horizontal="center" vertical="top" shrinkToFit="1"/>
      <protection hidden="1"/>
    </xf>
    <xf numFmtId="0" fontId="70" fillId="0" borderId="36" xfId="0" applyFont="1" applyBorder="1" applyAlignment="1" applyProtection="1">
      <alignment horizontal="center" vertical="top" shrinkToFit="1"/>
      <protection hidden="1"/>
    </xf>
    <xf numFmtId="0" fontId="70" fillId="0" borderId="1" xfId="0" applyFont="1" applyBorder="1" applyAlignment="1" applyProtection="1">
      <alignment horizontal="right" vertical="center" shrinkToFit="1"/>
      <protection hidden="1"/>
    </xf>
    <xf numFmtId="0" fontId="70" fillId="0" borderId="5" xfId="0" applyFont="1" applyBorder="1" applyAlignment="1" applyProtection="1">
      <alignment horizontal="right" vertical="center" shrinkToFit="1"/>
      <protection hidden="1"/>
    </xf>
    <xf numFmtId="0" fontId="70" fillId="0" borderId="98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right" vertical="center" shrinkToFit="1"/>
      <protection hidden="1"/>
    </xf>
    <xf numFmtId="165" fontId="71" fillId="3" borderId="6" xfId="0" applyNumberFormat="1" applyFont="1" applyFill="1" applyBorder="1" applyAlignment="1" applyProtection="1">
      <alignment horizontal="right" shrinkToFit="1"/>
      <protection hidden="1"/>
    </xf>
    <xf numFmtId="165" fontId="71" fillId="3" borderId="95" xfId="0" applyNumberFormat="1" applyFont="1" applyFill="1" applyBorder="1" applyAlignment="1" applyProtection="1">
      <alignment horizontal="right" shrinkToFit="1"/>
      <protection hidden="1"/>
    </xf>
    <xf numFmtId="165" fontId="71" fillId="3" borderId="6" xfId="0" applyNumberFormat="1" applyFont="1" applyFill="1" applyBorder="1" applyAlignment="1" applyProtection="1">
      <alignment horizontal="right" vertical="center" shrinkToFit="1"/>
      <protection hidden="1"/>
    </xf>
    <xf numFmtId="165" fontId="71" fillId="3" borderId="95" xfId="0" applyNumberFormat="1" applyFont="1" applyFill="1" applyBorder="1" applyAlignment="1" applyProtection="1">
      <alignment horizontal="right" vertical="center" shrinkToFit="1"/>
      <protection hidden="1"/>
    </xf>
    <xf numFmtId="0" fontId="53" fillId="0" borderId="0" xfId="0" applyFont="1" applyAlignment="1" applyProtection="1">
      <alignment horizontal="right" vertical="center" wrapText="1" shrinkToFit="1"/>
      <protection hidden="1"/>
    </xf>
    <xf numFmtId="0" fontId="53" fillId="0" borderId="5" xfId="0" applyFont="1" applyBorder="1" applyAlignment="1" applyProtection="1">
      <alignment horizontal="right" vertical="center" wrapText="1" shrinkToFit="1"/>
      <protection hidden="1"/>
    </xf>
    <xf numFmtId="0" fontId="72" fillId="6" borderId="96" xfId="0" applyFont="1" applyFill="1" applyBorder="1" applyAlignment="1" applyProtection="1">
      <alignment horizontal="center" shrinkToFit="1"/>
      <protection hidden="1"/>
    </xf>
    <xf numFmtId="0" fontId="72" fillId="6" borderId="7" xfId="0" applyFont="1" applyFill="1" applyBorder="1" applyAlignment="1" applyProtection="1">
      <alignment horizontal="center" shrinkToFit="1"/>
      <protection hidden="1"/>
    </xf>
    <xf numFmtId="0" fontId="72" fillId="6" borderId="94" xfId="0" applyFont="1" applyFill="1" applyBorder="1" applyAlignment="1" applyProtection="1">
      <alignment horizontal="center" shrinkToFit="1"/>
      <protection hidden="1"/>
    </xf>
    <xf numFmtId="0" fontId="72" fillId="6" borderId="39" xfId="0" applyFont="1" applyFill="1" applyBorder="1" applyAlignment="1" applyProtection="1">
      <alignment horizontal="center" vertical="center" shrinkToFit="1"/>
      <protection hidden="1"/>
    </xf>
    <xf numFmtId="0" fontId="72" fillId="6" borderId="0" xfId="0" applyFont="1" applyFill="1" applyAlignment="1" applyProtection="1">
      <alignment horizontal="center" vertical="center" shrinkToFit="1"/>
      <protection hidden="1"/>
    </xf>
    <xf numFmtId="0" fontId="72" fillId="6" borderId="97" xfId="0" applyFont="1" applyFill="1" applyBorder="1" applyAlignment="1" applyProtection="1">
      <alignment horizontal="center" vertical="center" shrinkToFit="1"/>
      <protection hidden="1"/>
    </xf>
    <xf numFmtId="165" fontId="69" fillId="16" borderId="6" xfId="0" applyNumberFormat="1" applyFont="1" applyFill="1" applyBorder="1" applyAlignment="1" applyProtection="1">
      <alignment horizontal="center" vertical="center" shrinkToFit="1"/>
      <protection hidden="1"/>
    </xf>
    <xf numFmtId="22" fontId="69" fillId="0" borderId="0" xfId="0" applyNumberFormat="1" applyFont="1" applyAlignment="1" applyProtection="1">
      <alignment horizontal="center" vertical="center" shrinkToFit="1" readingOrder="2"/>
      <protection hidden="1"/>
    </xf>
    <xf numFmtId="0" fontId="79" fillId="0" borderId="76" xfId="0" applyFont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center" vertical="center" wrapText="1" shrinkToFit="1"/>
      <protection hidden="1"/>
    </xf>
    <xf numFmtId="0" fontId="54" fillId="11" borderId="0" xfId="0" applyFont="1" applyFill="1" applyAlignment="1" applyProtection="1">
      <alignment horizontal="center" vertical="center" wrapText="1" shrinkToFit="1"/>
      <protection hidden="1"/>
    </xf>
    <xf numFmtId="0" fontId="70" fillId="0" borderId="73" xfId="0" applyFont="1" applyBorder="1" applyAlignment="1" applyProtection="1">
      <alignment horizontal="center" vertical="center" shrinkToFit="1"/>
      <protection hidden="1"/>
    </xf>
    <xf numFmtId="0" fontId="70" fillId="0" borderId="74" xfId="0" applyFont="1" applyBorder="1" applyAlignment="1" applyProtection="1">
      <alignment horizontal="center" vertical="center" shrinkToFit="1"/>
      <protection hidden="1"/>
    </xf>
    <xf numFmtId="0" fontId="70" fillId="0" borderId="75" xfId="0" applyFont="1" applyBorder="1" applyAlignment="1" applyProtection="1">
      <alignment horizontal="center" vertical="center" shrinkToFit="1"/>
      <protection hidden="1"/>
    </xf>
    <xf numFmtId="0" fontId="3" fillId="7" borderId="131" xfId="0" applyFont="1" applyFill="1" applyBorder="1" applyAlignment="1">
      <alignment horizontal="center" vertical="center" textRotation="90" wrapText="1"/>
    </xf>
    <xf numFmtId="0" fontId="3" fillId="7" borderId="132" xfId="0" applyFont="1" applyFill="1" applyBorder="1" applyAlignment="1">
      <alignment horizontal="center" vertical="center" textRotation="90" wrapText="1"/>
    </xf>
    <xf numFmtId="0" fontId="3" fillId="7" borderId="34" xfId="0" applyFont="1" applyFill="1" applyBorder="1" applyAlignment="1">
      <alignment horizontal="center" vertical="center" textRotation="90" wrapText="1"/>
    </xf>
    <xf numFmtId="0" fontId="3" fillId="7" borderId="133" xfId="0" applyFont="1" applyFill="1" applyBorder="1" applyAlignment="1">
      <alignment horizontal="center" vertical="center" textRotation="90" wrapText="1"/>
    </xf>
    <xf numFmtId="0" fontId="3" fillId="7" borderId="122" xfId="0" applyFont="1" applyFill="1" applyBorder="1" applyAlignment="1">
      <alignment horizontal="center" vertical="center" textRotation="90" wrapText="1"/>
    </xf>
    <xf numFmtId="0" fontId="3" fillId="7" borderId="131" xfId="0" applyFont="1" applyFill="1" applyBorder="1" applyAlignment="1">
      <alignment horizontal="center" vertical="center"/>
    </xf>
    <xf numFmtId="0" fontId="3" fillId="7" borderId="1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133" xfId="0" applyFont="1" applyFill="1" applyBorder="1" applyAlignment="1">
      <alignment horizontal="center" vertical="center"/>
    </xf>
    <xf numFmtId="0" fontId="3" fillId="7" borderId="89" xfId="0" applyFont="1" applyFill="1" applyBorder="1" applyAlignment="1">
      <alignment horizontal="center" vertical="center"/>
    </xf>
    <xf numFmtId="0" fontId="3" fillId="7" borderId="123" xfId="0" applyFont="1" applyFill="1" applyBorder="1" applyAlignment="1">
      <alignment horizontal="center" vertical="center"/>
    </xf>
    <xf numFmtId="0" fontId="76" fillId="9" borderId="77" xfId="0" applyFont="1" applyFill="1" applyBorder="1" applyAlignment="1" applyProtection="1">
      <alignment horizontal="center" vertical="center"/>
      <protection hidden="1"/>
    </xf>
    <xf numFmtId="0" fontId="76" fillId="9" borderId="6" xfId="0" applyFont="1" applyFill="1" applyBorder="1" applyAlignment="1" applyProtection="1">
      <alignment horizontal="center" vertical="center"/>
      <protection hidden="1"/>
    </xf>
    <xf numFmtId="0" fontId="76" fillId="9" borderId="123" xfId="0" applyFont="1" applyFill="1" applyBorder="1" applyAlignment="1" applyProtection="1">
      <alignment horizontal="center" vertical="center"/>
      <protection hidden="1"/>
    </xf>
    <xf numFmtId="0" fontId="76" fillId="9" borderId="124" xfId="0" applyFont="1" applyFill="1" applyBorder="1" applyAlignment="1" applyProtection="1">
      <alignment horizontal="center" vertical="center"/>
      <protection hidden="1"/>
    </xf>
    <xf numFmtId="0" fontId="76" fillId="9" borderId="125" xfId="0" applyFont="1" applyFill="1" applyBorder="1" applyAlignment="1" applyProtection="1">
      <alignment horizontal="center" vertical="center"/>
      <protection hidden="1"/>
    </xf>
    <xf numFmtId="0" fontId="76" fillId="9" borderId="126" xfId="0" applyFont="1" applyFill="1" applyBorder="1" applyAlignment="1" applyProtection="1">
      <alignment horizontal="center" vertical="center"/>
      <protection hidden="1"/>
    </xf>
    <xf numFmtId="0" fontId="76" fillId="9" borderId="78" xfId="0" applyFont="1" applyFill="1" applyBorder="1" applyAlignment="1" applyProtection="1">
      <alignment horizontal="center" vertical="center"/>
      <protection hidden="1"/>
    </xf>
    <xf numFmtId="0" fontId="76" fillId="9" borderId="127" xfId="0" applyFont="1" applyFill="1" applyBorder="1" applyAlignment="1" applyProtection="1">
      <alignment horizontal="center" vertical="center"/>
      <protection hidden="1"/>
    </xf>
    <xf numFmtId="0" fontId="76" fillId="9" borderId="128" xfId="0" applyFont="1" applyFill="1" applyBorder="1" applyAlignment="1" applyProtection="1">
      <alignment horizontal="center" vertical="center"/>
      <protection hidden="1"/>
    </xf>
    <xf numFmtId="0" fontId="76" fillId="9" borderId="129" xfId="0" applyFont="1" applyFill="1" applyBorder="1" applyAlignment="1" applyProtection="1">
      <alignment horizontal="center" vertical="center"/>
      <protection hidden="1"/>
    </xf>
    <xf numFmtId="0" fontId="76" fillId="9" borderId="130" xfId="0" applyFont="1" applyFill="1" applyBorder="1" applyAlignment="1" applyProtection="1">
      <alignment horizontal="center" vertical="center"/>
      <protection hidden="1"/>
    </xf>
    <xf numFmtId="0" fontId="6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105" xfId="0" applyFont="1" applyBorder="1" applyAlignment="1" applyProtection="1">
      <alignment horizontal="center" vertical="center"/>
      <protection hidden="1"/>
    </xf>
    <xf numFmtId="0" fontId="15" fillId="0" borderId="109" xfId="0" applyFont="1" applyBorder="1" applyAlignment="1" applyProtection="1">
      <alignment horizontal="center" vertical="center"/>
      <protection hidden="1"/>
    </xf>
    <xf numFmtId="0" fontId="15" fillId="0" borderId="106" xfId="0" applyFont="1" applyBorder="1" applyAlignment="1" applyProtection="1">
      <alignment horizontal="center" vertical="center"/>
      <protection hidden="1"/>
    </xf>
    <xf numFmtId="0" fontId="15" fillId="0" borderId="38" xfId="0" applyFont="1" applyBorder="1" applyAlignment="1" applyProtection="1">
      <alignment horizontal="center" vertical="center"/>
      <protection hidden="1"/>
    </xf>
    <xf numFmtId="0" fontId="15" fillId="0" borderId="108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10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21" fillId="4" borderId="26" xfId="0" applyFont="1" applyFill="1" applyBorder="1" applyAlignment="1" applyProtection="1">
      <alignment horizontal="center" vertical="center"/>
      <protection hidden="1"/>
    </xf>
    <xf numFmtId="0" fontId="21" fillId="4" borderId="29" xfId="0" applyFont="1" applyFill="1" applyBorder="1" applyAlignment="1" applyProtection="1">
      <alignment horizontal="center" vertical="center"/>
      <protection hidden="1"/>
    </xf>
    <xf numFmtId="0" fontId="15" fillId="13" borderId="16" xfId="0" applyFont="1" applyFill="1" applyBorder="1" applyAlignment="1" applyProtection="1">
      <alignment horizontal="center" vertical="center"/>
      <protection hidden="1"/>
    </xf>
    <xf numFmtId="0" fontId="15" fillId="13" borderId="20" xfId="0" applyFont="1" applyFill="1" applyBorder="1" applyAlignment="1" applyProtection="1">
      <alignment horizontal="center" vertical="center"/>
      <protection hidden="1"/>
    </xf>
    <xf numFmtId="0" fontId="19" fillId="12" borderId="0" xfId="0" applyFont="1" applyFill="1" applyAlignment="1" applyProtection="1">
      <alignment horizontal="center" vertical="center"/>
      <protection hidden="1"/>
    </xf>
    <xf numFmtId="0" fontId="19" fillId="12" borderId="14" xfId="0" applyFont="1" applyFill="1" applyBorder="1" applyAlignment="1" applyProtection="1">
      <alignment horizontal="center" vertical="center"/>
      <protection hidden="1"/>
    </xf>
    <xf numFmtId="0" fontId="21" fillId="4" borderId="31" xfId="0" applyFont="1" applyFill="1" applyBorder="1" applyAlignment="1" applyProtection="1">
      <alignment horizontal="center" vertical="center"/>
      <protection hidden="1"/>
    </xf>
    <xf numFmtId="0" fontId="21" fillId="4" borderId="32" xfId="0" applyFont="1" applyFill="1" applyBorder="1" applyAlignment="1" applyProtection="1">
      <alignment horizontal="center" vertical="center"/>
      <protection hidden="1"/>
    </xf>
    <xf numFmtId="0" fontId="21" fillId="4" borderId="33" xfId="0" applyFont="1" applyFill="1" applyBorder="1" applyAlignment="1" applyProtection="1">
      <alignment horizontal="center" vertical="center"/>
      <protection hidden="1"/>
    </xf>
    <xf numFmtId="0" fontId="21" fillId="4" borderId="27" xfId="0" applyFont="1" applyFill="1" applyBorder="1" applyAlignment="1" applyProtection="1">
      <alignment horizontal="center" vertical="center"/>
      <protection hidden="1"/>
    </xf>
    <xf numFmtId="0" fontId="21" fillId="4" borderId="30" xfId="0" applyFont="1" applyFill="1" applyBorder="1" applyAlignment="1" applyProtection="1">
      <alignment horizontal="center" vertical="center"/>
      <protection hidden="1"/>
    </xf>
    <xf numFmtId="0" fontId="15" fillId="13" borderId="21" xfId="0" applyFont="1" applyFill="1" applyBorder="1" applyAlignment="1" applyProtection="1">
      <alignment horizontal="center" vertical="center"/>
      <protection hidden="1"/>
    </xf>
    <xf numFmtId="0" fontId="15" fillId="13" borderId="22" xfId="0" applyFont="1" applyFill="1" applyBorder="1" applyAlignment="1" applyProtection="1">
      <alignment horizontal="center" vertical="center"/>
      <protection hidden="1"/>
    </xf>
    <xf numFmtId="0" fontId="3" fillId="7" borderId="134" xfId="0" applyFont="1" applyFill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2" fillId="20" borderId="10" xfId="0" applyFont="1" applyFill="1" applyBorder="1" applyAlignment="1">
      <alignment horizontal="center" vertical="center"/>
    </xf>
    <xf numFmtId="0" fontId="3" fillId="7" borderId="134" xfId="0" applyFont="1" applyFill="1" applyBorder="1" applyAlignment="1">
      <alignment horizontal="center" vertical="center"/>
    </xf>
    <xf numFmtId="0" fontId="3" fillId="17" borderId="89" xfId="0" applyFont="1" applyFill="1" applyBorder="1" applyAlignment="1">
      <alignment horizontal="center" vertical="center"/>
    </xf>
    <xf numFmtId="0" fontId="3" fillId="17" borderId="123" xfId="0" applyFont="1" applyFill="1" applyBorder="1" applyAlignment="1">
      <alignment horizontal="center" vertical="center"/>
    </xf>
    <xf numFmtId="0" fontId="3" fillId="7" borderId="12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textRotation="90" wrapText="1"/>
    </xf>
    <xf numFmtId="0" fontId="65" fillId="20" borderId="111" xfId="0" applyFont="1" applyFill="1" applyBorder="1" applyAlignment="1">
      <alignment horizontal="center" vertical="center"/>
    </xf>
    <xf numFmtId="0" fontId="65" fillId="20" borderId="107" xfId="0" applyFont="1" applyFill="1" applyBorder="1" applyAlignment="1">
      <alignment horizontal="center" vertical="center"/>
    </xf>
    <xf numFmtId="0" fontId="22" fillId="20" borderId="111" xfId="0" applyFont="1" applyFill="1" applyBorder="1" applyAlignment="1" applyProtection="1">
      <alignment horizontal="center" vertical="center" wrapText="1"/>
      <protection hidden="1"/>
    </xf>
    <xf numFmtId="0" fontId="22" fillId="20" borderId="107" xfId="0" applyFont="1" applyFill="1" applyBorder="1" applyAlignment="1" applyProtection="1">
      <alignment horizontal="center" vertical="center" wrapText="1"/>
      <protection hidden="1"/>
    </xf>
    <xf numFmtId="0" fontId="45" fillId="20" borderId="10" xfId="0" applyFont="1" applyFill="1" applyBorder="1" applyAlignment="1">
      <alignment horizontal="center" vertical="center"/>
    </xf>
    <xf numFmtId="0" fontId="65" fillId="20" borderId="110" xfId="0" applyFont="1" applyFill="1" applyBorder="1" applyAlignment="1">
      <alignment horizontal="center" vertical="center"/>
    </xf>
    <xf numFmtId="0" fontId="65" fillId="20" borderId="106" xfId="0" applyFont="1" applyFill="1" applyBorder="1" applyAlignment="1">
      <alignment horizontal="center" vertical="center"/>
    </xf>
    <xf numFmtId="0" fontId="3" fillId="7" borderId="121" xfId="0" applyFont="1" applyFill="1" applyBorder="1" applyAlignment="1">
      <alignment horizontal="center" vertical="center" textRotation="90" wrapText="1"/>
    </xf>
    <xf numFmtId="0" fontId="22" fillId="20" borderId="108" xfId="0" applyFont="1" applyFill="1" applyBorder="1" applyAlignment="1" applyProtection="1">
      <alignment horizontal="center" vertical="center" wrapText="1"/>
      <protection hidden="1"/>
    </xf>
    <xf numFmtId="0" fontId="45" fillId="20" borderId="9" xfId="0" applyFont="1" applyFill="1" applyBorder="1" applyAlignment="1">
      <alignment horizontal="center" vertical="center" textRotation="90" wrapText="1"/>
    </xf>
    <xf numFmtId="0" fontId="45" fillId="20" borderId="38" xfId="0" applyFont="1" applyFill="1" applyBorder="1" applyAlignment="1">
      <alignment horizontal="center" vertical="center" textRotation="90" wrapText="1"/>
    </xf>
    <xf numFmtId="0" fontId="22" fillId="20" borderId="111" xfId="0" applyFont="1" applyFill="1" applyBorder="1" applyAlignment="1">
      <alignment horizontal="center" vertical="center" wrapText="1"/>
    </xf>
    <xf numFmtId="0" fontId="22" fillId="20" borderId="107" xfId="0" applyFont="1" applyFill="1" applyBorder="1" applyAlignment="1">
      <alignment horizontal="center" vertical="center" wrapText="1"/>
    </xf>
    <xf numFmtId="0" fontId="45" fillId="20" borderId="10" xfId="0" applyFont="1" applyFill="1" applyBorder="1" applyAlignment="1">
      <alignment horizontal="center" vertical="center" wrapText="1"/>
    </xf>
    <xf numFmtId="0" fontId="45" fillId="20" borderId="110" xfId="0" applyFont="1" applyFill="1" applyBorder="1" applyAlignment="1">
      <alignment horizontal="center" vertical="center" textRotation="90"/>
    </xf>
    <xf numFmtId="0" fontId="45" fillId="20" borderId="106" xfId="0" applyFont="1" applyFill="1" applyBorder="1" applyAlignment="1">
      <alignment horizontal="center" vertical="center" textRotation="90"/>
    </xf>
    <xf numFmtId="0" fontId="14" fillId="0" borderId="9" xfId="0" applyFont="1" applyBorder="1" applyAlignment="1" applyProtection="1">
      <alignment horizontal="center" vertical="center" textRotation="90"/>
      <protection hidden="1"/>
    </xf>
    <xf numFmtId="0" fontId="14" fillId="0" borderId="38" xfId="0" applyFont="1" applyBorder="1" applyAlignment="1" applyProtection="1">
      <alignment horizontal="center" vertical="center" textRotation="90"/>
      <protection hidden="1"/>
    </xf>
    <xf numFmtId="0" fontId="65" fillId="20" borderId="9" xfId="0" applyFont="1" applyFill="1" applyBorder="1" applyAlignment="1">
      <alignment horizontal="center" vertical="center"/>
    </xf>
    <xf numFmtId="0" fontId="65" fillId="20" borderId="38" xfId="0" applyFont="1" applyFill="1" applyBorder="1" applyAlignment="1">
      <alignment horizontal="center" vertical="center"/>
    </xf>
    <xf numFmtId="0" fontId="21" fillId="4" borderId="25" xfId="0" applyFont="1" applyFill="1" applyBorder="1" applyAlignment="1" applyProtection="1">
      <alignment horizontal="center" vertical="center"/>
      <protection hidden="1"/>
    </xf>
    <xf numFmtId="0" fontId="21" fillId="4" borderId="28" xfId="0" applyFont="1" applyFill="1" applyBorder="1" applyAlignment="1" applyProtection="1">
      <alignment horizontal="center" vertical="center"/>
      <protection hidden="1"/>
    </xf>
    <xf numFmtId="0" fontId="45" fillId="20" borderId="111" xfId="0" applyFont="1" applyFill="1" applyBorder="1" applyAlignment="1">
      <alignment horizontal="center" vertical="center" textRotation="90" wrapText="1"/>
    </xf>
    <xf numFmtId="0" fontId="45" fillId="20" borderId="107" xfId="0" applyFont="1" applyFill="1" applyBorder="1" applyAlignment="1">
      <alignment horizontal="center" vertical="center" textRotation="90" wrapText="1"/>
    </xf>
    <xf numFmtId="0" fontId="22" fillId="20" borderId="9" xfId="0" applyFont="1" applyFill="1" applyBorder="1" applyAlignment="1">
      <alignment horizontal="center" vertical="center" wrapText="1"/>
    </xf>
    <xf numFmtId="0" fontId="22" fillId="20" borderId="38" xfId="0" applyFont="1" applyFill="1" applyBorder="1" applyAlignment="1">
      <alignment horizontal="center" vertical="center" wrapText="1"/>
    </xf>
    <xf numFmtId="0" fontId="22" fillId="20" borderId="110" xfId="0" applyFont="1" applyFill="1" applyBorder="1" applyAlignment="1">
      <alignment horizontal="center" vertical="center" wrapText="1"/>
    </xf>
    <xf numFmtId="0" fontId="22" fillId="20" borderId="106" xfId="0" applyFont="1" applyFill="1" applyBorder="1" applyAlignment="1">
      <alignment horizontal="center" vertical="center" wrapText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/>
        <u val="double"/>
      </font>
      <fill>
        <patternFill>
          <bgColor rgb="FF00206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8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6</xdr:col>
      <xdr:colOff>1043940</xdr:colOff>
      <xdr:row>7</xdr:row>
      <xdr:rowOff>106680</xdr:rowOff>
    </xdr:from>
    <xdr:to>
      <xdr:col>8</xdr:col>
      <xdr:colOff>76200</xdr:colOff>
      <xdr:row>7</xdr:row>
      <xdr:rowOff>365760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586E0036-FB7B-4D61-8220-7A67C0839176}"/>
            </a:ext>
          </a:extLst>
        </xdr:cNvPr>
        <xdr:cNvSpPr/>
      </xdr:nvSpPr>
      <xdr:spPr>
        <a:xfrm rot="10800000">
          <a:off x="11235255660" y="256032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175260</xdr:colOff>
      <xdr:row>10</xdr:row>
      <xdr:rowOff>175260</xdr:rowOff>
    </xdr:from>
    <xdr:to>
      <xdr:col>9</xdr:col>
      <xdr:colOff>342900</xdr:colOff>
      <xdr:row>11</xdr:row>
      <xdr:rowOff>7620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F5587180-01B7-CF95-BE73-055B94301554}"/>
            </a:ext>
          </a:extLst>
        </xdr:cNvPr>
        <xdr:cNvSpPr/>
      </xdr:nvSpPr>
      <xdr:spPr>
        <a:xfrm rot="10800000">
          <a:off x="11234745120" y="377190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47</xdr:row>
      <xdr:rowOff>211454</xdr:rowOff>
    </xdr:from>
    <xdr:to>
      <xdr:col>16</xdr:col>
      <xdr:colOff>38100</xdr:colOff>
      <xdr:row>49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48</xdr:row>
      <xdr:rowOff>180976</xdr:rowOff>
    </xdr:from>
    <xdr:to>
      <xdr:col>15</xdr:col>
      <xdr:colOff>300990</xdr:colOff>
      <xdr:row>51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4</xdr:col>
      <xdr:colOff>376767</xdr:colOff>
      <xdr:row>48</xdr:row>
      <xdr:rowOff>230717</xdr:rowOff>
    </xdr:from>
    <xdr:to>
      <xdr:col>5</xdr:col>
      <xdr:colOff>218652</xdr:colOff>
      <xdr:row>50</xdr:row>
      <xdr:rowOff>71205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812681" y="10424584"/>
          <a:ext cx="273685" cy="272288"/>
        </a:xfrm>
        <a:prstGeom prst="rect">
          <a:avLst/>
        </a:prstGeom>
      </xdr:spPr>
    </xdr:pic>
    <xdr:clientData/>
  </xdr:twoCellAnchor>
  <xdr:twoCellAnchor editAs="oneCell">
    <xdr:from>
      <xdr:col>9</xdr:col>
      <xdr:colOff>120933</xdr:colOff>
      <xdr:row>48</xdr:row>
      <xdr:rowOff>244193</xdr:rowOff>
    </xdr:from>
    <xdr:to>
      <xdr:col>9</xdr:col>
      <xdr:colOff>344592</xdr:colOff>
      <xdr:row>50</xdr:row>
      <xdr:rowOff>31466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959541" y="10438060"/>
          <a:ext cx="223659" cy="219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&#1603;&#1604;&#1610;&#1577;%20&#1575;&#1604;&#1581;&#1602;&#1608;&#1602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&#1603;&#1604;&#1610;&#1577;%20&#1575;&#1604;&#1581;&#1602;&#1608;&#1602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showRowColHeaders="0" rightToLeft="1" workbookViewId="0">
      <selection activeCell="J3" sqref="J3"/>
    </sheetView>
  </sheetViews>
  <sheetFormatPr defaultColWidth="9" defaultRowHeight="16.8" x14ac:dyDescent="0.5"/>
  <cols>
    <col min="1" max="1" width="2.19921875" style="14" customWidth="1"/>
    <col min="2" max="2" width="4.296875" style="14" customWidth="1"/>
    <col min="3" max="6" width="9" style="14"/>
    <col min="7" max="7" width="1.296875" style="14" customWidth="1"/>
    <col min="8" max="8" width="12.796875" style="14" customWidth="1"/>
    <col min="9" max="9" width="16.8984375" style="14" customWidth="1"/>
    <col min="10" max="10" width="5" style="14" customWidth="1"/>
    <col min="11" max="11" width="9" style="14"/>
    <col min="12" max="12" width="2.796875" style="14" customWidth="1"/>
    <col min="13" max="14" width="9" style="14"/>
    <col min="15" max="15" width="3.296875" style="14" customWidth="1"/>
    <col min="16" max="17" width="9" style="14"/>
    <col min="18" max="18" width="4.796875" style="14" customWidth="1"/>
    <col min="19" max="19" width="2" style="14" customWidth="1"/>
    <col min="20" max="20" width="8.8984375" style="14" customWidth="1"/>
    <col min="21" max="21" width="15.296875" style="14" customWidth="1"/>
    <col min="22" max="16384" width="9" style="14"/>
  </cols>
  <sheetData>
    <row r="1" spans="1:22" ht="27" thickBot="1" x14ac:dyDescent="0.75">
      <c r="B1" s="243" t="s">
        <v>0</v>
      </c>
      <c r="C1" s="243"/>
      <c r="D1" s="243"/>
      <c r="E1" s="243"/>
      <c r="F1" s="243"/>
      <c r="G1" s="243"/>
      <c r="H1" s="243"/>
      <c r="I1" s="243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</row>
    <row r="2" spans="1:22" ht="19.5" customHeight="1" thickBot="1" x14ac:dyDescent="0.7">
      <c r="B2" s="250" t="s">
        <v>1</v>
      </c>
      <c r="C2" s="250"/>
      <c r="D2" s="250"/>
      <c r="E2" s="250"/>
      <c r="F2" s="250"/>
      <c r="G2" s="250"/>
      <c r="H2" s="250"/>
      <c r="I2" s="250"/>
      <c r="J2" s="15"/>
      <c r="K2" s="220"/>
      <c r="L2" s="221"/>
      <c r="M2" s="221"/>
      <c r="N2" s="221"/>
      <c r="O2" s="221"/>
      <c r="P2" s="221"/>
      <c r="Q2" s="221"/>
      <c r="R2" s="221"/>
      <c r="S2" s="221"/>
      <c r="T2" s="224"/>
      <c r="U2" s="225"/>
    </row>
    <row r="3" spans="1:22" ht="22.5" customHeight="1" thickBot="1" x14ac:dyDescent="0.7">
      <c r="A3" s="16">
        <v>1</v>
      </c>
      <c r="B3" s="251" t="s">
        <v>2</v>
      </c>
      <c r="C3" s="252"/>
      <c r="D3" s="252"/>
      <c r="E3" s="252"/>
      <c r="F3" s="252"/>
      <c r="G3" s="252"/>
      <c r="H3" s="252"/>
      <c r="I3" s="253"/>
      <c r="K3" s="222"/>
      <c r="L3" s="223"/>
      <c r="M3" s="223"/>
      <c r="N3" s="223"/>
      <c r="O3" s="223"/>
      <c r="P3" s="223"/>
      <c r="Q3" s="223"/>
      <c r="R3" s="223"/>
      <c r="S3" s="223"/>
      <c r="T3" s="226"/>
      <c r="U3" s="227"/>
    </row>
    <row r="4" spans="1:22" ht="22.5" customHeight="1" thickBot="1" x14ac:dyDescent="0.7">
      <c r="A4" s="16">
        <v>2</v>
      </c>
      <c r="B4" s="247" t="s">
        <v>3</v>
      </c>
      <c r="C4" s="248"/>
      <c r="D4" s="248"/>
      <c r="E4" s="248"/>
      <c r="F4" s="248"/>
      <c r="G4" s="248"/>
      <c r="H4" s="248"/>
      <c r="I4" s="249"/>
      <c r="K4" s="211"/>
      <c r="L4" s="212"/>
      <c r="M4" s="212"/>
      <c r="N4" s="212"/>
      <c r="O4" s="212"/>
      <c r="P4" s="212"/>
      <c r="Q4" s="212"/>
      <c r="R4" s="212"/>
      <c r="S4" s="213"/>
      <c r="T4" s="216"/>
      <c r="U4" s="217"/>
    </row>
    <row r="5" spans="1:22" ht="22.5" customHeight="1" thickBot="1" x14ac:dyDescent="0.7">
      <c r="A5" s="16"/>
      <c r="B5" s="236" t="s">
        <v>4</v>
      </c>
      <c r="C5" s="237"/>
      <c r="D5" s="237"/>
      <c r="E5" s="237"/>
      <c r="F5" s="237"/>
      <c r="G5" s="237"/>
      <c r="H5" s="237"/>
      <c r="I5" s="17"/>
      <c r="K5" s="214"/>
      <c r="L5" s="215"/>
      <c r="M5" s="215"/>
      <c r="N5" s="215"/>
      <c r="O5" s="215"/>
      <c r="P5" s="215"/>
      <c r="Q5" s="215"/>
      <c r="R5" s="215"/>
      <c r="S5" s="215"/>
      <c r="T5" s="216"/>
      <c r="U5" s="217"/>
    </row>
    <row r="6" spans="1:22" ht="22.5" customHeight="1" thickBot="1" x14ac:dyDescent="0.7">
      <c r="A6" s="16"/>
      <c r="B6" s="244" t="s">
        <v>5</v>
      </c>
      <c r="C6" s="245"/>
      <c r="D6" s="245"/>
      <c r="E6" s="245"/>
      <c r="F6" s="245"/>
      <c r="G6" s="245"/>
      <c r="H6" s="245"/>
      <c r="I6" s="246"/>
      <c r="K6" s="214"/>
      <c r="L6" s="215"/>
      <c r="M6" s="215"/>
      <c r="N6" s="215"/>
      <c r="O6" s="215"/>
      <c r="P6" s="215"/>
      <c r="Q6" s="215"/>
      <c r="R6" s="215"/>
      <c r="S6" s="215"/>
      <c r="T6" s="218"/>
      <c r="U6" s="219"/>
    </row>
    <row r="7" spans="1:22" ht="22.5" customHeight="1" thickBot="1" x14ac:dyDescent="0.75">
      <c r="A7" s="16">
        <v>3</v>
      </c>
      <c r="B7" s="236" t="s">
        <v>6</v>
      </c>
      <c r="C7" s="237"/>
      <c r="D7" s="237"/>
      <c r="E7" s="237"/>
      <c r="F7" s="237"/>
      <c r="G7" s="237"/>
      <c r="H7" s="238" t="s">
        <v>7</v>
      </c>
      <c r="I7" s="239"/>
      <c r="K7" s="201"/>
      <c r="L7" s="202"/>
      <c r="M7" s="202"/>
      <c r="N7" s="202"/>
      <c r="O7" s="202"/>
      <c r="P7" s="202"/>
      <c r="Q7" s="202"/>
      <c r="R7" s="202"/>
      <c r="S7" s="203"/>
      <c r="T7" s="204"/>
      <c r="U7" s="205"/>
      <c r="V7" s="18"/>
    </row>
    <row r="8" spans="1:22" ht="22.5" customHeight="1" x14ac:dyDescent="0.65">
      <c r="A8" s="16">
        <v>4</v>
      </c>
      <c r="B8" s="240" t="s">
        <v>4457</v>
      </c>
      <c r="C8" s="240"/>
      <c r="D8" s="240"/>
      <c r="E8" s="240"/>
      <c r="F8" s="240"/>
      <c r="G8" s="240"/>
      <c r="H8" s="240"/>
      <c r="I8" s="240"/>
      <c r="J8" s="18"/>
      <c r="K8" s="206"/>
      <c r="L8" s="207"/>
      <c r="M8" s="207"/>
      <c r="N8" s="207"/>
      <c r="O8" s="207"/>
      <c r="P8" s="207"/>
      <c r="Q8" s="207"/>
      <c r="R8" s="207"/>
      <c r="S8" s="207"/>
      <c r="T8" s="208"/>
      <c r="U8" s="209"/>
    </row>
    <row r="9" spans="1:22" ht="22.5" customHeight="1" x14ac:dyDescent="0.65">
      <c r="A9" s="16"/>
      <c r="B9" s="241"/>
      <c r="C9" s="241"/>
      <c r="D9" s="241"/>
      <c r="E9" s="241"/>
      <c r="F9" s="241"/>
      <c r="G9" s="241"/>
      <c r="H9" s="241"/>
      <c r="I9" s="241"/>
      <c r="J9" s="19"/>
      <c r="K9" s="206"/>
      <c r="L9" s="207"/>
      <c r="M9" s="207"/>
      <c r="N9" s="207"/>
      <c r="O9" s="207"/>
      <c r="P9" s="207"/>
      <c r="Q9" s="207"/>
      <c r="R9" s="207"/>
      <c r="S9" s="207"/>
      <c r="T9" s="210"/>
      <c r="U9" s="209"/>
    </row>
    <row r="10" spans="1:22" ht="22.5" customHeight="1" x14ac:dyDescent="0.65">
      <c r="A10" s="16"/>
      <c r="B10" s="241"/>
      <c r="C10" s="241"/>
      <c r="D10" s="241"/>
      <c r="E10" s="241"/>
      <c r="F10" s="241"/>
      <c r="G10" s="241"/>
      <c r="H10" s="241"/>
      <c r="I10" s="241"/>
      <c r="K10" s="211"/>
      <c r="L10" s="212"/>
      <c r="M10" s="212"/>
      <c r="N10" s="212"/>
      <c r="O10" s="212"/>
      <c r="P10" s="212"/>
      <c r="Q10" s="212"/>
      <c r="R10" s="212"/>
      <c r="S10" s="213"/>
      <c r="T10" s="190"/>
      <c r="U10" s="191"/>
    </row>
    <row r="11" spans="1:22" ht="22.5" customHeight="1" x14ac:dyDescent="0.65">
      <c r="A11" s="16"/>
      <c r="B11" s="241"/>
      <c r="C11" s="241"/>
      <c r="D11" s="241"/>
      <c r="E11" s="241"/>
      <c r="F11" s="241"/>
      <c r="G11" s="241"/>
      <c r="H11" s="241"/>
      <c r="I11" s="241"/>
      <c r="K11" s="201"/>
      <c r="L11" s="202"/>
      <c r="M11" s="202"/>
      <c r="N11" s="202"/>
      <c r="O11" s="202"/>
      <c r="P11" s="202"/>
      <c r="Q11" s="202"/>
      <c r="R11" s="202"/>
      <c r="S11" s="203"/>
      <c r="T11" s="190"/>
      <c r="U11" s="191"/>
    </row>
    <row r="12" spans="1:22" ht="22.5" customHeight="1" thickBot="1" x14ac:dyDescent="0.7">
      <c r="A12" s="16"/>
      <c r="B12" s="242"/>
      <c r="C12" s="242"/>
      <c r="D12" s="242"/>
      <c r="E12" s="242"/>
      <c r="F12" s="242"/>
      <c r="G12" s="242"/>
      <c r="H12" s="242"/>
      <c r="I12" s="242"/>
      <c r="K12" s="192"/>
      <c r="L12" s="193"/>
      <c r="M12" s="193"/>
      <c r="N12" s="193"/>
      <c r="O12" s="193"/>
      <c r="P12" s="193"/>
      <c r="Q12" s="193"/>
      <c r="R12" s="193"/>
      <c r="S12" s="194"/>
      <c r="T12" s="195"/>
      <c r="U12" s="196"/>
    </row>
    <row r="13" spans="1:22" ht="22.5" customHeight="1" thickBot="1" x14ac:dyDescent="0.7">
      <c r="A13" s="16">
        <v>5</v>
      </c>
      <c r="B13" s="230" t="s">
        <v>8</v>
      </c>
      <c r="C13" s="231"/>
      <c r="D13" s="231"/>
      <c r="E13" s="231"/>
      <c r="F13" s="231"/>
      <c r="G13" s="231"/>
      <c r="H13" s="231"/>
      <c r="I13" s="232"/>
      <c r="K13" s="197"/>
      <c r="L13" s="198"/>
      <c r="M13" s="198"/>
      <c r="N13" s="198"/>
      <c r="O13" s="198"/>
      <c r="P13" s="198"/>
      <c r="Q13" s="198"/>
      <c r="R13" s="198"/>
      <c r="S13" s="198"/>
      <c r="T13" s="198"/>
      <c r="U13" s="198"/>
    </row>
    <row r="14" spans="1:22" ht="22.5" customHeight="1" x14ac:dyDescent="0.65">
      <c r="A14" s="16"/>
      <c r="B14" s="233" t="s">
        <v>4458</v>
      </c>
      <c r="C14" s="233"/>
      <c r="D14" s="233"/>
      <c r="E14" s="233"/>
      <c r="F14" s="233"/>
      <c r="G14" s="233"/>
      <c r="H14" s="233"/>
      <c r="I14" s="233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</row>
    <row r="15" spans="1:22" ht="3.75" customHeight="1" x14ac:dyDescent="0.65">
      <c r="A15" s="16"/>
      <c r="B15" s="234"/>
      <c r="C15" s="234"/>
      <c r="D15" s="234"/>
      <c r="E15" s="234"/>
      <c r="F15" s="234"/>
      <c r="G15" s="234"/>
      <c r="H15" s="234"/>
      <c r="I15" s="234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</row>
    <row r="16" spans="1:22" ht="26.25" customHeight="1" x14ac:dyDescent="0.65">
      <c r="A16" s="16">
        <v>6</v>
      </c>
      <c r="B16" s="234"/>
      <c r="C16" s="234"/>
      <c r="D16" s="234"/>
      <c r="E16" s="234"/>
      <c r="F16" s="234"/>
      <c r="G16" s="234"/>
      <c r="H16" s="234"/>
      <c r="I16" s="234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</row>
    <row r="17" spans="2:21" ht="19.5" customHeight="1" x14ac:dyDescent="0.5">
      <c r="B17" s="234"/>
      <c r="C17" s="234"/>
      <c r="D17" s="234"/>
      <c r="E17" s="234"/>
      <c r="F17" s="234"/>
      <c r="G17" s="234"/>
      <c r="H17" s="234"/>
      <c r="I17" s="234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</row>
    <row r="18" spans="2:21" ht="19.5" customHeight="1" x14ac:dyDescent="0.65">
      <c r="B18" s="234"/>
      <c r="C18" s="234"/>
      <c r="D18" s="234"/>
      <c r="E18" s="234"/>
      <c r="F18" s="234"/>
      <c r="G18" s="234"/>
      <c r="H18" s="234"/>
      <c r="I18" s="234"/>
      <c r="K18" s="20"/>
      <c r="M18" s="199"/>
      <c r="N18" s="199"/>
      <c r="O18" s="199"/>
      <c r="P18" s="21"/>
      <c r="Q18" s="200"/>
      <c r="R18" s="200"/>
      <c r="S18" s="20"/>
      <c r="T18" s="20"/>
      <c r="U18" s="20"/>
    </row>
    <row r="19" spans="2:21" ht="21.75" customHeight="1" thickBot="1" x14ac:dyDescent="0.55000000000000004">
      <c r="B19" s="235"/>
      <c r="C19" s="235"/>
      <c r="D19" s="235"/>
      <c r="E19" s="235"/>
      <c r="F19" s="235"/>
      <c r="G19" s="235"/>
      <c r="H19" s="235"/>
      <c r="I19" s="235"/>
    </row>
    <row r="20" spans="2:21" ht="3.75" customHeight="1" x14ac:dyDescent="0.5"/>
    <row r="21" spans="2:21" ht="35.25" customHeight="1" x14ac:dyDescent="0.7"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</row>
    <row r="22" spans="2:21" ht="14.25" customHeight="1" x14ac:dyDescent="0.7"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</row>
    <row r="23" spans="2:21" ht="15" customHeight="1" x14ac:dyDescent="0.7"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</row>
  </sheetData>
  <mergeCells count="11">
    <mergeCell ref="B1:I1"/>
    <mergeCell ref="B5:H5"/>
    <mergeCell ref="B6:I6"/>
    <mergeCell ref="B4:I4"/>
    <mergeCell ref="B2:I2"/>
    <mergeCell ref="B3:I3"/>
    <mergeCell ref="B13:I13"/>
    <mergeCell ref="B14:I19"/>
    <mergeCell ref="B7:G7"/>
    <mergeCell ref="H7:I7"/>
    <mergeCell ref="B8:I12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6"/>
  <dimension ref="A1:R91"/>
  <sheetViews>
    <sheetView showGridLines="0" rightToLeft="1" tabSelected="1" workbookViewId="0">
      <selection activeCell="A2" sqref="A2:F2"/>
    </sheetView>
  </sheetViews>
  <sheetFormatPr defaultColWidth="9" defaultRowHeight="13.8" x14ac:dyDescent="0.25"/>
  <cols>
    <col min="1" max="7" width="18.59765625" customWidth="1"/>
    <col min="8" max="8" width="4.296875" customWidth="1"/>
    <col min="9" max="9" width="3.19921875" customWidth="1"/>
    <col min="10" max="10" width="8.19921875" customWidth="1"/>
    <col min="11" max="11" width="6.19921875" customWidth="1"/>
    <col min="12" max="12" width="13.796875" customWidth="1"/>
    <col min="13" max="14" width="11" customWidth="1"/>
    <col min="15" max="15" width="15.296875" customWidth="1"/>
    <col min="16" max="16" width="37.09765625" customWidth="1"/>
    <col min="17" max="17" width="20" style="3" customWidth="1"/>
    <col min="18" max="18" width="18.296875" style="3" customWidth="1"/>
    <col min="19" max="19" width="16.19921875" customWidth="1"/>
  </cols>
  <sheetData>
    <row r="1" spans="1:16" ht="25.95" customHeight="1" x14ac:dyDescent="0.25">
      <c r="A1" s="254" t="s">
        <v>9</v>
      </c>
      <c r="B1" s="254"/>
      <c r="C1" s="100">
        <v>323226</v>
      </c>
      <c r="D1" s="93" t="str">
        <f>IFERROR(VLOOKUP(C1,ورقة2!$A$2:$Z$3191,2,0),"")</f>
        <v>شروق ابراهيم</v>
      </c>
      <c r="M1" s="126"/>
    </row>
    <row r="2" spans="1:16" ht="40.200000000000003" customHeight="1" x14ac:dyDescent="0.25">
      <c r="A2" s="255">
        <f>VLOOKUP(C1,ورقة2!A1:AC3191,22,0)</f>
        <v>0</v>
      </c>
      <c r="B2" s="255"/>
      <c r="C2" s="255"/>
      <c r="D2" s="255"/>
      <c r="E2" s="255"/>
      <c r="F2" s="255"/>
    </row>
    <row r="3" spans="1:16" ht="14.4" thickBot="1" x14ac:dyDescent="0.3">
      <c r="A3" s="256" t="s">
        <v>10</v>
      </c>
      <c r="B3" s="256"/>
      <c r="C3" s="256"/>
      <c r="D3" s="256"/>
      <c r="E3" s="256"/>
      <c r="F3" s="256"/>
    </row>
    <row r="4" spans="1:16" ht="23.25" customHeight="1" thickTop="1" x14ac:dyDescent="0.25">
      <c r="A4" s="162" t="s">
        <v>20</v>
      </c>
      <c r="B4" s="162" t="s">
        <v>21</v>
      </c>
      <c r="C4" s="162" t="s">
        <v>22</v>
      </c>
      <c r="D4" s="163" t="s">
        <v>23</v>
      </c>
      <c r="E4" s="163" t="s">
        <v>24</v>
      </c>
      <c r="F4" s="162" t="s">
        <v>25</v>
      </c>
      <c r="G4" s="164" t="s">
        <v>35</v>
      </c>
    </row>
    <row r="5" spans="1:16" s="13" customFormat="1" ht="33.75" customHeight="1" thickBot="1" x14ac:dyDescent="0.3">
      <c r="A5" s="165"/>
      <c r="B5" s="166"/>
      <c r="C5" s="166"/>
      <c r="D5" s="165"/>
      <c r="E5" s="165"/>
      <c r="F5" s="166"/>
      <c r="G5" s="167"/>
    </row>
    <row r="6" spans="1:16" s="13" customFormat="1" ht="33.75" customHeight="1" thickTop="1" x14ac:dyDescent="0.25">
      <c r="A6" s="168" t="s">
        <v>52</v>
      </c>
      <c r="B6" s="169" t="s">
        <v>53</v>
      </c>
      <c r="C6" s="169" t="s">
        <v>11</v>
      </c>
      <c r="D6" s="169" t="s">
        <v>12</v>
      </c>
      <c r="E6" s="169" t="s">
        <v>13</v>
      </c>
      <c r="F6" s="170" t="s">
        <v>14</v>
      </c>
      <c r="G6" s="1"/>
    </row>
    <row r="7" spans="1:16" ht="23.25" customHeight="1" x14ac:dyDescent="0.25">
      <c r="A7" s="171" t="str">
        <f>IF(A8&lt;&gt;"",A8,VLOOKUP($C$1,ورقة2!A2:P3191,3,0))</f>
        <v>عبد العزيز</v>
      </c>
      <c r="B7" s="172" t="str">
        <f>IF(B8&lt;&gt;"",B8,VLOOKUP($C$1,ورقة2!A2:P3191,4,0))</f>
        <v>برلينتي</v>
      </c>
      <c r="C7" s="172" t="str">
        <f>UPPER(IF(C8&lt;&gt;"",C8,VLOOKUP($C$1,ورقة2!A2:P3191,13,0)))</f>
        <v/>
      </c>
      <c r="D7" s="172" t="str">
        <f>UPPER(IF(D8&lt;&gt;"",D8,VLOOKUP($C$1,ورقة2!A2:P3191,14,0)))</f>
        <v/>
      </c>
      <c r="E7" s="172" t="str">
        <f>UPPER(IF(E8&lt;&gt;"",E8,VLOOKUP($C$1,ورقة2!A2:P3191,15,0)))</f>
        <v/>
      </c>
      <c r="F7" s="173" t="str">
        <f>UPPER(IF(F8&lt;&gt;"",F8,VLOOKUP($C$1,ورقة2!A2:P3191,16,0)))</f>
        <v/>
      </c>
      <c r="G7" s="174"/>
    </row>
    <row r="8" spans="1:16" ht="33.75" customHeight="1" thickBot="1" x14ac:dyDescent="0.3">
      <c r="A8" s="175"/>
      <c r="B8" s="166"/>
      <c r="C8" s="166"/>
      <c r="D8" s="166"/>
      <c r="E8" s="166"/>
      <c r="F8" s="167"/>
      <c r="H8" s="179"/>
      <c r="I8" s="179"/>
      <c r="J8" s="179" t="s">
        <v>4269</v>
      </c>
      <c r="K8" s="179"/>
      <c r="L8" s="179"/>
      <c r="M8" s="179"/>
      <c r="N8" s="179"/>
      <c r="O8" s="179"/>
      <c r="P8" s="179"/>
    </row>
    <row r="9" spans="1:16" ht="33.75" customHeight="1" thickTop="1" x14ac:dyDescent="0.25">
      <c r="A9" s="176" t="s">
        <v>42</v>
      </c>
      <c r="B9" s="162" t="s">
        <v>43</v>
      </c>
      <c r="C9" s="162" t="s">
        <v>44</v>
      </c>
      <c r="D9" s="164" t="s">
        <v>45</v>
      </c>
      <c r="E9" s="176" t="s">
        <v>32</v>
      </c>
      <c r="F9" s="162" t="s">
        <v>33</v>
      </c>
      <c r="G9" s="164" t="s">
        <v>34</v>
      </c>
    </row>
    <row r="10" spans="1:16" ht="23.25" customHeight="1" x14ac:dyDescent="0.25">
      <c r="A10" s="177">
        <f>IF(A11&lt;&gt;"",A11,IF(VLOOKUP($C$1,ورقة2!A2:P3191,6,0)="","",VLOOKUP($C$1,ورقة2!A2:P3191,6,0)))</f>
        <v>34605</v>
      </c>
      <c r="B10" s="172" t="str">
        <f>IF(B11&lt;&gt;"",B11,VLOOKUP($C$1,ورقة2!A2:P3191,7,0))</f>
        <v>دمشق</v>
      </c>
      <c r="C10" s="172" t="str">
        <f>IF(C11&lt;&gt;"",C11,VLOOKUP($C$1,ورقة2!A2:P3191,8,0))</f>
        <v>المصرية</v>
      </c>
      <c r="D10" s="173" t="str">
        <f>IF(D11&lt;&gt;"",D11,VLOOKUP($C$1,ورقة2!A2:P3191,5,0))</f>
        <v>أنثى</v>
      </c>
      <c r="E10" s="171" t="str">
        <f>IF(E11&lt;&gt;"",E11,VLOOKUP($C$1,ورقة2!A2:P3191,10,0))</f>
        <v>أدبي</v>
      </c>
      <c r="F10" s="172">
        <f>IF(F11&lt;&gt;"",F11,VLOOKUP($C$1,ورقة2!A2:P3191,11,0))</f>
        <v>0</v>
      </c>
      <c r="G10" s="173" t="str">
        <f>IF(G11&lt;&gt;"",G11,VLOOKUP($C$1,ورقة2!A2:P3191,12,0))</f>
        <v>ريف دمشق</v>
      </c>
    </row>
    <row r="11" spans="1:16" ht="33.75" customHeight="1" thickBot="1" x14ac:dyDescent="0.3">
      <c r="A11" s="178"/>
      <c r="B11" s="166"/>
      <c r="C11" s="166"/>
      <c r="D11" s="167"/>
      <c r="E11" s="175"/>
      <c r="F11" s="166"/>
      <c r="G11" s="167"/>
      <c r="K11" s="179" t="s">
        <v>4269</v>
      </c>
    </row>
    <row r="12" spans="1:16" ht="14.4" thickTop="1" x14ac:dyDescent="0.25"/>
    <row r="18" spans="4:12" x14ac:dyDescent="0.25">
      <c r="D18">
        <v>2023</v>
      </c>
    </row>
    <row r="19" spans="4:12" x14ac:dyDescent="0.25">
      <c r="D19">
        <v>2022</v>
      </c>
      <c r="G19" s="2"/>
      <c r="I19" s="101"/>
      <c r="J19" t="s">
        <v>1889</v>
      </c>
      <c r="L19" t="s">
        <v>16</v>
      </c>
    </row>
    <row r="20" spans="4:12" x14ac:dyDescent="0.25">
      <c r="D20">
        <v>2021</v>
      </c>
      <c r="F20" t="s">
        <v>76</v>
      </c>
      <c r="G20" s="125" t="s">
        <v>1179</v>
      </c>
      <c r="H20" s="13"/>
      <c r="I20" s="102" t="s">
        <v>17</v>
      </c>
      <c r="J20" t="s">
        <v>18</v>
      </c>
      <c r="K20" s="13"/>
      <c r="L20" t="s">
        <v>19</v>
      </c>
    </row>
    <row r="21" spans="4:12" x14ac:dyDescent="0.25">
      <c r="D21">
        <v>2020</v>
      </c>
      <c r="F21" t="s">
        <v>77</v>
      </c>
      <c r="G21" s="125" t="s">
        <v>15</v>
      </c>
      <c r="I21" s="102" t="s">
        <v>26</v>
      </c>
      <c r="J21" t="s">
        <v>27</v>
      </c>
      <c r="L21" t="s">
        <v>28</v>
      </c>
    </row>
    <row r="22" spans="4:12" x14ac:dyDescent="0.25">
      <c r="D22">
        <v>2019</v>
      </c>
      <c r="G22" s="125" t="s">
        <v>4270</v>
      </c>
      <c r="I22" s="102" t="s">
        <v>29</v>
      </c>
      <c r="J22" t="s">
        <v>30</v>
      </c>
      <c r="L22" t="s">
        <v>31</v>
      </c>
    </row>
    <row r="23" spans="4:12" x14ac:dyDescent="0.25">
      <c r="D23">
        <v>2018</v>
      </c>
      <c r="I23" s="102" t="s">
        <v>36</v>
      </c>
      <c r="J23" t="s">
        <v>37</v>
      </c>
      <c r="L23" t="s">
        <v>38</v>
      </c>
    </row>
    <row r="24" spans="4:12" x14ac:dyDescent="0.25">
      <c r="D24">
        <v>2017</v>
      </c>
      <c r="I24" s="102" t="s">
        <v>39</v>
      </c>
      <c r="J24" t="s">
        <v>40</v>
      </c>
      <c r="L24" t="s">
        <v>41</v>
      </c>
    </row>
    <row r="25" spans="4:12" x14ac:dyDescent="0.25">
      <c r="D25">
        <v>2016</v>
      </c>
      <c r="I25" s="102" t="s">
        <v>46</v>
      </c>
      <c r="J25" t="s">
        <v>47</v>
      </c>
      <c r="L25" t="s">
        <v>48</v>
      </c>
    </row>
    <row r="26" spans="4:12" x14ac:dyDescent="0.25">
      <c r="D26">
        <v>2015</v>
      </c>
      <c r="I26" s="102" t="s">
        <v>49</v>
      </c>
      <c r="J26" t="s">
        <v>50</v>
      </c>
      <c r="L26" t="s">
        <v>51</v>
      </c>
    </row>
    <row r="27" spans="4:12" x14ac:dyDescent="0.25">
      <c r="D27">
        <v>2014</v>
      </c>
      <c r="I27" s="102" t="s">
        <v>54</v>
      </c>
      <c r="J27" t="s">
        <v>55</v>
      </c>
      <c r="L27" t="s">
        <v>56</v>
      </c>
    </row>
    <row r="28" spans="4:12" x14ac:dyDescent="0.25">
      <c r="D28">
        <v>2013</v>
      </c>
      <c r="I28" s="102" t="s">
        <v>57</v>
      </c>
      <c r="J28" t="s">
        <v>58</v>
      </c>
      <c r="L28" t="s">
        <v>59</v>
      </c>
    </row>
    <row r="29" spans="4:12" x14ac:dyDescent="0.25">
      <c r="D29">
        <v>2012</v>
      </c>
      <c r="I29" s="102" t="s">
        <v>60</v>
      </c>
      <c r="J29" t="s">
        <v>61</v>
      </c>
      <c r="L29" t="s">
        <v>62</v>
      </c>
    </row>
    <row r="30" spans="4:12" x14ac:dyDescent="0.25">
      <c r="D30">
        <v>2011</v>
      </c>
      <c r="I30" s="102" t="s">
        <v>63</v>
      </c>
      <c r="J30" t="s">
        <v>64</v>
      </c>
      <c r="L30" t="s">
        <v>65</v>
      </c>
    </row>
    <row r="31" spans="4:12" x14ac:dyDescent="0.25">
      <c r="D31">
        <v>2010</v>
      </c>
      <c r="I31" s="102" t="s">
        <v>66</v>
      </c>
      <c r="J31" t="s">
        <v>67</v>
      </c>
      <c r="L31" t="s">
        <v>68</v>
      </c>
    </row>
    <row r="32" spans="4:12" x14ac:dyDescent="0.25">
      <c r="D32">
        <v>2009</v>
      </c>
      <c r="I32" s="102" t="s">
        <v>69</v>
      </c>
      <c r="J32" t="s">
        <v>70</v>
      </c>
      <c r="L32" t="s">
        <v>71</v>
      </c>
    </row>
    <row r="33" spans="4:12" x14ac:dyDescent="0.25">
      <c r="D33">
        <v>2008</v>
      </c>
      <c r="I33" s="102" t="s">
        <v>72</v>
      </c>
      <c r="J33" t="s">
        <v>73</v>
      </c>
      <c r="L33" t="s">
        <v>74</v>
      </c>
    </row>
    <row r="34" spans="4:12" x14ac:dyDescent="0.25">
      <c r="D34">
        <v>2007</v>
      </c>
      <c r="L34" t="s">
        <v>75</v>
      </c>
    </row>
    <row r="35" spans="4:12" x14ac:dyDescent="0.25">
      <c r="D35">
        <v>2006</v>
      </c>
    </row>
    <row r="36" spans="4:12" x14ac:dyDescent="0.25">
      <c r="D36">
        <v>2005</v>
      </c>
    </row>
    <row r="37" spans="4:12" x14ac:dyDescent="0.25">
      <c r="D37">
        <v>2004</v>
      </c>
    </row>
    <row r="38" spans="4:12" x14ac:dyDescent="0.25">
      <c r="D38">
        <v>2003</v>
      </c>
    </row>
    <row r="39" spans="4:12" x14ac:dyDescent="0.25">
      <c r="D39">
        <v>2002</v>
      </c>
    </row>
    <row r="40" spans="4:12" x14ac:dyDescent="0.25">
      <c r="D40">
        <v>2001</v>
      </c>
    </row>
    <row r="41" spans="4:12" x14ac:dyDescent="0.25">
      <c r="D41">
        <v>2000</v>
      </c>
    </row>
    <row r="42" spans="4:12" x14ac:dyDescent="0.25">
      <c r="D42">
        <v>1999</v>
      </c>
    </row>
    <row r="43" spans="4:12" x14ac:dyDescent="0.25">
      <c r="D43">
        <v>1998</v>
      </c>
    </row>
    <row r="44" spans="4:12" x14ac:dyDescent="0.25">
      <c r="D44">
        <v>1997</v>
      </c>
    </row>
    <row r="45" spans="4:12" x14ac:dyDescent="0.25">
      <c r="D45">
        <v>1996</v>
      </c>
    </row>
    <row r="46" spans="4:12" x14ac:dyDescent="0.25">
      <c r="D46">
        <v>1995</v>
      </c>
    </row>
    <row r="47" spans="4:12" x14ac:dyDescent="0.25">
      <c r="D47">
        <v>1994</v>
      </c>
    </row>
    <row r="48" spans="4:12" x14ac:dyDescent="0.25">
      <c r="D48">
        <v>1993</v>
      </c>
    </row>
    <row r="49" spans="4:4" x14ac:dyDescent="0.25">
      <c r="D49">
        <v>1992</v>
      </c>
    </row>
    <row r="50" spans="4:4" x14ac:dyDescent="0.25">
      <c r="D50">
        <v>1991</v>
      </c>
    </row>
    <row r="51" spans="4:4" x14ac:dyDescent="0.25">
      <c r="D51">
        <v>1990</v>
      </c>
    </row>
    <row r="52" spans="4:4" x14ac:dyDescent="0.25">
      <c r="D52">
        <v>1989</v>
      </c>
    </row>
    <row r="53" spans="4:4" x14ac:dyDescent="0.25">
      <c r="D53">
        <v>1988</v>
      </c>
    </row>
    <row r="54" spans="4:4" x14ac:dyDescent="0.25">
      <c r="D54">
        <v>1987</v>
      </c>
    </row>
    <row r="55" spans="4:4" x14ac:dyDescent="0.25">
      <c r="D55">
        <v>1986</v>
      </c>
    </row>
    <row r="56" spans="4:4" x14ac:dyDescent="0.25">
      <c r="D56">
        <v>1985</v>
      </c>
    </row>
    <row r="57" spans="4:4" x14ac:dyDescent="0.25">
      <c r="D57">
        <v>1984</v>
      </c>
    </row>
    <row r="58" spans="4:4" x14ac:dyDescent="0.25">
      <c r="D58">
        <v>1983</v>
      </c>
    </row>
    <row r="59" spans="4:4" x14ac:dyDescent="0.25">
      <c r="D59">
        <v>1982</v>
      </c>
    </row>
    <row r="60" spans="4:4" x14ac:dyDescent="0.25">
      <c r="D60">
        <v>1981</v>
      </c>
    </row>
    <row r="61" spans="4:4" x14ac:dyDescent="0.25">
      <c r="D61">
        <v>1980</v>
      </c>
    </row>
    <row r="62" spans="4:4" x14ac:dyDescent="0.25">
      <c r="D62">
        <v>1979</v>
      </c>
    </row>
    <row r="63" spans="4:4" x14ac:dyDescent="0.25">
      <c r="D63">
        <v>1978</v>
      </c>
    </row>
    <row r="64" spans="4:4" x14ac:dyDescent="0.25">
      <c r="D64">
        <v>1977</v>
      </c>
    </row>
    <row r="65" spans="4:4" x14ac:dyDescent="0.25">
      <c r="D65">
        <v>1976</v>
      </c>
    </row>
    <row r="66" spans="4:4" x14ac:dyDescent="0.25">
      <c r="D66">
        <v>1975</v>
      </c>
    </row>
    <row r="67" spans="4:4" x14ac:dyDescent="0.25">
      <c r="D67">
        <v>1974</v>
      </c>
    </row>
    <row r="68" spans="4:4" x14ac:dyDescent="0.25">
      <c r="D68">
        <v>1973</v>
      </c>
    </row>
    <row r="69" spans="4:4" x14ac:dyDescent="0.25">
      <c r="D69">
        <v>1972</v>
      </c>
    </row>
    <row r="70" spans="4:4" x14ac:dyDescent="0.25">
      <c r="D70">
        <v>1971</v>
      </c>
    </row>
    <row r="71" spans="4:4" x14ac:dyDescent="0.25">
      <c r="D71">
        <v>1970</v>
      </c>
    </row>
    <row r="72" spans="4:4" x14ac:dyDescent="0.25">
      <c r="D72">
        <v>1969</v>
      </c>
    </row>
    <row r="73" spans="4:4" x14ac:dyDescent="0.25">
      <c r="D73">
        <v>1968</v>
      </c>
    </row>
    <row r="74" spans="4:4" x14ac:dyDescent="0.25">
      <c r="D74">
        <v>1967</v>
      </c>
    </row>
    <row r="75" spans="4:4" x14ac:dyDescent="0.25">
      <c r="D75">
        <v>1966</v>
      </c>
    </row>
    <row r="76" spans="4:4" x14ac:dyDescent="0.25">
      <c r="D76">
        <v>1965</v>
      </c>
    </row>
    <row r="77" spans="4:4" x14ac:dyDescent="0.25">
      <c r="D77">
        <v>1964</v>
      </c>
    </row>
    <row r="78" spans="4:4" x14ac:dyDescent="0.25">
      <c r="D78">
        <v>1963</v>
      </c>
    </row>
    <row r="79" spans="4:4" x14ac:dyDescent="0.25">
      <c r="D79">
        <v>1962</v>
      </c>
    </row>
    <row r="80" spans="4:4" x14ac:dyDescent="0.25">
      <c r="D80">
        <v>1961</v>
      </c>
    </row>
    <row r="81" spans="4:4" x14ac:dyDescent="0.25">
      <c r="D81">
        <v>1960</v>
      </c>
    </row>
    <row r="82" spans="4:4" x14ac:dyDescent="0.25">
      <c r="D82">
        <v>1959</v>
      </c>
    </row>
    <row r="83" spans="4:4" x14ac:dyDescent="0.25">
      <c r="D83">
        <v>1958</v>
      </c>
    </row>
    <row r="84" spans="4:4" x14ac:dyDescent="0.25">
      <c r="D84">
        <v>1957</v>
      </c>
    </row>
    <row r="85" spans="4:4" x14ac:dyDescent="0.25">
      <c r="D85">
        <v>1956</v>
      </c>
    </row>
    <row r="86" spans="4:4" x14ac:dyDescent="0.25">
      <c r="D86">
        <v>1955</v>
      </c>
    </row>
    <row r="87" spans="4:4" x14ac:dyDescent="0.25">
      <c r="D87">
        <v>1954</v>
      </c>
    </row>
    <row r="88" spans="4:4" x14ac:dyDescent="0.25">
      <c r="D88">
        <v>1953</v>
      </c>
    </row>
    <row r="89" spans="4:4" x14ac:dyDescent="0.25">
      <c r="D89">
        <v>1952</v>
      </c>
    </row>
    <row r="90" spans="4:4" x14ac:dyDescent="0.25">
      <c r="D90">
        <v>1951</v>
      </c>
    </row>
    <row r="91" spans="4:4" x14ac:dyDescent="0.25">
      <c r="D91">
        <v>1950</v>
      </c>
    </row>
  </sheetData>
  <sheetProtection algorithmName="SHA-512" hashValue="FlceTXQPbJK/5vYF8Zq9ELHUjMszz4M8CLwHDt0fBu8Hcg6AiTTl3qU4jhVGs6QN1DR1EP7O3SWTtRYPkX2MDg==" saltValue="eOgeAgDEIBpbZtZKsubwYQ==" spinCount="100000" sheet="1" objects="1" scenarios="1"/>
  <autoFilter ref="L19:L34" xr:uid="{00000000-0001-0000-0100-000000000000}">
    <sortState xmlns:xlrd2="http://schemas.microsoft.com/office/spreadsheetml/2017/richdata2" ref="L20:L34">
      <sortCondition ref="L19:L34"/>
    </sortState>
  </autoFilter>
  <mergeCells count="3">
    <mergeCell ref="A1:B1"/>
    <mergeCell ref="A2:F2"/>
    <mergeCell ref="A3:F3"/>
  </mergeCells>
  <dataValidations xWindow="129" yWindow="441"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5" xr:uid="{9AD2332A-A333-4171-B92A-F4D7EDABA688}">
      <formula1>AND(OR(LEFT(A5,1)="0",LEFT(A5,1)="1",LEFT(A5,1)="9"),LEFT(A5,2)&lt;&gt;"00",LEN(A5)=11)</formula1>
    </dataValidation>
    <dataValidation type="custom" allowBlank="1" showInputMessage="1" showErrorMessage="1" errorTitle="خطأ" error="رقم الموبايل غير صحيح" sqref="E5" xr:uid="{926801B0-5F62-4B74-9047-D105C4DEB25E}">
      <formula1>AND(LEFT(E5,2)="09",LEN(E5)=10)</formula1>
    </dataValidation>
    <dataValidation type="date" allowBlank="1" showInputMessage="1" showErrorMessage="1" promptTitle="يجب أن يكون التاريخ " prompt="يوم / شهر / سنة" sqref="A11" xr:uid="{727F7E2C-6EFE-45F9-BE9D-149CF438E3DD}">
      <formula1>18264</formula1>
      <formula2>44196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8" xr:uid="{471705AC-2934-4084-A520-5C6B3A577133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189A4448-185E-47DC-811A-62E4ED60C5D4}"/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2A9A7559-2F9F-46B6-8259-949DA50EA5C7}"/>
    <dataValidation type="list" allowBlank="1" showInputMessage="1" showErrorMessage="1" sqref="F11" xr:uid="{0BC29821-1E3E-4301-BBD4-60676F130A2E}">
      <formula1>$D$18:$D$91</formula1>
    </dataValidation>
    <dataValidation type="custom" allowBlank="1" showInputMessage="1" showErrorMessage="1" errorTitle="خطأ" error="رقم الهاتف غير صحيح_x000a_يجب كتابة نداء المحافظة ثم رقم الهاتف_x000a_" sqref="D5" xr:uid="{1C3A077E-9FBF-42AB-B79C-FF227BE2DE8B}">
      <formula1>AND(LEFT(D5,1)="0",AND(LEN(D5)&gt;8,LEN(D5)&lt;12))</formula1>
    </dataValidation>
    <dataValidation type="list" allowBlank="1" showInputMessage="1" showErrorMessage="1" sqref="D11" xr:uid="{4981BAB2-2057-4354-8FBA-070BA37A95DD}">
      <formula1>$F$20:$F$21</formula1>
    </dataValidation>
    <dataValidation type="list" allowBlank="1" showInputMessage="1" showErrorMessage="1" sqref="E11" xr:uid="{94372700-3E9A-4040-8963-F25D8FDC90B1}">
      <formula1>$G$20:$G$22</formula1>
    </dataValidation>
    <dataValidation type="list" allowBlank="1" showInputMessage="1" showErrorMessage="1" sqref="G11" xr:uid="{6B78FDC5-CDCF-4D8F-A62D-111DAD5BC06B}">
      <formula1>$J$19:$J$33</formula1>
    </dataValidation>
    <dataValidation type="list" allowBlank="1" showInputMessage="1" showErrorMessage="1" sqref="C11" xr:uid="{E5FC249C-2341-44F7-B2D3-C423358C39B8}">
      <formula1>$L$19:$L$34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65"/>
  <sheetViews>
    <sheetView showGridLines="0" rightToLeft="1" topLeftCell="B3" zoomScale="85" zoomScaleNormal="85" workbookViewId="0">
      <selection activeCell="T15" sqref="T15"/>
    </sheetView>
  </sheetViews>
  <sheetFormatPr defaultColWidth="9" defaultRowHeight="14.25" customHeight="1" x14ac:dyDescent="0.25"/>
  <cols>
    <col min="1" max="8" width="4.296875" style="61" customWidth="1"/>
    <col min="9" max="9" width="5.296875" style="61" bestFit="1" customWidth="1"/>
    <col min="10" max="10" width="5.8984375" style="61" customWidth="1"/>
    <col min="11" max="16" width="4.296875" style="61" customWidth="1"/>
    <col min="17" max="17" width="6.296875" style="61" bestFit="1" customWidth="1"/>
    <col min="18" max="33" width="4.296875" style="61" customWidth="1"/>
    <col min="34" max="40" width="4" style="61" customWidth="1"/>
    <col min="41" max="41" width="48.19921875" style="62" bestFit="1" customWidth="1"/>
    <col min="42" max="54" width="4" style="62" customWidth="1"/>
    <col min="55" max="56" width="3.296875" style="62" customWidth="1"/>
    <col min="57" max="57" width="34.19921875" style="62" customWidth="1"/>
    <col min="58" max="58" width="20.296875" style="62" customWidth="1"/>
    <col min="59" max="59" width="9.296875" style="62" customWidth="1"/>
    <col min="60" max="62" width="9" style="62" customWidth="1"/>
    <col min="63" max="63" width="5.8984375" style="62" customWidth="1"/>
    <col min="64" max="64" width="3.296875" style="62" customWidth="1"/>
    <col min="65" max="65" width="4.296875" style="62" bestFit="1" customWidth="1"/>
    <col min="66" max="66" width="26.296875" style="62" bestFit="1" customWidth="1"/>
    <col min="67" max="67" width="5.09765625" style="62" bestFit="1" customWidth="1"/>
    <col min="68" max="68" width="4.796875" style="62" bestFit="1" customWidth="1"/>
    <col min="69" max="69" width="2.19921875" style="62" customWidth="1"/>
    <col min="70" max="71" width="5.8984375" style="62" bestFit="1" customWidth="1"/>
    <col min="72" max="72" width="7.796875" style="62" bestFit="1" customWidth="1"/>
    <col min="73" max="73" width="9" style="62" customWidth="1"/>
    <col min="74" max="74" width="35.296875" style="62" customWidth="1"/>
    <col min="75" max="76" width="9" style="62" customWidth="1"/>
    <col min="77" max="77" width="23" style="62" customWidth="1"/>
    <col min="78" max="78" width="9" style="60" customWidth="1"/>
    <col min="79" max="79" width="23" style="61" customWidth="1"/>
    <col min="80" max="80" width="9" style="61" customWidth="1"/>
    <col min="81" max="16384" width="9" style="61"/>
  </cols>
  <sheetData>
    <row r="1" spans="1:79" s="55" customFormat="1" ht="21" customHeight="1" thickBot="1" x14ac:dyDescent="0.3">
      <c r="A1" s="261" t="s">
        <v>78</v>
      </c>
      <c r="B1" s="261"/>
      <c r="C1" s="261"/>
      <c r="D1" s="285">
        <f>'إدخال البيانات'!C1</f>
        <v>323226</v>
      </c>
      <c r="E1" s="286"/>
      <c r="F1" s="286"/>
      <c r="G1" s="261" t="s">
        <v>79</v>
      </c>
      <c r="H1" s="261"/>
      <c r="I1" s="261"/>
      <c r="J1" s="283" t="str">
        <f>IFERROR(VLOOKUP($D$1,ورقة2!$A$2:$Z$3191,2,0),"")</f>
        <v>شروق ابراهيم</v>
      </c>
      <c r="K1" s="283"/>
      <c r="L1" s="283"/>
      <c r="M1" s="261" t="s">
        <v>80</v>
      </c>
      <c r="N1" s="261"/>
      <c r="O1" s="261"/>
      <c r="P1" s="270" t="str">
        <f>IFERROR(IF(VLOOKUP($D$1,ورقة2!$A$2:$Z$3191,3,0)=0,'إدخال البيانات'!#REF!,VLOOKUP($D$1,ورقة2!$A$2:$Z$3191,3,0)),"")</f>
        <v>عبد العزيز</v>
      </c>
      <c r="Q1" s="270"/>
      <c r="R1" s="270"/>
      <c r="S1" s="261" t="s">
        <v>81</v>
      </c>
      <c r="T1" s="261"/>
      <c r="U1" s="261"/>
      <c r="V1" s="270" t="str">
        <f>IFERROR(IF(VLOOKUP($D$1,ورقة2!A2:Z3191,4,0)=0,'إدخال البيانات'!#REF!,VLOOKUP($D$1,ورقة2!A2:Z3191,4,0)),"")</f>
        <v>برلينتي</v>
      </c>
      <c r="W1" s="270"/>
      <c r="X1" s="270"/>
      <c r="Y1" s="261" t="s">
        <v>42</v>
      </c>
      <c r="Z1" s="261"/>
      <c r="AA1" s="261"/>
      <c r="AB1" s="271">
        <f>'إدخال البيانات'!A10</f>
        <v>34605</v>
      </c>
      <c r="AC1" s="271"/>
      <c r="AD1" s="271"/>
      <c r="AE1" s="261" t="s">
        <v>43</v>
      </c>
      <c r="AF1" s="261"/>
      <c r="AG1" s="261"/>
      <c r="AH1" s="268" t="str">
        <f>'إدخال البيانات'!B10</f>
        <v>دمشق</v>
      </c>
      <c r="AI1" s="269"/>
      <c r="AJ1" s="269"/>
      <c r="AK1" s="269"/>
      <c r="AL1" s="269"/>
      <c r="AN1" s="55">
        <f>الإستمارة!AJ1</f>
        <v>9</v>
      </c>
      <c r="AO1" s="56" t="s">
        <v>82</v>
      </c>
      <c r="AP1" s="56"/>
      <c r="AQ1" s="56"/>
      <c r="AR1" s="56"/>
      <c r="AS1" s="56"/>
      <c r="AT1" s="56"/>
      <c r="AU1" s="56"/>
      <c r="AV1" s="56" t="s">
        <v>82</v>
      </c>
      <c r="AW1" s="56"/>
      <c r="AX1" s="56"/>
      <c r="AY1" s="56"/>
      <c r="AZ1" s="56"/>
      <c r="BA1" s="56"/>
      <c r="BB1" s="56"/>
      <c r="BC1" s="56"/>
      <c r="BD1" s="56"/>
      <c r="BF1" s="57" t="str">
        <f>IF($D$2="الأولى",BN21,IF($D$2="الثانية",BN36,IF($D$2="الثالثة",BN50,"")))</f>
        <v>القانون المدني (الحقوق العينية  الأصلية )</v>
      </c>
      <c r="BG1" s="56">
        <f t="shared" ref="BG1:BG7" si="0">IF($D$2="الأولى",BM21,IF($D$2="الثانية",BM36,IF($D$2="الثالثة",BM50,"")))</f>
        <v>74</v>
      </c>
      <c r="BH1" s="56"/>
      <c r="BI1" s="56"/>
      <c r="BJ1" s="56"/>
      <c r="BK1" s="56"/>
      <c r="BL1" s="57"/>
      <c r="BM1" s="57"/>
      <c r="BN1" s="57"/>
      <c r="BO1" s="57"/>
      <c r="BP1" s="57"/>
      <c r="BQ1" s="57"/>
      <c r="BR1" s="57"/>
      <c r="BS1" s="57" t="s">
        <v>83</v>
      </c>
      <c r="BT1" s="56" t="s">
        <v>84</v>
      </c>
      <c r="BU1" s="56"/>
      <c r="BV1" s="56"/>
      <c r="BW1" s="56"/>
      <c r="BX1" s="56"/>
      <c r="BY1" s="56"/>
      <c r="BZ1" s="132"/>
    </row>
    <row r="2" spans="1:79" s="58" customFormat="1" ht="21" customHeight="1" thickTop="1" thickBot="1" x14ac:dyDescent="0.3">
      <c r="A2" s="261" t="s">
        <v>85</v>
      </c>
      <c r="B2" s="261"/>
      <c r="C2" s="261"/>
      <c r="D2" s="287" t="str">
        <f>VLOOKUP($D$1,ورقة2!A2:Z3191,9,0)</f>
        <v>الثالثة</v>
      </c>
      <c r="E2" s="287"/>
      <c r="F2" s="287"/>
      <c r="G2" s="261"/>
      <c r="H2" s="261"/>
      <c r="I2" s="261"/>
      <c r="J2" s="258" t="str">
        <f>'إدخال البيانات'!F7</f>
        <v/>
      </c>
      <c r="K2" s="259"/>
      <c r="L2" s="260"/>
      <c r="M2" s="261" t="s">
        <v>86</v>
      </c>
      <c r="N2" s="261"/>
      <c r="O2" s="261"/>
      <c r="P2" s="270" t="str">
        <f>'إدخال البيانات'!E7</f>
        <v/>
      </c>
      <c r="Q2" s="270"/>
      <c r="R2" s="270"/>
      <c r="S2" s="261" t="s">
        <v>87</v>
      </c>
      <c r="T2" s="261"/>
      <c r="U2" s="261"/>
      <c r="V2" s="270" t="str">
        <f>'إدخال البيانات'!D7</f>
        <v/>
      </c>
      <c r="W2" s="270"/>
      <c r="X2" s="270"/>
      <c r="Y2" s="261" t="s">
        <v>88</v>
      </c>
      <c r="Z2" s="261"/>
      <c r="AA2" s="261"/>
      <c r="AB2" s="270" t="str">
        <f>'إدخال البيانات'!C7</f>
        <v/>
      </c>
      <c r="AC2" s="270"/>
      <c r="AD2" s="270"/>
      <c r="AE2" s="261" t="s">
        <v>89</v>
      </c>
      <c r="AF2" s="261"/>
      <c r="AG2" s="261"/>
      <c r="AH2" s="270"/>
      <c r="AI2" s="270"/>
      <c r="AJ2" s="270"/>
      <c r="AK2" s="277"/>
      <c r="AL2" s="277"/>
      <c r="AO2" s="57" t="s">
        <v>90</v>
      </c>
      <c r="AP2" s="57"/>
      <c r="AQ2" s="57"/>
      <c r="AR2" s="57"/>
      <c r="AS2" s="57"/>
      <c r="AT2" s="57"/>
      <c r="AU2" s="57"/>
      <c r="AV2" s="57" t="s">
        <v>90</v>
      </c>
      <c r="AW2" s="57"/>
      <c r="AX2" s="57"/>
      <c r="AY2" s="57"/>
      <c r="AZ2" s="57"/>
      <c r="BA2" s="57"/>
      <c r="BB2" s="57"/>
      <c r="BC2" s="57"/>
      <c r="BD2" s="57"/>
      <c r="BF2" s="57" t="str">
        <f t="shared" ref="BF2:BF7" si="1">IF($D$2="الأولى",BN22,IF($D$2="الثانية",BN37,IF($D$2="الثالثة",BN51,"")))</f>
        <v>القانون التجاري (الاسناد التجارية )</v>
      </c>
      <c r="BG2" s="56">
        <f t="shared" si="0"/>
        <v>75</v>
      </c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 t="s">
        <v>91</v>
      </c>
      <c r="BT2" s="57" t="s">
        <v>92</v>
      </c>
      <c r="BU2" s="57"/>
      <c r="BV2" s="57"/>
      <c r="BW2" s="57"/>
      <c r="BX2" s="57"/>
      <c r="BY2" s="57"/>
      <c r="BZ2" s="128"/>
    </row>
    <row r="3" spans="1:79" s="58" customFormat="1" ht="21" customHeight="1" thickTop="1" thickBot="1" x14ac:dyDescent="0.3">
      <c r="A3" s="261" t="s">
        <v>45</v>
      </c>
      <c r="B3" s="261"/>
      <c r="C3" s="261"/>
      <c r="D3" s="272" t="str">
        <f>'إدخال البيانات'!D10</f>
        <v>أنثى</v>
      </c>
      <c r="E3" s="272"/>
      <c r="F3" s="272"/>
      <c r="G3" s="261" t="s">
        <v>44</v>
      </c>
      <c r="H3" s="261"/>
      <c r="I3" s="261"/>
      <c r="J3" s="270" t="str">
        <f>'إدخال البيانات'!C10</f>
        <v>المصرية</v>
      </c>
      <c r="K3" s="270"/>
      <c r="L3" s="270"/>
      <c r="M3" s="261" t="s">
        <v>20</v>
      </c>
      <c r="N3" s="261"/>
      <c r="O3" s="261"/>
      <c r="P3" s="272">
        <f>IF(OR(J3='إدخال البيانات'!L19,'إختيار المقررات'!J3='إدخال البيانات'!L20),'إدخال البيانات'!A5,'إدخال البيانات'!B5)</f>
        <v>0</v>
      </c>
      <c r="Q3" s="272"/>
      <c r="R3" s="272"/>
      <c r="S3" s="261" t="s">
        <v>93</v>
      </c>
      <c r="T3" s="261"/>
      <c r="U3" s="261"/>
      <c r="V3" s="272" t="b">
        <f>IFERROR(IF(J3='إدخال البيانات'!L19,VLOOKUP(LEFT('إدخال البيانات'!A5,2),'إدخال البيانات'!I20:J33,2,0)),"غير سوري")</f>
        <v>0</v>
      </c>
      <c r="W3" s="272"/>
      <c r="X3" s="272"/>
      <c r="Y3" s="261" t="s">
        <v>22</v>
      </c>
      <c r="Z3" s="261"/>
      <c r="AA3" s="261"/>
      <c r="AB3" s="272" t="str">
        <f>IF(J3='إدخال البيانات'!L19,'إدخال البيانات'!C5,"غير سوري")</f>
        <v>غير سوري</v>
      </c>
      <c r="AC3" s="272">
        <f>'إدخال البيانات'!C8</f>
        <v>0</v>
      </c>
      <c r="AD3" s="272"/>
      <c r="AE3" s="261" t="s">
        <v>35</v>
      </c>
      <c r="AF3" s="261"/>
      <c r="AG3" s="261"/>
      <c r="AH3" s="278" t="str">
        <f>IF(AND(OR(J3="العربية السورية",J3="الفلسطينية السورية"),D3="ذكر"),'إدخال البيانات'!G5,"لايوجد")</f>
        <v>لايوجد</v>
      </c>
      <c r="AI3" s="279"/>
      <c r="AJ3" s="279"/>
      <c r="AK3" s="279"/>
      <c r="AL3" s="279"/>
      <c r="AO3" s="57" t="s">
        <v>94</v>
      </c>
      <c r="AP3" s="57"/>
      <c r="AQ3" s="57"/>
      <c r="AR3" s="57"/>
      <c r="AS3" s="57"/>
      <c r="AT3" s="57"/>
      <c r="AU3" s="57"/>
      <c r="AV3" s="57" t="s">
        <v>94</v>
      </c>
      <c r="AW3" s="57"/>
      <c r="AX3" s="57"/>
      <c r="AY3" s="57"/>
      <c r="AZ3" s="57"/>
      <c r="BA3" s="57"/>
      <c r="BB3" s="57"/>
      <c r="BC3" s="57"/>
      <c r="BD3" s="57"/>
      <c r="BF3" s="57" t="str">
        <f t="shared" si="1"/>
        <v xml:space="preserve">التشريع الضريبي </v>
      </c>
      <c r="BG3" s="56">
        <f t="shared" si="0"/>
        <v>76</v>
      </c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128"/>
    </row>
    <row r="4" spans="1:79" s="58" customFormat="1" ht="25.2" customHeight="1" thickTop="1" thickBot="1" x14ac:dyDescent="0.3">
      <c r="A4" s="261" t="s">
        <v>95</v>
      </c>
      <c r="B4" s="261"/>
      <c r="C4" s="261"/>
      <c r="D4" s="274" t="str">
        <f>'إدخال البيانات'!E10</f>
        <v>أدبي</v>
      </c>
      <c r="E4" s="274"/>
      <c r="F4" s="274"/>
      <c r="G4" s="275" t="s">
        <v>96</v>
      </c>
      <c r="H4" s="275"/>
      <c r="I4" s="275"/>
      <c r="J4" s="284">
        <f>'إدخال البيانات'!F10</f>
        <v>0</v>
      </c>
      <c r="K4" s="284"/>
      <c r="L4" s="284"/>
      <c r="M4" s="275" t="s">
        <v>97</v>
      </c>
      <c r="N4" s="275"/>
      <c r="O4" s="275"/>
      <c r="P4" s="274" t="str">
        <f>'إدخال البيانات'!G10</f>
        <v>ريف دمشق</v>
      </c>
      <c r="Q4" s="274"/>
      <c r="R4" s="274"/>
      <c r="S4" s="275" t="s">
        <v>98</v>
      </c>
      <c r="T4" s="275"/>
      <c r="U4" s="275"/>
      <c r="V4" s="273">
        <f>'إدخال البيانات'!E5</f>
        <v>0</v>
      </c>
      <c r="W4" s="274"/>
      <c r="X4" s="274"/>
      <c r="Y4" s="275" t="s">
        <v>99</v>
      </c>
      <c r="Z4" s="275"/>
      <c r="AA4" s="275"/>
      <c r="AB4" s="273">
        <f>'إدخال البيانات'!D5</f>
        <v>0</v>
      </c>
      <c r="AC4" s="274">
        <f>'إدخال البيانات'!D8</f>
        <v>0</v>
      </c>
      <c r="AD4" s="274"/>
      <c r="AE4" s="275" t="s">
        <v>25</v>
      </c>
      <c r="AF4" s="275"/>
      <c r="AG4" s="275"/>
      <c r="AH4" s="278">
        <f>'إدخال البيانات'!F5</f>
        <v>0</v>
      </c>
      <c r="AI4" s="279"/>
      <c r="AJ4" s="279"/>
      <c r="AK4" s="279"/>
      <c r="AL4" s="279"/>
      <c r="AO4" s="51" t="s">
        <v>100</v>
      </c>
      <c r="AP4" s="57"/>
      <c r="AQ4" s="57"/>
      <c r="AR4" s="57"/>
      <c r="AS4" s="57"/>
      <c r="AT4" s="57"/>
      <c r="AU4" s="57"/>
      <c r="AV4" s="51" t="s">
        <v>100</v>
      </c>
      <c r="AW4" s="57"/>
      <c r="AX4" s="57"/>
      <c r="AY4" s="57"/>
      <c r="AZ4" s="57"/>
      <c r="BA4" s="57"/>
      <c r="BB4" s="57"/>
      <c r="BC4" s="56"/>
      <c r="BD4" s="57"/>
      <c r="BF4" s="57" t="str">
        <f t="shared" si="1"/>
        <v>القانون الدولي الخاص  (الجنسية )</v>
      </c>
      <c r="BG4" s="56">
        <f t="shared" si="0"/>
        <v>77</v>
      </c>
      <c r="BH4" s="57"/>
      <c r="BI4" s="57"/>
      <c r="BJ4" s="57"/>
      <c r="BK4" s="57"/>
      <c r="BL4" s="57"/>
      <c r="BM4" s="57"/>
      <c r="BN4" s="57"/>
      <c r="BO4" s="57"/>
      <c r="BP4" s="57"/>
      <c r="BQ4" s="52"/>
      <c r="BR4" s="57"/>
      <c r="BS4" s="57"/>
      <c r="BT4" s="57"/>
      <c r="BU4" s="57"/>
      <c r="BV4" s="57"/>
      <c r="BW4" s="57"/>
      <c r="BX4" s="57"/>
      <c r="BY4" s="57"/>
      <c r="BZ4" s="128"/>
    </row>
    <row r="5" spans="1:79" s="58" customFormat="1" ht="25.2" customHeight="1" thickTop="1" thickBot="1" x14ac:dyDescent="0.3">
      <c r="A5" s="280" t="s">
        <v>101</v>
      </c>
      <c r="B5" s="281"/>
      <c r="C5" s="282"/>
      <c r="D5" s="288"/>
      <c r="E5" s="289"/>
      <c r="F5" s="289"/>
      <c r="G5" s="289"/>
      <c r="H5" s="289"/>
      <c r="I5" s="289"/>
      <c r="J5" s="289"/>
      <c r="K5" s="289"/>
      <c r="L5" s="290"/>
      <c r="M5" s="275" t="s">
        <v>102</v>
      </c>
      <c r="N5" s="275"/>
      <c r="O5" s="275"/>
      <c r="P5" s="274" t="str">
        <f>IF(VLOOKUP($D$1,ورقة2!A2:U2654,18,0)="","",VLOOKUP($D$1,ورقة2!A2:U2654,18,0))</f>
        <v/>
      </c>
      <c r="Q5" s="274"/>
      <c r="R5" s="274"/>
      <c r="S5" s="275" t="s">
        <v>103</v>
      </c>
      <c r="T5" s="275"/>
      <c r="U5" s="275"/>
      <c r="V5" s="276" t="str">
        <f>IF(VLOOKUP($D$1,ورقة2!A2:U2654,19,0)="","",VLOOKUP($D$1,ورقة2!A2:U2654,19,0))</f>
        <v/>
      </c>
      <c r="W5" s="276"/>
      <c r="X5" s="276"/>
      <c r="Y5" s="275" t="s">
        <v>104</v>
      </c>
      <c r="Z5" s="275"/>
      <c r="AA5" s="275"/>
      <c r="AB5" s="274">
        <f>VLOOKUP($D$1,ورقة2!A2:U2654,20,0)</f>
        <v>0</v>
      </c>
      <c r="AC5" s="274"/>
      <c r="AD5" s="274"/>
      <c r="AE5" s="261"/>
      <c r="AF5" s="261"/>
      <c r="AG5" s="261"/>
      <c r="AH5" s="158"/>
      <c r="AI5" s="158"/>
      <c r="AJ5" s="158"/>
      <c r="AK5" s="159"/>
      <c r="AL5" s="159"/>
      <c r="AO5" s="57" t="s">
        <v>105</v>
      </c>
      <c r="AP5" s="57"/>
      <c r="AQ5" s="57"/>
      <c r="AR5" s="57"/>
      <c r="AS5" s="57"/>
      <c r="AT5" s="57"/>
      <c r="AU5" s="57"/>
      <c r="AV5" s="57" t="s">
        <v>105</v>
      </c>
      <c r="AW5" s="57"/>
      <c r="AX5" s="57"/>
      <c r="AY5" s="57"/>
      <c r="AZ5" s="57"/>
      <c r="BA5" s="57"/>
      <c r="BB5" s="57"/>
      <c r="BC5" s="57"/>
      <c r="BD5" s="57"/>
      <c r="BF5" s="57" t="str">
        <f t="shared" si="1"/>
        <v xml:space="preserve">الادارة العامة </v>
      </c>
      <c r="BG5" s="56">
        <f t="shared" si="0"/>
        <v>78</v>
      </c>
      <c r="BH5" s="57"/>
      <c r="BI5" s="57"/>
      <c r="BJ5" s="57"/>
      <c r="BK5" s="57"/>
      <c r="BL5" s="129">
        <v>1</v>
      </c>
      <c r="BM5" s="129"/>
      <c r="BN5" s="129" t="s">
        <v>106</v>
      </c>
      <c r="BO5" s="57"/>
      <c r="BP5" s="57"/>
      <c r="BQ5" s="57"/>
      <c r="BR5" s="57"/>
      <c r="BS5" s="57" t="str">
        <f>IF(AND(BS6="",BS7="",BS8="",BS9="",BS10="",BS11="",BS12=""),"",BL5)</f>
        <v/>
      </c>
      <c r="BT5" s="57">
        <f>IF(AND(BT6="",BT7="",BT8="",BT9="",BT10="",BT11="",BT12=""),"",BL5)</f>
        <v>1</v>
      </c>
      <c r="BU5" s="57"/>
      <c r="BV5" s="52"/>
      <c r="BW5" s="57"/>
      <c r="BX5" s="57"/>
      <c r="BY5" s="57"/>
      <c r="BZ5" s="128"/>
    </row>
    <row r="6" spans="1:79" s="58" customFormat="1" ht="25.2" customHeight="1" thickTop="1" thickBot="1" x14ac:dyDescent="0.3">
      <c r="A6" s="26"/>
      <c r="B6" s="26"/>
      <c r="C6" s="26"/>
      <c r="AK6" s="26"/>
      <c r="AL6" s="26"/>
      <c r="AM6" s="26"/>
      <c r="AN6" s="26"/>
      <c r="AO6" s="57" t="s">
        <v>107</v>
      </c>
      <c r="AP6" s="57"/>
      <c r="AQ6" s="57"/>
      <c r="AR6" s="57"/>
      <c r="AS6" s="57"/>
      <c r="AT6" s="57"/>
      <c r="AU6" s="57"/>
      <c r="AV6" s="57" t="s">
        <v>107</v>
      </c>
      <c r="AW6" s="57"/>
      <c r="AX6" s="57"/>
      <c r="AY6" s="57"/>
      <c r="AZ6" s="57"/>
      <c r="BA6" s="57"/>
      <c r="BB6" s="57"/>
      <c r="BC6" s="57"/>
      <c r="BD6" s="57"/>
      <c r="BF6" s="57" t="str">
        <f t="shared" si="1"/>
        <v xml:space="preserve">أصول الفقه </v>
      </c>
      <c r="BG6" s="56">
        <f t="shared" si="0"/>
        <v>79</v>
      </c>
      <c r="BH6" s="57"/>
      <c r="BI6" s="57"/>
      <c r="BJ6" s="57"/>
      <c r="BK6" s="57" t="str">
        <f>IF(BR6="م",BL6,"")</f>
        <v/>
      </c>
      <c r="BL6" s="53">
        <v>2</v>
      </c>
      <c r="BM6" s="53">
        <v>41</v>
      </c>
      <c r="BN6" s="53" t="s">
        <v>1095</v>
      </c>
      <c r="BO6" s="57" t="s">
        <v>108</v>
      </c>
      <c r="BP6" s="57" t="s">
        <v>109</v>
      </c>
      <c r="BQ6" s="57" t="str">
        <f t="shared" ref="BQ6:BQ11" si="2">IFERROR(VLOOKUP(BL6,$G$9:$T$21,13,0),"")</f>
        <v>ر2</v>
      </c>
      <c r="BR6" s="59" t="str">
        <f>IFERROR(IF(VLOOKUP($D$1,ورقة4!$A$3:$BD$5001,MATCH(BM6,ورقة4!$A$2:$BD$2,0),0)=0,"",VLOOKUP($D$1,ورقة4!$A$3:$BD$5001,MATCH(BM6,ورقة4!$A$2:$BD$2,0),0)),"")</f>
        <v>ر2</v>
      </c>
      <c r="BS6" s="54" t="str">
        <f>IF(BR6="م",BL6,"")</f>
        <v/>
      </c>
      <c r="BT6" s="57">
        <f>IF(BR6="","",BL6)</f>
        <v>2</v>
      </c>
      <c r="BU6" s="57"/>
      <c r="BV6" t="s">
        <v>1170</v>
      </c>
      <c r="BW6"/>
      <c r="BX6" s="53"/>
      <c r="BY6" s="57"/>
      <c r="BZ6" s="128"/>
    </row>
    <row r="7" spans="1:79" ht="25.2" customHeight="1" thickTop="1" thickBot="1" x14ac:dyDescent="0.45">
      <c r="J7" s="291" t="str">
        <f>IF(VLOOKUP(D1,ورقة2!A2:V2655,22,0)="","",VLOOKUP(D1,ورقة2!A2:V2655,22,0))</f>
        <v/>
      </c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C7" s="299" t="s">
        <v>110</v>
      </c>
      <c r="AD7" s="300"/>
      <c r="AE7" s="300"/>
      <c r="AF7" s="300"/>
      <c r="AG7" s="301"/>
      <c r="AH7" s="302">
        <f>IF(D2="الرابعة حديث",50000,0)</f>
        <v>0</v>
      </c>
      <c r="AI7" s="303"/>
      <c r="AJ7" s="304"/>
      <c r="AL7" s="26"/>
      <c r="AM7" s="26"/>
      <c r="AN7" s="26"/>
      <c r="AO7" s="57" t="s">
        <v>111</v>
      </c>
      <c r="AV7" s="57" t="s">
        <v>111</v>
      </c>
      <c r="BC7" s="56"/>
      <c r="BF7" s="57" t="str">
        <f t="shared" si="1"/>
        <v>مقررات السنة الرابعة (فصل ثاني)</v>
      </c>
      <c r="BG7" s="56">
        <f t="shared" si="0"/>
        <v>0</v>
      </c>
      <c r="BK7" s="57" t="str">
        <f t="shared" ref="BK7:BK42" si="3">IF(BR7="م",BL7,"")</f>
        <v/>
      </c>
      <c r="BL7" s="129">
        <v>3</v>
      </c>
      <c r="BM7" s="53">
        <v>42</v>
      </c>
      <c r="BN7" s="53" t="s">
        <v>1096</v>
      </c>
      <c r="BO7" s="57" t="s">
        <v>108</v>
      </c>
      <c r="BP7" s="57" t="s">
        <v>109</v>
      </c>
      <c r="BQ7" s="57" t="str">
        <f t="shared" si="2"/>
        <v/>
      </c>
      <c r="BR7" s="59" t="str">
        <f>IFERROR(IF(VLOOKUP($D$1,ورقة4!$A$3:$BD$5001,MATCH(BM7,ورقة4!$A$2:$BD$2,0),0)=0,"",VLOOKUP($D$1,ورقة4!$A$3:$BD$5001,MATCH(BM7,ورقة4!$A$2:$BD$2,0),0)),"")</f>
        <v/>
      </c>
      <c r="BS7" s="54" t="str">
        <f t="shared" ref="BS7:BS12" si="4">IF(BR7="م",BL7,"")</f>
        <v/>
      </c>
      <c r="BT7" s="57" t="str">
        <f t="shared" ref="BT7:BT12" si="5">IF(BR7="","",BL7)</f>
        <v/>
      </c>
      <c r="BU7" s="57"/>
      <c r="BV7" t="s">
        <v>1144</v>
      </c>
      <c r="BW7" s="125">
        <v>141</v>
      </c>
      <c r="BX7" s="57"/>
      <c r="BY7" s="57"/>
      <c r="BZ7" s="128"/>
      <c r="CA7" s="58"/>
    </row>
    <row r="8" spans="1:79" ht="25.2" customHeight="1" thickTop="1" thickBot="1" x14ac:dyDescent="0.35">
      <c r="A8" s="60"/>
      <c r="B8" s="60"/>
      <c r="C8" s="60"/>
      <c r="D8" s="60"/>
      <c r="E8" s="60"/>
      <c r="F8" s="60"/>
      <c r="G8" s="60"/>
      <c r="H8" s="181"/>
      <c r="I8" s="60"/>
      <c r="J8" s="151" t="s">
        <v>112</v>
      </c>
      <c r="K8" s="292" t="s">
        <v>113</v>
      </c>
      <c r="L8" s="292"/>
      <c r="M8" s="292"/>
      <c r="N8" s="292"/>
      <c r="O8" s="292"/>
      <c r="P8" s="292"/>
      <c r="Q8" s="292"/>
      <c r="R8" s="292"/>
      <c r="S8" s="292"/>
      <c r="T8" s="292"/>
      <c r="V8" s="296"/>
      <c r="W8" s="296"/>
      <c r="X8" s="296"/>
      <c r="Y8" s="296"/>
      <c r="Z8" s="296"/>
      <c r="AA8" s="296"/>
      <c r="AC8" s="293" t="s">
        <v>115</v>
      </c>
      <c r="AD8" s="294"/>
      <c r="AE8" s="294"/>
      <c r="AF8" s="294"/>
      <c r="AG8" s="294"/>
      <c r="AH8" s="297">
        <f>IF(AC20="ضعف الرسوم",SUM(I10:I35)*2,SUM(I10:I35))</f>
        <v>0</v>
      </c>
      <c r="AI8" s="297"/>
      <c r="AJ8" s="298"/>
      <c r="AO8" s="62" t="s">
        <v>116</v>
      </c>
      <c r="BC8" s="57"/>
      <c r="BK8" s="57" t="str">
        <f t="shared" si="3"/>
        <v/>
      </c>
      <c r="BL8" s="53">
        <v>4</v>
      </c>
      <c r="BM8" s="53">
        <v>43</v>
      </c>
      <c r="BN8" s="53" t="s">
        <v>1097</v>
      </c>
      <c r="BO8" s="57" t="s">
        <v>108</v>
      </c>
      <c r="BP8" s="57" t="s">
        <v>109</v>
      </c>
      <c r="BQ8" s="57" t="str">
        <f t="shared" si="2"/>
        <v/>
      </c>
      <c r="BR8" s="59" t="str">
        <f>IFERROR(IF(VLOOKUP($D$1,ورقة4!$A$3:$BD$5001,MATCH(BM8,ورقة4!$A$2:$BD$2,0),0)=0,"",VLOOKUP($D$1,ورقة4!$A$3:$BD$5001,MATCH(BM8,ورقة4!$A$2:$BD$2,0),0)),"")</f>
        <v/>
      </c>
      <c r="BS8" s="54" t="str">
        <f t="shared" si="4"/>
        <v/>
      </c>
      <c r="BT8" s="57" t="str">
        <f t="shared" si="5"/>
        <v/>
      </c>
      <c r="BU8" s="57"/>
      <c r="BV8" t="s">
        <v>1145</v>
      </c>
      <c r="BW8" s="125">
        <v>143</v>
      </c>
      <c r="BX8" s="53"/>
      <c r="BY8" s="57"/>
      <c r="BZ8" s="128"/>
      <c r="CA8" s="58"/>
    </row>
    <row r="9" spans="1:79" ht="25.2" customHeight="1" thickBot="1" x14ac:dyDescent="0.35">
      <c r="F9" s="61" t="str">
        <f>IF(AND(T9=1,S9="ج"),H9,"")</f>
        <v/>
      </c>
      <c r="G9" s="61">
        <f>IFERROR(SMALL($BT$5:$BT$63,BL5),"")</f>
        <v>1</v>
      </c>
      <c r="H9" s="61">
        <f>G9</f>
        <v>1</v>
      </c>
      <c r="J9" s="152"/>
      <c r="K9" s="267" t="str">
        <f>IFERROR(VLOOKUP(G9,$BL$4:$BN$63,3,0),"")</f>
        <v>مقررات السنة الأولى (فصل أول)</v>
      </c>
      <c r="L9" s="267"/>
      <c r="M9" s="267"/>
      <c r="N9" s="267"/>
      <c r="O9" s="267"/>
      <c r="P9" s="267"/>
      <c r="Q9" s="267"/>
      <c r="R9" s="267"/>
      <c r="S9" s="153" t="str">
        <f>IFERROR(IF(AND($D$2="الأولى حديث",G9&gt;7,$BZ$25&gt;6),"",IF(VLOOKUP(K9,$BN$5:$BR$63,5,0)=0,"",VLOOKUP(K9,$BN$5:$BR$63,5,0))),"")</f>
        <v/>
      </c>
      <c r="T9" s="154"/>
      <c r="V9" s="262" t="s">
        <v>1143</v>
      </c>
      <c r="W9" s="262"/>
      <c r="X9" s="262"/>
      <c r="Y9" s="262"/>
      <c r="Z9" s="262"/>
      <c r="AA9" s="262"/>
      <c r="AC9" s="293" t="s">
        <v>117</v>
      </c>
      <c r="AD9" s="294"/>
      <c r="AE9" s="294"/>
      <c r="AF9" s="294"/>
      <c r="AG9" s="294"/>
      <c r="AH9" s="297">
        <v>10000</v>
      </c>
      <c r="AI9" s="297"/>
      <c r="AJ9" s="298"/>
      <c r="AK9" s="27"/>
      <c r="BC9" s="56"/>
      <c r="BG9" s="62" t="str">
        <f>IF(S10="A","A","ج")</f>
        <v>ج</v>
      </c>
      <c r="BK9" s="57" t="str">
        <f t="shared" si="3"/>
        <v/>
      </c>
      <c r="BL9" s="129">
        <v>5</v>
      </c>
      <c r="BM9" s="53">
        <v>44</v>
      </c>
      <c r="BN9" s="53" t="s">
        <v>1098</v>
      </c>
      <c r="BO9" s="57" t="s">
        <v>108</v>
      </c>
      <c r="BP9" s="57" t="s">
        <v>109</v>
      </c>
      <c r="BQ9" s="57" t="str">
        <f t="shared" si="2"/>
        <v/>
      </c>
      <c r="BR9" s="59" t="str">
        <f>IFERROR(IF(VLOOKUP($D$1,ورقة4!$A$3:$BD$5001,MATCH(BM9,ورقة4!$A$2:$BD$2,0),0)=0,"",VLOOKUP($D$1,ورقة4!$A$3:$BD$5001,MATCH(BM9,ورقة4!$A$2:$BD$2,0),0)),"")</f>
        <v/>
      </c>
      <c r="BS9" s="54" t="str">
        <f t="shared" si="4"/>
        <v/>
      </c>
      <c r="BT9" s="57" t="str">
        <f t="shared" si="5"/>
        <v/>
      </c>
      <c r="BU9" s="57"/>
      <c r="BV9" t="s">
        <v>1146</v>
      </c>
      <c r="BW9" s="125">
        <v>144</v>
      </c>
      <c r="BX9" s="57"/>
      <c r="BY9" s="57"/>
      <c r="BZ9" s="128"/>
      <c r="CA9" s="58"/>
    </row>
    <row r="10" spans="1:79" ht="25.2" customHeight="1" thickTop="1" thickBot="1" x14ac:dyDescent="0.35">
      <c r="C10" s="61">
        <f>IF(D10&gt;0,1,0)</f>
        <v>0</v>
      </c>
      <c r="D10" s="61">
        <f>IF(E10&gt;0,1,0)</f>
        <v>0</v>
      </c>
      <c r="E10" s="64">
        <f>IF(I10&lt;&gt;$B$11,I10,0)</f>
        <v>0</v>
      </c>
      <c r="F10" s="61" t="str">
        <f>IF(AND(T10=1,OR(S10="ج",S10="ر1",S10="ر2",S10="A")),H10,"")</f>
        <v/>
      </c>
      <c r="G10" s="61">
        <f>IFERROR(SMALL($BT$5:$BT$63,BL6),"")</f>
        <v>2</v>
      </c>
      <c r="H10" s="61">
        <f t="shared" ref="H10:H33" si="6">G10</f>
        <v>2</v>
      </c>
      <c r="I10" s="64" t="b">
        <f>IF(AND(S10="A",T10=1),50000,IF(OR(S10="ج",S10="ر1",S10="ر2"),IF(T10=1,IF($D$5=$AO$7,0,IF(OR($D$5=$AO$1,$D$5=$AO$2,$D$5=$AO$5,$D$5=$AO$8),IF(S10="ج",20000,IF(S10="ر1",28000,IF(S10="ر2",36000,""))),IF(OR($D$5=$AO$3,$D$5=$AO$6),IF(S10="ج",12500,IF(S10="ر1",17500,IF(S10="ر2",22500,""))),IF($D$5=$AO$4,500,IF(S10="ج",25000,IF(S10="ر1",35000,IF(S10="ر2",45000,""))))))))))</f>
        <v>0</v>
      </c>
      <c r="J10" s="152">
        <f t="shared" ref="J10:J27" si="7">IF(IFERROR(VLOOKUP(H10,$BL$4:$BN$63,2,0),"")=0,"",IFERROR(VLOOKUP(H10,$BL$4:$BN$63,2,0),""))</f>
        <v>41</v>
      </c>
      <c r="K10" s="264" t="str">
        <f t="shared" ref="K10:K27" si="8">IFERROR(VLOOKUP(H10,$BL$4:$BN$63,3,0),"")</f>
        <v xml:space="preserve">المدخل الى علم القانون </v>
      </c>
      <c r="L10" s="265"/>
      <c r="M10" s="265"/>
      <c r="N10" s="265"/>
      <c r="O10" s="265"/>
      <c r="P10" s="265"/>
      <c r="Q10" s="265"/>
      <c r="R10" s="266"/>
      <c r="S10" s="153" t="str">
        <f>IFERROR(VLOOKUP(J10,BM5:BS62,6,0),"")</f>
        <v>ر2</v>
      </c>
      <c r="T10" s="155"/>
      <c r="U10" s="61">
        <f>VLOOKUP(V10,$BV$6:$BW$35,2,0)</f>
        <v>0</v>
      </c>
      <c r="V10" s="263" t="s">
        <v>1170</v>
      </c>
      <c r="W10" s="263"/>
      <c r="X10" s="263"/>
      <c r="Y10" s="263"/>
      <c r="Z10" s="263"/>
      <c r="AA10" s="263"/>
      <c r="AC10" s="293" t="s">
        <v>118</v>
      </c>
      <c r="AD10" s="294"/>
      <c r="AE10" s="294"/>
      <c r="AF10" s="294"/>
      <c r="AG10" s="294"/>
      <c r="AH10" s="297">
        <f>IF(AB19&gt;0,COUNTIF(U19:U29,"&gt;0")*15000,IF(D5=AO4,COUNTIF(U19:U29,"&gt;0")*1500,IF(OR(D5=AO3,D5=AO6),COUNTIF(U19:U29,"&gt;0")*7500,IF(OR(D5=AO1,D5=AO2,D5=AO8,D5=AO5),COUNTIF(U19:U29,"&gt;0")*12000,COUNTIF(U19:U29,"&gt;0")*15000))))</f>
        <v>0</v>
      </c>
      <c r="AI10" s="297"/>
      <c r="AJ10" s="298"/>
      <c r="AK10" s="29"/>
      <c r="BK10" s="57" t="str">
        <f t="shared" si="3"/>
        <v/>
      </c>
      <c r="BL10" s="53">
        <v>6</v>
      </c>
      <c r="BM10" s="53">
        <v>45</v>
      </c>
      <c r="BN10" s="53" t="s">
        <v>1099</v>
      </c>
      <c r="BO10" s="57" t="s">
        <v>108</v>
      </c>
      <c r="BP10" s="57" t="s">
        <v>109</v>
      </c>
      <c r="BQ10" s="57" t="str">
        <f t="shared" si="2"/>
        <v/>
      </c>
      <c r="BR10" s="59" t="str">
        <f>IFERROR(IF(VLOOKUP($D$1,ورقة4!$A$3:$BD$5001,MATCH(BM10,ورقة4!$A$2:$BD$2,0),0)=0,"",VLOOKUP($D$1,ورقة4!$A$3:$BD$5001,MATCH(BM10,ورقة4!$A$2:$BD$2,0),0)),"")</f>
        <v/>
      </c>
      <c r="BS10" s="54" t="str">
        <f t="shared" si="4"/>
        <v/>
      </c>
      <c r="BT10" s="57" t="str">
        <f t="shared" si="5"/>
        <v/>
      </c>
      <c r="BU10" s="57"/>
      <c r="BV10" t="s">
        <v>1147</v>
      </c>
      <c r="BW10" s="125">
        <v>146</v>
      </c>
      <c r="BX10" s="53"/>
      <c r="BY10" s="57"/>
      <c r="BZ10" s="128"/>
      <c r="CA10" s="58"/>
    </row>
    <row r="11" spans="1:79" ht="25.2" customHeight="1" thickBot="1" x14ac:dyDescent="0.35">
      <c r="B11" s="61" t="b">
        <v>0</v>
      </c>
      <c r="C11" s="61">
        <f>D10+D11</f>
        <v>0</v>
      </c>
      <c r="D11" s="61">
        <f t="shared" ref="D11:D34" si="9">IF(E11&gt;0,1,0)</f>
        <v>0</v>
      </c>
      <c r="E11" s="64">
        <f t="shared" ref="E11:E34" si="10">IF(I11&lt;&gt;$B$11,I11,0)</f>
        <v>0</v>
      </c>
      <c r="F11" s="61" t="str">
        <f t="shared" ref="F11:F34" si="11">IF(AND(T11=1,OR(S11="ج",S11="ر1",S11="ر2",S11="A")),H11,"")</f>
        <v/>
      </c>
      <c r="G11" s="61">
        <f t="shared" ref="G11:G33" si="12">IFERROR(SMALL($BT$5:$BT$63,BL7),"")</f>
        <v>9</v>
      </c>
      <c r="H11" s="61">
        <f t="shared" si="6"/>
        <v>9</v>
      </c>
      <c r="I11" s="64" t="b">
        <f t="shared" ref="I11:I35" si="13">IF(AND(S11="A",T11=1),50000,IF(OR(S11="ج",S11="ر1",S11="ر2"),IF(T11=1,IF($D$5=$AO$7,0,IF(OR($D$5=$AO$1,$D$5=$AO$2,$D$5=$AO$5,$D$5=$AO$8),IF(S11="ج",20000,IF(S11="ر1",28000,IF(S11="ر2",36000,""))),IF(OR($D$5=$AO$3,$D$5=$AO$6),IF(S11="ج",12500,IF(S11="ر1",17500,IF(S11="ر2",22500,""))),IF($D$5=$AO$4,500,IF(S11="ج",25000,IF(S11="ر1",35000,IF(S11="ر2",45000,""))))))))))</f>
        <v>0</v>
      </c>
      <c r="J11" s="152" t="str">
        <f t="shared" si="7"/>
        <v/>
      </c>
      <c r="K11" s="264" t="str">
        <f t="shared" si="8"/>
        <v>مقررات السنة الأولى (فصل ثاني)</v>
      </c>
      <c r="L11" s="265"/>
      <c r="M11" s="265"/>
      <c r="N11" s="265"/>
      <c r="O11" s="265"/>
      <c r="P11" s="265"/>
      <c r="Q11" s="265"/>
      <c r="R11" s="266"/>
      <c r="S11" s="153" t="str">
        <f t="shared" ref="S11:S27" si="14">IFERROR(VLOOKUP(J11,BM6:BS63,6,0),"")</f>
        <v/>
      </c>
      <c r="T11" s="155"/>
      <c r="U11" s="61">
        <f t="shared" ref="U11:U13" si="15">VLOOKUP(V11,$BV$6:$BW$35,2,0)</f>
        <v>0</v>
      </c>
      <c r="V11" s="263" t="s">
        <v>1171</v>
      </c>
      <c r="W11" s="263"/>
      <c r="X11" s="263"/>
      <c r="Y11" s="263"/>
      <c r="Z11" s="263"/>
      <c r="AA11" s="263"/>
      <c r="AC11" s="293" t="s">
        <v>119</v>
      </c>
      <c r="AD11" s="294"/>
      <c r="AE11" s="294"/>
      <c r="AF11" s="294"/>
      <c r="AG11" s="294"/>
      <c r="AH11" s="297">
        <f>VLOOKUP($D$1,ورقة2!A2:U2654,20,0)</f>
        <v>0</v>
      </c>
      <c r="AI11" s="297"/>
      <c r="AJ11" s="298"/>
      <c r="AK11" s="30"/>
      <c r="BK11" s="57" t="str">
        <f t="shared" si="3"/>
        <v/>
      </c>
      <c r="BL11" s="129">
        <v>7</v>
      </c>
      <c r="BM11" s="53">
        <v>46</v>
      </c>
      <c r="BN11" s="53" t="s">
        <v>1100</v>
      </c>
      <c r="BO11" s="57" t="s">
        <v>108</v>
      </c>
      <c r="BP11" s="57" t="s">
        <v>109</v>
      </c>
      <c r="BQ11" s="57" t="str">
        <f t="shared" si="2"/>
        <v/>
      </c>
      <c r="BR11" s="59" t="str">
        <f>IFERROR(IF(VLOOKUP($D$1,ورقة4!$A$3:$BD$5001,MATCH(BM11,ورقة4!$A$2:$BD$2,0),0)=0,"",VLOOKUP($D$1,ورقة4!$A$3:$BD$5001,MATCH(BM11,ورقة4!$A$2:$BD$2,0),0)),"")</f>
        <v/>
      </c>
      <c r="BS11" s="54" t="str">
        <f t="shared" si="4"/>
        <v/>
      </c>
      <c r="BT11" s="57" t="str">
        <f t="shared" si="5"/>
        <v/>
      </c>
      <c r="BU11" s="57"/>
      <c r="BV11" t="s">
        <v>1148</v>
      </c>
      <c r="BW11" s="125">
        <v>147</v>
      </c>
      <c r="BX11" s="57"/>
      <c r="BY11" s="57"/>
      <c r="BZ11" s="128"/>
      <c r="CA11" s="58"/>
    </row>
    <row r="12" spans="1:79" ht="25.2" customHeight="1" thickBot="1" x14ac:dyDescent="0.35">
      <c r="C12" s="61">
        <f>C11+D12</f>
        <v>0</v>
      </c>
      <c r="D12" s="61">
        <f t="shared" si="9"/>
        <v>0</v>
      </c>
      <c r="E12" s="64">
        <f t="shared" si="10"/>
        <v>0</v>
      </c>
      <c r="F12" s="61" t="str">
        <f t="shared" si="11"/>
        <v/>
      </c>
      <c r="G12" s="61">
        <f t="shared" si="12"/>
        <v>13</v>
      </c>
      <c r="H12" s="61">
        <f t="shared" si="6"/>
        <v>13</v>
      </c>
      <c r="I12" s="64" t="b">
        <f t="shared" si="13"/>
        <v>0</v>
      </c>
      <c r="J12" s="152">
        <f t="shared" si="7"/>
        <v>50</v>
      </c>
      <c r="K12" s="264" t="str">
        <f t="shared" si="8"/>
        <v xml:space="preserve">المدخل الى القانون الاداري </v>
      </c>
      <c r="L12" s="265"/>
      <c r="M12" s="265"/>
      <c r="N12" s="265"/>
      <c r="O12" s="265"/>
      <c r="P12" s="265"/>
      <c r="Q12" s="265"/>
      <c r="R12" s="266"/>
      <c r="S12" s="153" t="str">
        <f t="shared" si="14"/>
        <v>ر2</v>
      </c>
      <c r="T12" s="155"/>
      <c r="U12" s="61">
        <f t="shared" si="15"/>
        <v>0</v>
      </c>
      <c r="V12" s="263" t="s">
        <v>1172</v>
      </c>
      <c r="W12" s="263"/>
      <c r="X12" s="263"/>
      <c r="Y12" s="263"/>
      <c r="Z12" s="263"/>
      <c r="AA12" s="263"/>
      <c r="AC12" s="293" t="s">
        <v>120</v>
      </c>
      <c r="AD12" s="294"/>
      <c r="AE12" s="294"/>
      <c r="AF12" s="294"/>
      <c r="AG12" s="294"/>
      <c r="AH12" s="297">
        <f>SUM(AH7:AJ10)-SUM(AH11:AJ11)</f>
        <v>10000</v>
      </c>
      <c r="AI12" s="297"/>
      <c r="AJ12" s="298"/>
      <c r="AK12" s="30"/>
      <c r="BK12" s="57" t="str">
        <f t="shared" si="3"/>
        <v/>
      </c>
      <c r="BL12" s="53">
        <v>8</v>
      </c>
      <c r="BM12" s="62">
        <v>101</v>
      </c>
      <c r="BN12" s="57" t="s">
        <v>1101</v>
      </c>
      <c r="BO12" s="57" t="s">
        <v>108</v>
      </c>
      <c r="BP12" s="57" t="s">
        <v>109</v>
      </c>
      <c r="BQ12" s="57" t="str">
        <f t="shared" ref="BQ12:BQ24" si="16">IFERROR(VLOOKUP(BN12,$K$9:$T$21,10,0),"")</f>
        <v/>
      </c>
      <c r="BR12" s="59" t="str">
        <f>IFERROR(IF(VLOOKUP($D$1,ورقة4!$A$3:$BD$5001,MATCH(BM12,ورقة4!$A$2:$BD$2,0),0)=0,"",VLOOKUP($D$1,ورقة4!$A$3:$BD$5001,MATCH(BM12,ورقة4!$A$2:$BD$2,0),0)),"")</f>
        <v/>
      </c>
      <c r="BS12" s="54" t="str">
        <f t="shared" si="4"/>
        <v/>
      </c>
      <c r="BT12" s="57" t="str">
        <f t="shared" si="5"/>
        <v/>
      </c>
      <c r="BV12" t="s">
        <v>1149</v>
      </c>
      <c r="BW12" s="125">
        <v>148</v>
      </c>
      <c r="BX12" s="53"/>
      <c r="BY12" s="57"/>
      <c r="BZ12" s="128"/>
      <c r="CA12" s="58"/>
    </row>
    <row r="13" spans="1:79" ht="25.2" customHeight="1" thickBot="1" x14ac:dyDescent="0.35">
      <c r="C13" s="61">
        <f t="shared" ref="C13:C34" si="17">C12+D13</f>
        <v>0</v>
      </c>
      <c r="D13" s="61">
        <f t="shared" si="9"/>
        <v>0</v>
      </c>
      <c r="E13" s="64">
        <f t="shared" si="10"/>
        <v>0</v>
      </c>
      <c r="F13" s="61" t="str">
        <f t="shared" si="11"/>
        <v/>
      </c>
      <c r="G13" s="61">
        <f t="shared" si="12"/>
        <v>15</v>
      </c>
      <c r="H13" s="61">
        <f t="shared" si="6"/>
        <v>15</v>
      </c>
      <c r="I13" s="64" t="b">
        <f t="shared" si="13"/>
        <v>0</v>
      </c>
      <c r="J13" s="152" t="str">
        <f t="shared" si="7"/>
        <v>a2</v>
      </c>
      <c r="K13" s="264" t="str">
        <f t="shared" si="8"/>
        <v>اختر اسم المقرر الاختياري من السنة الأولى</v>
      </c>
      <c r="L13" s="265"/>
      <c r="M13" s="265"/>
      <c r="N13" s="265"/>
      <c r="O13" s="265"/>
      <c r="P13" s="265"/>
      <c r="Q13" s="265"/>
      <c r="R13" s="266"/>
      <c r="S13" s="153" t="str">
        <f t="shared" si="14"/>
        <v>ر2</v>
      </c>
      <c r="T13" s="155"/>
      <c r="U13" s="61">
        <f t="shared" si="15"/>
        <v>0</v>
      </c>
      <c r="V13" s="263" t="s">
        <v>1173</v>
      </c>
      <c r="W13" s="263"/>
      <c r="X13" s="263"/>
      <c r="Y13" s="263"/>
      <c r="Z13" s="263"/>
      <c r="AA13" s="263"/>
      <c r="AC13" s="293" t="s">
        <v>122</v>
      </c>
      <c r="AD13" s="294"/>
      <c r="AE13" s="294"/>
      <c r="AF13" s="294"/>
      <c r="AG13" s="294"/>
      <c r="AH13" s="307" t="s">
        <v>83</v>
      </c>
      <c r="AI13" s="307"/>
      <c r="AJ13" s="308"/>
      <c r="AK13" s="31"/>
      <c r="AM13" s="60"/>
      <c r="AO13" s="62" t="s">
        <v>1138</v>
      </c>
      <c r="BK13" s="57" t="str">
        <f t="shared" si="3"/>
        <v/>
      </c>
      <c r="BL13" s="129">
        <v>9</v>
      </c>
      <c r="BM13" s="130"/>
      <c r="BN13" s="130" t="s">
        <v>121</v>
      </c>
      <c r="BO13" s="62" t="s">
        <v>108</v>
      </c>
      <c r="BP13" s="62" t="s">
        <v>123</v>
      </c>
      <c r="BQ13" s="57">
        <f t="shared" si="16"/>
        <v>0</v>
      </c>
      <c r="BR13" s="59" t="str">
        <f>IFERROR(IF(VLOOKUP($D$1,ورقة4!$A$3:$BD$5001,MATCH(BM13,ورقة4!$A$2:$BD$2,0),0)=0,"",VLOOKUP($D$1,ورقة4!$A$3:$BD$5001,MATCH(BM13,ورقة4!$A$2:$BD$2,0),0)),"")</f>
        <v/>
      </c>
      <c r="BS13" s="57" t="str">
        <f>IF(AND(BS14="",BS15="",BS16="",BS17="",BS18="",BS19=""),"",BL13)</f>
        <v/>
      </c>
      <c r="BT13" s="57">
        <f>IF(AND(BT14="",BT15="",BT16="",BT17="",BT18="",BT19=""),"",BL13)</f>
        <v>9</v>
      </c>
      <c r="BV13" t="s">
        <v>1171</v>
      </c>
      <c r="BW13"/>
      <c r="BX13" s="57"/>
      <c r="BY13" s="57"/>
      <c r="BZ13" s="128"/>
      <c r="CA13" s="58"/>
    </row>
    <row r="14" spans="1:79" ht="25.2" customHeight="1" thickBot="1" x14ac:dyDescent="0.35">
      <c r="C14" s="61">
        <f t="shared" si="17"/>
        <v>0</v>
      </c>
      <c r="D14" s="61">
        <f t="shared" si="9"/>
        <v>0</v>
      </c>
      <c r="E14" s="64">
        <f t="shared" si="10"/>
        <v>0</v>
      </c>
      <c r="F14" s="61" t="str">
        <f t="shared" si="11"/>
        <v/>
      </c>
      <c r="G14" s="61">
        <f t="shared" si="12"/>
        <v>31</v>
      </c>
      <c r="H14" s="61">
        <f t="shared" si="6"/>
        <v>31</v>
      </c>
      <c r="I14" s="64" t="b">
        <f t="shared" si="13"/>
        <v>0</v>
      </c>
      <c r="J14" s="152" t="str">
        <f t="shared" si="7"/>
        <v/>
      </c>
      <c r="K14" s="264" t="str">
        <f t="shared" si="8"/>
        <v>مقررات السنة الثالثة (فصل أول)</v>
      </c>
      <c r="L14" s="265"/>
      <c r="M14" s="265"/>
      <c r="N14" s="265"/>
      <c r="O14" s="265"/>
      <c r="P14" s="265"/>
      <c r="Q14" s="265"/>
      <c r="R14" s="266"/>
      <c r="S14" s="153" t="str">
        <f t="shared" si="14"/>
        <v/>
      </c>
      <c r="T14" s="155"/>
      <c r="V14" s="262" t="s">
        <v>114</v>
      </c>
      <c r="W14" s="262"/>
      <c r="X14" s="262"/>
      <c r="Y14" s="262"/>
      <c r="Z14" s="262"/>
      <c r="AA14" s="262"/>
      <c r="AC14" s="293" t="s">
        <v>124</v>
      </c>
      <c r="AD14" s="294"/>
      <c r="AE14" s="294"/>
      <c r="AF14" s="294"/>
      <c r="AG14" s="294"/>
      <c r="AH14" s="297">
        <f>IF(OR(AH12&lt;10000,D5=AO4,AH19=2,AH19=1),AH12,IF(AH13="نعم",AE25+AE26/2,AH12))</f>
        <v>10000</v>
      </c>
      <c r="AI14" s="297"/>
      <c r="AJ14" s="298"/>
      <c r="AK14" s="31"/>
      <c r="BK14" s="57" t="str">
        <f t="shared" si="3"/>
        <v/>
      </c>
      <c r="BL14" s="53">
        <v>10</v>
      </c>
      <c r="BM14" s="53">
        <v>47</v>
      </c>
      <c r="BN14" s="53" t="s">
        <v>1102</v>
      </c>
      <c r="BO14" s="62" t="s">
        <v>108</v>
      </c>
      <c r="BP14" s="62" t="s">
        <v>123</v>
      </c>
      <c r="BQ14" s="57" t="str">
        <f t="shared" si="16"/>
        <v/>
      </c>
      <c r="BR14" s="59" t="str">
        <f>IFERROR(IF(VLOOKUP($D$1,ورقة4!$A$3:$BD$5001,MATCH(BM14,ورقة4!$A$2:$BD$2,0),0)=0,"",VLOOKUP($D$1,ورقة4!$A$3:$BD$5001,MATCH(BM14,ورقة4!$A$2:$BD$2,0),0)),"")</f>
        <v/>
      </c>
      <c r="BS14" s="54" t="str">
        <f>IF(BR14="م",BL14,"")</f>
        <v/>
      </c>
      <c r="BT14" s="57" t="str">
        <f t="shared" ref="BT14" si="18">IF(BR14="","",BL14)</f>
        <v/>
      </c>
      <c r="BV14" t="s">
        <v>1150</v>
      </c>
      <c r="BW14" s="125">
        <v>149</v>
      </c>
      <c r="BX14" s="53"/>
      <c r="BY14" s="57"/>
      <c r="BZ14" s="128"/>
      <c r="CA14" s="58"/>
    </row>
    <row r="15" spans="1:79" ht="25.2" customHeight="1" thickBot="1" x14ac:dyDescent="0.35">
      <c r="C15" s="61">
        <f t="shared" si="17"/>
        <v>0</v>
      </c>
      <c r="D15" s="61">
        <f t="shared" si="9"/>
        <v>0</v>
      </c>
      <c r="E15" s="64">
        <f t="shared" si="10"/>
        <v>0</v>
      </c>
      <c r="F15" s="61" t="str">
        <f t="shared" si="11"/>
        <v/>
      </c>
      <c r="G15" s="61">
        <f t="shared" si="12"/>
        <v>33</v>
      </c>
      <c r="H15" s="61">
        <f t="shared" si="6"/>
        <v>33</v>
      </c>
      <c r="I15" s="64" t="b">
        <f t="shared" si="13"/>
        <v>0</v>
      </c>
      <c r="J15" s="152">
        <f t="shared" si="7"/>
        <v>64</v>
      </c>
      <c r="K15" s="264" t="str">
        <f t="shared" si="8"/>
        <v xml:space="preserve">القضاء الاداري </v>
      </c>
      <c r="L15" s="265"/>
      <c r="M15" s="265"/>
      <c r="N15" s="265"/>
      <c r="O15" s="265"/>
      <c r="P15" s="265"/>
      <c r="Q15" s="265"/>
      <c r="R15" s="266"/>
      <c r="S15" s="153" t="str">
        <f t="shared" si="14"/>
        <v>ر2</v>
      </c>
      <c r="T15" s="155"/>
      <c r="V15" s="316" t="s">
        <v>84</v>
      </c>
      <c r="W15" s="316"/>
      <c r="X15" s="316"/>
      <c r="Y15" s="316"/>
      <c r="Z15" s="316"/>
      <c r="AA15" s="316"/>
      <c r="AC15" s="293" t="s">
        <v>125</v>
      </c>
      <c r="AD15" s="294"/>
      <c r="AE15" s="294"/>
      <c r="AF15" s="294"/>
      <c r="AG15" s="294"/>
      <c r="AH15" s="297">
        <f>IF(OR(D5=AV4,D5=AV7),0,AH12-AH14)</f>
        <v>0</v>
      </c>
      <c r="AI15" s="297"/>
      <c r="AJ15" s="298"/>
      <c r="AK15" s="31"/>
      <c r="BK15" s="57" t="str">
        <f t="shared" si="3"/>
        <v/>
      </c>
      <c r="BL15" s="129">
        <v>11</v>
      </c>
      <c r="BM15" s="53">
        <v>48</v>
      </c>
      <c r="BN15" s="53" t="s">
        <v>1103</v>
      </c>
      <c r="BO15" s="62" t="s">
        <v>108</v>
      </c>
      <c r="BP15" s="62" t="s">
        <v>123</v>
      </c>
      <c r="BQ15" s="57" t="str">
        <f t="shared" si="16"/>
        <v/>
      </c>
      <c r="BR15" s="59" t="str">
        <f>IFERROR(IF(VLOOKUP($D$1,ورقة4!$A$3:$BD$5001,MATCH(BM15,ورقة4!$A$2:$BD$2,0),0)=0,"",VLOOKUP($D$1,ورقة4!$A$3:$BD$5001,MATCH(BM15,ورقة4!$A$2:$BD$2,0),0)),"")</f>
        <v/>
      </c>
      <c r="BS15" s="54" t="str">
        <f t="shared" ref="BS15:BS19" si="19">IF(BR15="م",BL15,"")</f>
        <v/>
      </c>
      <c r="BT15" s="57" t="str">
        <f t="shared" ref="BT15:BT19" si="20">IF(BR15="","",BL15)</f>
        <v/>
      </c>
      <c r="BV15" t="s">
        <v>1151</v>
      </c>
      <c r="BW15" s="125">
        <v>151</v>
      </c>
      <c r="BX15" s="57"/>
      <c r="BY15" s="57"/>
      <c r="BZ15" s="128"/>
      <c r="CA15" s="58"/>
    </row>
    <row r="16" spans="1:79" ht="25.2" customHeight="1" thickBot="1" x14ac:dyDescent="0.35">
      <c r="C16" s="61">
        <f t="shared" si="17"/>
        <v>0</v>
      </c>
      <c r="D16" s="61">
        <f t="shared" si="9"/>
        <v>0</v>
      </c>
      <c r="E16" s="64">
        <f t="shared" si="10"/>
        <v>0</v>
      </c>
      <c r="F16" s="61" t="str">
        <f t="shared" si="11"/>
        <v/>
      </c>
      <c r="G16" s="61">
        <f t="shared" si="12"/>
        <v>37</v>
      </c>
      <c r="H16" s="61">
        <f t="shared" si="6"/>
        <v>37</v>
      </c>
      <c r="I16" s="64" t="b">
        <f t="shared" si="13"/>
        <v>0</v>
      </c>
      <c r="J16" s="152">
        <f t="shared" si="7"/>
        <v>68</v>
      </c>
      <c r="K16" s="264" t="str">
        <f t="shared" si="8"/>
        <v>قانون الاحوال الشخصية
 (الوصية والمواريث )</v>
      </c>
      <c r="L16" s="265"/>
      <c r="M16" s="265"/>
      <c r="N16" s="265"/>
      <c r="O16" s="265"/>
      <c r="P16" s="265"/>
      <c r="Q16" s="265"/>
      <c r="R16" s="266"/>
      <c r="S16" s="153" t="str">
        <f t="shared" si="14"/>
        <v>ر1</v>
      </c>
      <c r="T16" s="155"/>
      <c r="V16" s="262" t="s">
        <v>1174</v>
      </c>
      <c r="W16" s="262"/>
      <c r="X16" s="262"/>
      <c r="Y16" s="262"/>
      <c r="Z16" s="262"/>
      <c r="AA16" s="262"/>
      <c r="AC16" s="293" t="s">
        <v>126</v>
      </c>
      <c r="AD16" s="294"/>
      <c r="AE16" s="294"/>
      <c r="AF16" s="294"/>
      <c r="AG16" s="294"/>
      <c r="AH16" s="297">
        <f>COUNTIFS(S9:S40,"ج",T9:T40,1)</f>
        <v>0</v>
      </c>
      <c r="AI16" s="297"/>
      <c r="AJ16" s="298"/>
      <c r="AK16" s="31"/>
      <c r="BK16" s="57" t="str">
        <f t="shared" si="3"/>
        <v/>
      </c>
      <c r="BL16" s="53">
        <v>12</v>
      </c>
      <c r="BM16" s="53">
        <v>49</v>
      </c>
      <c r="BN16" s="53" t="s">
        <v>1104</v>
      </c>
      <c r="BO16" s="62" t="s">
        <v>108</v>
      </c>
      <c r="BP16" s="62" t="s">
        <v>123</v>
      </c>
      <c r="BQ16" s="57" t="str">
        <f t="shared" si="16"/>
        <v/>
      </c>
      <c r="BR16" s="59" t="str">
        <f>IFERROR(IF(VLOOKUP($D$1,ورقة4!$A$3:$BD$5001,MATCH(BM16,ورقة4!$A$2:$BD$2,0),0)=0,"",VLOOKUP($D$1,ورقة4!$A$3:$BD$5001,MATCH(BM16,ورقة4!$A$2:$BD$2,0),0)),"")</f>
        <v/>
      </c>
      <c r="BS16" s="54" t="str">
        <f t="shared" si="19"/>
        <v/>
      </c>
      <c r="BT16" s="57" t="str">
        <f t="shared" si="20"/>
        <v/>
      </c>
      <c r="BU16" s="53"/>
      <c r="BV16" t="s">
        <v>1152</v>
      </c>
      <c r="BW16" s="125">
        <v>152</v>
      </c>
      <c r="BX16" s="53"/>
      <c r="BY16" s="57"/>
      <c r="BZ16" s="128"/>
      <c r="CA16" s="58"/>
    </row>
    <row r="17" spans="1:79" ht="25.2" customHeight="1" thickBot="1" x14ac:dyDescent="0.35">
      <c r="C17" s="61">
        <f t="shared" si="17"/>
        <v>0</v>
      </c>
      <c r="D17" s="61">
        <f t="shared" si="9"/>
        <v>0</v>
      </c>
      <c r="E17" s="64">
        <f t="shared" si="10"/>
        <v>0</v>
      </c>
      <c r="F17" s="61" t="str">
        <f t="shared" si="11"/>
        <v/>
      </c>
      <c r="G17" s="61">
        <f t="shared" si="12"/>
        <v>38</v>
      </c>
      <c r="H17" s="61">
        <f t="shared" si="6"/>
        <v>38</v>
      </c>
      <c r="I17" s="64" t="b">
        <f t="shared" si="13"/>
        <v>0</v>
      </c>
      <c r="J17" s="152" t="str">
        <f t="shared" si="7"/>
        <v/>
      </c>
      <c r="K17" s="264" t="str">
        <f t="shared" si="8"/>
        <v>مقررات السنة الثالثة (فصل ثاني)</v>
      </c>
      <c r="L17" s="265"/>
      <c r="M17" s="265"/>
      <c r="N17" s="265"/>
      <c r="O17" s="265"/>
      <c r="P17" s="265"/>
      <c r="Q17" s="265"/>
      <c r="R17" s="266"/>
      <c r="S17" s="153" t="str">
        <f t="shared" si="14"/>
        <v/>
      </c>
      <c r="T17" s="155"/>
      <c r="V17" s="263"/>
      <c r="W17" s="263"/>
      <c r="X17" s="263"/>
      <c r="Y17" s="263"/>
      <c r="Z17" s="263"/>
      <c r="AA17" s="263"/>
      <c r="AC17" s="293" t="s">
        <v>127</v>
      </c>
      <c r="AD17" s="294"/>
      <c r="AE17" s="294"/>
      <c r="AF17" s="294"/>
      <c r="AG17" s="294"/>
      <c r="AH17" s="297">
        <f>COUNTIFS(S9:S40,"ر1",T9:T40,1)</f>
        <v>0</v>
      </c>
      <c r="AI17" s="297"/>
      <c r="AJ17" s="298"/>
      <c r="AK17" s="31"/>
      <c r="BK17" s="57" t="str">
        <f t="shared" si="3"/>
        <v/>
      </c>
      <c r="BL17" s="129">
        <v>13</v>
      </c>
      <c r="BM17" s="53">
        <v>50</v>
      </c>
      <c r="BN17" s="53" t="s">
        <v>1105</v>
      </c>
      <c r="BO17" s="62" t="s">
        <v>108</v>
      </c>
      <c r="BP17" s="62" t="s">
        <v>123</v>
      </c>
      <c r="BQ17" s="57">
        <f t="shared" si="16"/>
        <v>0</v>
      </c>
      <c r="BR17" s="59" t="str">
        <f>IFERROR(IF(VLOOKUP($D$1,ورقة4!$A$3:$BD$5001,MATCH(BM17,ورقة4!$A$2:$BD$2,0),0)=0,"",VLOOKUP($D$1,ورقة4!$A$3:$BD$5001,MATCH(BM17,ورقة4!$A$2:$BD$2,0),0)),"")</f>
        <v>ر2</v>
      </c>
      <c r="BS17" s="54" t="str">
        <f t="shared" si="19"/>
        <v/>
      </c>
      <c r="BT17" s="57">
        <f t="shared" si="20"/>
        <v>13</v>
      </c>
      <c r="BV17" t="s">
        <v>1153</v>
      </c>
      <c r="BW17" s="125">
        <v>153</v>
      </c>
      <c r="BX17" s="57"/>
      <c r="BY17" s="57"/>
      <c r="BZ17" s="128"/>
      <c r="CA17" s="58"/>
    </row>
    <row r="18" spans="1:79" ht="25.2" customHeight="1" thickBot="1" x14ac:dyDescent="0.35">
      <c r="C18" s="61">
        <f t="shared" si="17"/>
        <v>0</v>
      </c>
      <c r="D18" s="61">
        <f t="shared" si="9"/>
        <v>0</v>
      </c>
      <c r="E18" s="64">
        <f t="shared" si="10"/>
        <v>0</v>
      </c>
      <c r="F18" s="61" t="str">
        <f t="shared" si="11"/>
        <v/>
      </c>
      <c r="G18" s="61">
        <f t="shared" si="12"/>
        <v>40</v>
      </c>
      <c r="H18" s="61">
        <f t="shared" si="6"/>
        <v>40</v>
      </c>
      <c r="I18" s="64" t="b">
        <f t="shared" si="13"/>
        <v>0</v>
      </c>
      <c r="J18" s="152">
        <f t="shared" si="7"/>
        <v>70</v>
      </c>
      <c r="K18" s="264" t="str">
        <f t="shared" si="8"/>
        <v>اصول المحاكمات الجزائية (2)</v>
      </c>
      <c r="L18" s="265"/>
      <c r="M18" s="265"/>
      <c r="N18" s="265"/>
      <c r="O18" s="265"/>
      <c r="P18" s="265"/>
      <c r="Q18" s="265"/>
      <c r="R18" s="266"/>
      <c r="S18" s="153" t="str">
        <f t="shared" si="14"/>
        <v>ج</v>
      </c>
      <c r="T18" s="155"/>
      <c r="V18" s="295" t="str">
        <f>IF(D3="أنثى","منقطعة عن التسجيل في","منقطع عن التسجيل في")</f>
        <v>منقطعة عن التسجيل في</v>
      </c>
      <c r="W18" s="295"/>
      <c r="X18" s="295"/>
      <c r="Y18" s="295"/>
      <c r="Z18" s="295"/>
      <c r="AA18" s="295"/>
      <c r="AC18" s="293" t="s">
        <v>128</v>
      </c>
      <c r="AD18" s="294"/>
      <c r="AE18" s="294"/>
      <c r="AF18" s="294"/>
      <c r="AG18" s="294"/>
      <c r="AH18" s="297">
        <f>COUNTIFS(S9:S40,"ر2",T9:T40,1)</f>
        <v>0</v>
      </c>
      <c r="AI18" s="297"/>
      <c r="AJ18" s="298"/>
      <c r="AK18" s="31"/>
      <c r="BK18" s="57" t="str">
        <f t="shared" si="3"/>
        <v/>
      </c>
      <c r="BL18" s="53">
        <v>14</v>
      </c>
      <c r="BM18" s="62">
        <v>51</v>
      </c>
      <c r="BN18" s="57" t="s">
        <v>1106</v>
      </c>
      <c r="BQ18" s="57">
        <f>IFERROR(VLOOKUP(BN18,$K$9:$T$21,10,0),"")</f>
        <v>0</v>
      </c>
      <c r="BR18" s="59" t="str">
        <f>IFERROR(IF(VLOOKUP($D$1,ورقة4!$A$3:$BD$5001,MATCH(BM18,ورقة4!$A$2:$BD$2,0),0)=0,"",VLOOKUP($D$1,ورقة4!$A$3:$BD$5001,MATCH(BM18,ورقة4!$A$2:$BD$2,0),0)),"")</f>
        <v/>
      </c>
      <c r="BS18" s="54" t="str">
        <f t="shared" si="19"/>
        <v/>
      </c>
      <c r="BT18" s="57" t="str">
        <f t="shared" si="20"/>
        <v/>
      </c>
      <c r="BV18" t="s">
        <v>1154</v>
      </c>
      <c r="BW18" s="125">
        <v>154</v>
      </c>
      <c r="BX18" s="53"/>
      <c r="BY18" s="57"/>
      <c r="BZ18" s="128"/>
      <c r="CA18" s="58"/>
    </row>
    <row r="19" spans="1:79" ht="25.2" customHeight="1" thickBot="1" x14ac:dyDescent="0.35">
      <c r="C19" s="61">
        <f t="shared" si="17"/>
        <v>0</v>
      </c>
      <c r="D19" s="61">
        <f t="shared" si="9"/>
        <v>0</v>
      </c>
      <c r="E19" s="64">
        <f t="shared" si="10"/>
        <v>0</v>
      </c>
      <c r="F19" s="61" t="str">
        <f t="shared" si="11"/>
        <v/>
      </c>
      <c r="G19" s="61">
        <f t="shared" si="12"/>
        <v>41</v>
      </c>
      <c r="H19" s="61">
        <f t="shared" si="6"/>
        <v>41</v>
      </c>
      <c r="I19" s="64" t="b">
        <f t="shared" si="13"/>
        <v>0</v>
      </c>
      <c r="J19" s="152">
        <f t="shared" si="7"/>
        <v>71</v>
      </c>
      <c r="K19" s="264" t="str">
        <f t="shared" si="8"/>
        <v>القانون التجاري (الشركات )</v>
      </c>
      <c r="L19" s="265"/>
      <c r="M19" s="265"/>
      <c r="N19" s="265"/>
      <c r="O19" s="265"/>
      <c r="P19" s="265"/>
      <c r="Q19" s="265"/>
      <c r="R19" s="266"/>
      <c r="S19" s="153" t="str">
        <f t="shared" si="14"/>
        <v>ر1</v>
      </c>
      <c r="T19" s="155"/>
      <c r="U19" s="61" t="str">
        <f>IFERROR(SMALL($A$27:A37,BL5),"")</f>
        <v/>
      </c>
      <c r="V19" s="257" t="str">
        <f>IFERROR(VLOOKUP(U19,$A$49:$B$59,2,0),"")</f>
        <v/>
      </c>
      <c r="W19" s="257"/>
      <c r="X19" s="257"/>
      <c r="Y19" s="257"/>
      <c r="Z19" s="257"/>
      <c r="AA19" s="257"/>
      <c r="AB19" s="61">
        <f>COUNTIF(S10:S31,"A")</f>
        <v>0</v>
      </c>
      <c r="AC19" s="309" t="s">
        <v>130</v>
      </c>
      <c r="AD19" s="310"/>
      <c r="AE19" s="310"/>
      <c r="AF19" s="310"/>
      <c r="AG19" s="310"/>
      <c r="AH19" s="311">
        <f>IF(AB19&gt;0,COUNTIFS(S10:S35,"A",T10:T35,1),SUM(AH16:AJ18))</f>
        <v>0</v>
      </c>
      <c r="AI19" s="311"/>
      <c r="AJ19" s="312"/>
      <c r="AK19" s="50"/>
      <c r="BK19" s="57" t="str">
        <f t="shared" si="3"/>
        <v/>
      </c>
      <c r="BL19" s="129">
        <v>15</v>
      </c>
      <c r="BM19" s="53" t="str">
        <f>IF(U10&lt;&gt;0,U10,"a2")</f>
        <v>a2</v>
      </c>
      <c r="BN19" s="53" t="str">
        <f>V10</f>
        <v>اختر اسم المقرر الاختياري من السنة الأولى</v>
      </c>
      <c r="BO19" s="62" t="s">
        <v>131</v>
      </c>
      <c r="BP19" s="62" t="s">
        <v>109</v>
      </c>
      <c r="BQ19" s="57">
        <f t="shared" si="16"/>
        <v>0</v>
      </c>
      <c r="BR19" s="59" t="str">
        <f>IFERROR(IF(VLOOKUP($D$1,ورقة4!$A$3:$BD$5001,MATCH(BM19,ورقة4!$A$2:$BD$2,0),0)=0,"",VLOOKUP($D$1,ورقة4!$A$3:$BD$5001,MATCH(BM19,ورقة4!$A$2:$BD$2,0),0)),"")</f>
        <v>ر2</v>
      </c>
      <c r="BS19" s="54" t="str">
        <f t="shared" si="19"/>
        <v/>
      </c>
      <c r="BT19" s="57">
        <f t="shared" si="20"/>
        <v>15</v>
      </c>
      <c r="BV19" t="s">
        <v>1155</v>
      </c>
      <c r="BW19" s="125">
        <v>155</v>
      </c>
      <c r="BX19" s="57"/>
      <c r="BY19" s="57"/>
      <c r="BZ19" s="128"/>
      <c r="CA19" s="58"/>
    </row>
    <row r="20" spans="1:79" ht="25.2" customHeight="1" thickTop="1" thickBot="1" x14ac:dyDescent="0.35">
      <c r="C20" s="61">
        <f t="shared" si="17"/>
        <v>0</v>
      </c>
      <c r="D20" s="61">
        <f t="shared" si="9"/>
        <v>0</v>
      </c>
      <c r="E20" s="64">
        <f t="shared" si="10"/>
        <v>0</v>
      </c>
      <c r="F20" s="61" t="str">
        <f t="shared" si="11"/>
        <v/>
      </c>
      <c r="G20" s="61">
        <f t="shared" si="12"/>
        <v>42</v>
      </c>
      <c r="H20" s="61">
        <f t="shared" si="6"/>
        <v>42</v>
      </c>
      <c r="I20" s="64" t="b">
        <f t="shared" si="13"/>
        <v>0</v>
      </c>
      <c r="J20" s="152">
        <f t="shared" si="7"/>
        <v>72</v>
      </c>
      <c r="K20" s="264" t="str">
        <f t="shared" si="8"/>
        <v xml:space="preserve">المنظمات الدولية </v>
      </c>
      <c r="L20" s="265"/>
      <c r="M20" s="265"/>
      <c r="N20" s="265"/>
      <c r="O20" s="265"/>
      <c r="P20" s="265"/>
      <c r="Q20" s="265"/>
      <c r="R20" s="266"/>
      <c r="S20" s="153" t="str">
        <f t="shared" si="14"/>
        <v>ج</v>
      </c>
      <c r="T20" s="155"/>
      <c r="U20" s="61" t="str">
        <f>IFERROR(SMALL($A$27:A38,BL6),"")</f>
        <v/>
      </c>
      <c r="V20" s="257" t="str">
        <f t="shared" ref="V20:V28" si="21">IFERROR(VLOOKUP(U20,$A$49:$B$59,2,0),"")</f>
        <v/>
      </c>
      <c r="W20" s="257"/>
      <c r="X20" s="257"/>
      <c r="Y20" s="257"/>
      <c r="Z20" s="257"/>
      <c r="AA20" s="257"/>
      <c r="AC20" s="306">
        <f>'إدخال البيانات'!A2</f>
        <v>0</v>
      </c>
      <c r="AD20" s="306"/>
      <c r="AE20" s="306"/>
      <c r="AF20" s="306"/>
      <c r="AG20" s="306"/>
      <c r="AH20" s="306"/>
      <c r="AI20" s="306"/>
      <c r="AJ20" s="306"/>
      <c r="AK20" s="63"/>
      <c r="BK20" s="57" t="str">
        <f t="shared" si="3"/>
        <v/>
      </c>
      <c r="BL20" s="53">
        <v>16</v>
      </c>
      <c r="BM20" s="130"/>
      <c r="BN20" s="130" t="s">
        <v>129</v>
      </c>
      <c r="BO20" s="62" t="s">
        <v>131</v>
      </c>
      <c r="BP20" s="62" t="s">
        <v>109</v>
      </c>
      <c r="BQ20" s="57" t="str">
        <f t="shared" si="16"/>
        <v/>
      </c>
      <c r="BR20" s="59" t="str">
        <f>IFERROR(IF(VLOOKUP($D$1,ورقة4!$A$3:$BD$5001,MATCH(BM20,ورقة4!$A$2:$BD$2,0),0)=0,"",VLOOKUP($D$1,ورقة4!$A$3:$BD$5001,MATCH(BM20,ورقة4!$A$2:$BD$2,0),0)),"")</f>
        <v/>
      </c>
      <c r="BS20" s="57" t="str">
        <f>IF(AND(BS21="",BS22="",BS23="",BS24="",BS25="",BS26="",BS27=""),"",BL20)</f>
        <v/>
      </c>
      <c r="BT20" s="57" t="str">
        <f>IF(AND(BT21="",BT22="",BT23="",BT24="",BT25="",BT26="",BT27=""),"",BL20)</f>
        <v/>
      </c>
      <c r="BV20" t="s">
        <v>1172</v>
      </c>
      <c r="BW20"/>
      <c r="BX20" s="53"/>
      <c r="BY20" s="57"/>
      <c r="BZ20" s="128"/>
      <c r="CA20" s="58"/>
    </row>
    <row r="21" spans="1:79" ht="25.2" customHeight="1" thickBot="1" x14ac:dyDescent="0.35">
      <c r="A21" s="61" t="str">
        <f t="shared" ref="A21:A22" si="22">IFERROR(SMALL($BS$4:$BS$42,BL18),"")</f>
        <v/>
      </c>
      <c r="B21" s="61">
        <f t="shared" ref="B21:B22" si="23">IF(OR(A21=1,A21=8,A21=14,A21=21,A21=27,A21=33,A21=""),0,1)</f>
        <v>0</v>
      </c>
      <c r="C21" s="61">
        <f t="shared" si="17"/>
        <v>0</v>
      </c>
      <c r="D21" s="61">
        <f t="shared" si="9"/>
        <v>0</v>
      </c>
      <c r="E21" s="64">
        <f t="shared" si="10"/>
        <v>0</v>
      </c>
      <c r="F21" s="61" t="str">
        <f t="shared" si="11"/>
        <v/>
      </c>
      <c r="G21" s="61">
        <f t="shared" si="12"/>
        <v>43</v>
      </c>
      <c r="H21" s="61">
        <f t="shared" si="6"/>
        <v>43</v>
      </c>
      <c r="I21" s="64" t="b">
        <f t="shared" si="13"/>
        <v>0</v>
      </c>
      <c r="J21" s="152">
        <f t="shared" si="7"/>
        <v>73</v>
      </c>
      <c r="K21" s="264" t="str">
        <f t="shared" si="8"/>
        <v xml:space="preserve">مصطلحات قانونية بلغة اجنبية </v>
      </c>
      <c r="L21" s="265"/>
      <c r="M21" s="265"/>
      <c r="N21" s="265"/>
      <c r="O21" s="265"/>
      <c r="P21" s="265"/>
      <c r="Q21" s="265"/>
      <c r="R21" s="266"/>
      <c r="S21" s="153" t="str">
        <f t="shared" si="14"/>
        <v>ج</v>
      </c>
      <c r="T21" s="155"/>
      <c r="U21" s="61" t="str">
        <f>IFERROR(SMALL($A$27:A39,BL7),"")</f>
        <v/>
      </c>
      <c r="V21" s="257" t="str">
        <f t="shared" si="21"/>
        <v/>
      </c>
      <c r="W21" s="257"/>
      <c r="X21" s="257"/>
      <c r="Y21" s="257"/>
      <c r="Z21" s="257"/>
      <c r="AA21" s="257"/>
      <c r="AK21" s="63"/>
      <c r="BK21" s="57" t="str">
        <f t="shared" si="3"/>
        <v/>
      </c>
      <c r="BL21" s="129">
        <v>17</v>
      </c>
      <c r="BM21" s="53">
        <v>52</v>
      </c>
      <c r="BN21" s="53" t="s">
        <v>1107</v>
      </c>
      <c r="BO21" s="62" t="s">
        <v>131</v>
      </c>
      <c r="BP21" s="62" t="s">
        <v>109</v>
      </c>
      <c r="BQ21" s="57" t="str">
        <f t="shared" si="16"/>
        <v/>
      </c>
      <c r="BR21" s="59" t="str">
        <f>IFERROR(IF(VLOOKUP($D$1,ورقة4!$A$3:$BD$5001,MATCH(BM21,ورقة4!$A$2:$BD$2,0),0)=0,"",VLOOKUP($D$1,ورقة4!$A$3:$BD$5001,MATCH(BM21,ورقة4!$A$2:$BD$2,0),0)),"")</f>
        <v/>
      </c>
      <c r="BS21" s="54" t="str">
        <f t="shared" ref="BS21" si="24">IF(BR21="م",BL21,"")</f>
        <v/>
      </c>
      <c r="BT21" s="57" t="str">
        <f t="shared" ref="BT21" si="25">IF(BR21="","",BL21)</f>
        <v/>
      </c>
      <c r="BV21" t="s">
        <v>1156</v>
      </c>
      <c r="BW21" s="125">
        <v>157</v>
      </c>
      <c r="BX21" s="57"/>
      <c r="BY21" s="57"/>
      <c r="BZ21" s="128"/>
      <c r="CA21" s="58"/>
    </row>
    <row r="22" spans="1:79" ht="25.2" customHeight="1" thickBot="1" x14ac:dyDescent="0.35">
      <c r="A22" s="61" t="str">
        <f t="shared" si="22"/>
        <v/>
      </c>
      <c r="B22" s="61">
        <f t="shared" si="23"/>
        <v>0</v>
      </c>
      <c r="C22" s="61">
        <f t="shared" si="17"/>
        <v>0</v>
      </c>
      <c r="D22" s="61">
        <f t="shared" si="9"/>
        <v>0</v>
      </c>
      <c r="E22" s="64">
        <f t="shared" si="10"/>
        <v>0</v>
      </c>
      <c r="F22" s="61" t="str">
        <f t="shared" si="11"/>
        <v/>
      </c>
      <c r="G22" s="61">
        <f t="shared" si="12"/>
        <v>44</v>
      </c>
      <c r="H22" s="61">
        <f t="shared" si="6"/>
        <v>44</v>
      </c>
      <c r="I22" s="64" t="b">
        <f t="shared" si="13"/>
        <v>0</v>
      </c>
      <c r="J22" s="152" t="str">
        <f t="shared" si="7"/>
        <v>a6</v>
      </c>
      <c r="K22" s="264" t="str">
        <f t="shared" si="8"/>
        <v>اختر اسم المقرر الاختياري من السنة الثالثة</v>
      </c>
      <c r="L22" s="265"/>
      <c r="M22" s="265"/>
      <c r="N22" s="265"/>
      <c r="O22" s="265"/>
      <c r="P22" s="265"/>
      <c r="Q22" s="265"/>
      <c r="R22" s="266"/>
      <c r="S22" s="153" t="str">
        <f t="shared" si="14"/>
        <v>ج</v>
      </c>
      <c r="T22" s="155"/>
      <c r="U22" s="61" t="str">
        <f>IFERROR(SMALL($A$27:A40,BL8),"")</f>
        <v/>
      </c>
      <c r="V22" s="257" t="str">
        <f t="shared" si="21"/>
        <v/>
      </c>
      <c r="W22" s="257"/>
      <c r="X22" s="257"/>
      <c r="Y22" s="257"/>
      <c r="Z22" s="257"/>
      <c r="AA22" s="257"/>
      <c r="AC22" s="60"/>
      <c r="AD22" s="60"/>
      <c r="AE22" s="60"/>
      <c r="AF22" s="60"/>
      <c r="AK22" s="63"/>
      <c r="BK22" s="57" t="str">
        <f t="shared" si="3"/>
        <v/>
      </c>
      <c r="BL22" s="53">
        <v>18</v>
      </c>
      <c r="BM22" s="53">
        <v>53</v>
      </c>
      <c r="BN22" s="53" t="s">
        <v>1108</v>
      </c>
      <c r="BO22" s="62" t="s">
        <v>131</v>
      </c>
      <c r="BP22" s="62" t="s">
        <v>109</v>
      </c>
      <c r="BQ22" s="57" t="str">
        <f t="shared" si="16"/>
        <v/>
      </c>
      <c r="BR22" s="59" t="str">
        <f>IFERROR(IF(VLOOKUP($D$1,ورقة4!$A$3:$BD$5001,MATCH(BM22,ورقة4!$A$2:$BD$2,0),0)=0,"",VLOOKUP($D$1,ورقة4!$A$3:$BD$5001,MATCH(BM22,ورقة4!$A$2:$BD$2,0),0)),"")</f>
        <v/>
      </c>
      <c r="BS22" s="54" t="str">
        <f t="shared" ref="BS22:BS27" si="26">IF(BR22="م",BL22,"")</f>
        <v/>
      </c>
      <c r="BT22" s="57" t="str">
        <f t="shared" ref="BT22:BT27" si="27">IF(BR22="","",BL22)</f>
        <v/>
      </c>
      <c r="BV22" t="s">
        <v>1157</v>
      </c>
      <c r="BW22" s="125">
        <v>158</v>
      </c>
      <c r="BX22" s="53"/>
      <c r="BY22" s="57"/>
      <c r="BZ22" s="128"/>
      <c r="CA22" s="58"/>
    </row>
    <row r="23" spans="1:79" ht="25.2" customHeight="1" thickBot="1" x14ac:dyDescent="0.35">
      <c r="B23" s="182"/>
      <c r="C23" s="61">
        <f t="shared" si="17"/>
        <v>0</v>
      </c>
      <c r="D23" s="61">
        <f t="shared" si="9"/>
        <v>0</v>
      </c>
      <c r="E23" s="64">
        <f t="shared" si="10"/>
        <v>0</v>
      </c>
      <c r="F23" s="61" t="str">
        <f t="shared" si="11"/>
        <v/>
      </c>
      <c r="G23" s="61" t="str">
        <f t="shared" si="12"/>
        <v/>
      </c>
      <c r="H23" s="61" t="str">
        <f t="shared" si="6"/>
        <v/>
      </c>
      <c r="I23" s="64" t="b">
        <f t="shared" si="13"/>
        <v>0</v>
      </c>
      <c r="J23" s="152" t="str">
        <f t="shared" si="7"/>
        <v/>
      </c>
      <c r="K23" s="264" t="str">
        <f t="shared" si="8"/>
        <v/>
      </c>
      <c r="L23" s="265"/>
      <c r="M23" s="265"/>
      <c r="N23" s="265"/>
      <c r="O23" s="265"/>
      <c r="P23" s="265"/>
      <c r="Q23" s="265"/>
      <c r="R23" s="266"/>
      <c r="S23" s="153" t="str">
        <f t="shared" si="14"/>
        <v/>
      </c>
      <c r="T23" s="155"/>
      <c r="U23" s="61" t="str">
        <f>IFERROR(SMALL($A$27:A41,BL9),"")</f>
        <v/>
      </c>
      <c r="V23" s="257" t="str">
        <f t="shared" si="21"/>
        <v/>
      </c>
      <c r="W23" s="257"/>
      <c r="X23" s="257"/>
      <c r="Y23" s="257"/>
      <c r="Z23" s="257"/>
      <c r="AA23" s="257"/>
      <c r="AB23" s="22"/>
      <c r="AC23" s="60"/>
      <c r="AD23" s="61">
        <v>1</v>
      </c>
      <c r="AE23" s="64" t="e">
        <f>VLOOKUP(AD23,$C$10:$E$26,3,0)</f>
        <v>#N/A</v>
      </c>
      <c r="AF23" s="60"/>
      <c r="AK23" s="63"/>
      <c r="BK23" s="57" t="str">
        <f t="shared" si="3"/>
        <v/>
      </c>
      <c r="BL23" s="129">
        <v>19</v>
      </c>
      <c r="BM23" s="53">
        <v>54</v>
      </c>
      <c r="BN23" s="53" t="s">
        <v>1109</v>
      </c>
      <c r="BO23" s="62" t="s">
        <v>131</v>
      </c>
      <c r="BP23" s="62" t="s">
        <v>109</v>
      </c>
      <c r="BQ23" s="57" t="str">
        <f t="shared" si="16"/>
        <v/>
      </c>
      <c r="BR23" s="59" t="str">
        <f>IFERROR(IF(VLOOKUP($D$1,ورقة4!$A$3:$BD$5001,MATCH(BM23,ورقة4!$A$2:$BD$2,0),0)=0,"",VLOOKUP($D$1,ورقة4!$A$3:$BD$5001,MATCH(BM23,ورقة4!$A$2:$BD$2,0),0)),"")</f>
        <v/>
      </c>
      <c r="BS23" s="54" t="str">
        <f t="shared" si="26"/>
        <v/>
      </c>
      <c r="BT23" s="57" t="str">
        <f t="shared" si="27"/>
        <v/>
      </c>
      <c r="BU23" s="53"/>
      <c r="BV23" t="s">
        <v>1158</v>
      </c>
      <c r="BW23" s="125">
        <v>159</v>
      </c>
      <c r="BX23" s="57"/>
      <c r="BY23" s="57"/>
      <c r="BZ23" s="128"/>
      <c r="CA23" s="58"/>
    </row>
    <row r="24" spans="1:79" ht="25.2" customHeight="1" thickBot="1" x14ac:dyDescent="0.35">
      <c r="B24" s="182"/>
      <c r="C24" s="61">
        <f t="shared" si="17"/>
        <v>0</v>
      </c>
      <c r="D24" s="61">
        <f t="shared" si="9"/>
        <v>0</v>
      </c>
      <c r="E24" s="64">
        <f t="shared" si="10"/>
        <v>0</v>
      </c>
      <c r="F24" s="61" t="str">
        <f t="shared" si="11"/>
        <v/>
      </c>
      <c r="G24" s="61" t="str">
        <f t="shared" si="12"/>
        <v/>
      </c>
      <c r="H24" s="61" t="str">
        <f t="shared" si="6"/>
        <v/>
      </c>
      <c r="I24" s="64" t="b">
        <f t="shared" si="13"/>
        <v>0</v>
      </c>
      <c r="J24" s="152" t="str">
        <f t="shared" si="7"/>
        <v/>
      </c>
      <c r="K24" s="264" t="str">
        <f t="shared" si="8"/>
        <v/>
      </c>
      <c r="L24" s="265"/>
      <c r="M24" s="265"/>
      <c r="N24" s="265"/>
      <c r="O24" s="265"/>
      <c r="P24" s="265"/>
      <c r="Q24" s="265"/>
      <c r="R24" s="266"/>
      <c r="S24" s="153" t="str">
        <f t="shared" si="14"/>
        <v/>
      </c>
      <c r="T24" s="155"/>
      <c r="U24" s="61" t="str">
        <f>IFERROR(SMALL($A$27:A42,BL10),"")</f>
        <v/>
      </c>
      <c r="V24" s="257" t="str">
        <f t="shared" si="21"/>
        <v/>
      </c>
      <c r="W24" s="257"/>
      <c r="X24" s="257"/>
      <c r="Y24" s="257"/>
      <c r="Z24" s="257"/>
      <c r="AA24" s="257"/>
      <c r="AB24" s="22"/>
      <c r="AC24" s="60"/>
      <c r="AD24" s="61">
        <v>2</v>
      </c>
      <c r="AE24" s="64" t="e">
        <f>VLOOKUP(AD24,$C$10:$E$26,3,0)</f>
        <v>#N/A</v>
      </c>
      <c r="AF24" s="60"/>
      <c r="AG24" s="60"/>
      <c r="AH24" s="60"/>
      <c r="AI24" s="60"/>
      <c r="BK24" s="57" t="str">
        <f t="shared" si="3"/>
        <v/>
      </c>
      <c r="BL24" s="53">
        <v>20</v>
      </c>
      <c r="BM24" s="53">
        <v>55</v>
      </c>
      <c r="BN24" s="53" t="s">
        <v>1110</v>
      </c>
      <c r="BO24" s="62" t="s">
        <v>131</v>
      </c>
      <c r="BP24" s="62" t="s">
        <v>109</v>
      </c>
      <c r="BQ24" s="57" t="str">
        <f t="shared" si="16"/>
        <v/>
      </c>
      <c r="BR24" s="59" t="str">
        <f>IFERROR(IF(VLOOKUP($D$1,ورقة4!$A$3:$BD$5001,MATCH(BM24,ورقة4!$A$2:$BD$2,0),0)=0,"",VLOOKUP($D$1,ورقة4!$A$3:$BD$5001,MATCH(BM24,ورقة4!$A$2:$BD$2,0),0)),"")</f>
        <v/>
      </c>
      <c r="BS24" s="54" t="str">
        <f t="shared" si="26"/>
        <v/>
      </c>
      <c r="BT24" s="57" t="str">
        <f t="shared" si="27"/>
        <v/>
      </c>
      <c r="BV24" t="s">
        <v>1159</v>
      </c>
      <c r="BW24" s="125">
        <v>160</v>
      </c>
      <c r="BX24" s="53"/>
      <c r="BY24" s="57"/>
      <c r="BZ24" s="128"/>
      <c r="CA24" s="58"/>
    </row>
    <row r="25" spans="1:79" ht="25.2" customHeight="1" thickBot="1" x14ac:dyDescent="0.35">
      <c r="B25" s="182"/>
      <c r="C25" s="61">
        <f t="shared" si="17"/>
        <v>0</v>
      </c>
      <c r="D25" s="61">
        <f t="shared" si="9"/>
        <v>0</v>
      </c>
      <c r="E25" s="64">
        <f t="shared" si="10"/>
        <v>0</v>
      </c>
      <c r="F25" s="61" t="str">
        <f t="shared" si="11"/>
        <v/>
      </c>
      <c r="G25" s="61" t="str">
        <f t="shared" si="12"/>
        <v/>
      </c>
      <c r="H25" s="61" t="str">
        <f t="shared" si="6"/>
        <v/>
      </c>
      <c r="I25" s="64" t="b">
        <f t="shared" si="13"/>
        <v>0</v>
      </c>
      <c r="J25" s="152" t="str">
        <f t="shared" si="7"/>
        <v/>
      </c>
      <c r="K25" s="264" t="str">
        <f t="shared" si="8"/>
        <v/>
      </c>
      <c r="L25" s="265"/>
      <c r="M25" s="265"/>
      <c r="N25" s="265"/>
      <c r="O25" s="265"/>
      <c r="P25" s="265"/>
      <c r="Q25" s="265"/>
      <c r="R25" s="266"/>
      <c r="S25" s="153" t="str">
        <f t="shared" si="14"/>
        <v/>
      </c>
      <c r="T25" s="155"/>
      <c r="U25" s="60" t="str">
        <f>IFERROR(SMALL($A$27:A43,BL11),"")</f>
        <v/>
      </c>
      <c r="V25" s="257" t="str">
        <f t="shared" si="21"/>
        <v/>
      </c>
      <c r="W25" s="257"/>
      <c r="X25" s="257"/>
      <c r="Y25" s="257"/>
      <c r="Z25" s="257"/>
      <c r="AA25" s="257"/>
      <c r="AB25" s="22"/>
      <c r="AC25" s="60"/>
      <c r="AE25" s="64" t="e">
        <f>SUM(AE23:AE24)</f>
        <v>#N/A</v>
      </c>
      <c r="AF25" s="60"/>
      <c r="AG25" s="60"/>
      <c r="AH25" s="60"/>
      <c r="AI25" s="60"/>
      <c r="BK25" s="57" t="str">
        <f t="shared" si="3"/>
        <v/>
      </c>
      <c r="BL25" s="129">
        <v>21</v>
      </c>
      <c r="BM25" s="53">
        <v>56</v>
      </c>
      <c r="BN25" s="57" t="s">
        <v>1111</v>
      </c>
      <c r="BQ25" s="57"/>
      <c r="BR25" s="59" t="str">
        <f>IFERROR(IF(VLOOKUP($D$1,ورقة4!$A$3:$BD$5001,MATCH(BM25,ورقة4!$A$2:$BD$2,0),0)=0,"",VLOOKUP($D$1,ورقة4!$A$3:$BD$5001,MATCH(BM25,ورقة4!$A$2:$BD$2,0),0)),"")</f>
        <v/>
      </c>
      <c r="BS25" s="54" t="str">
        <f t="shared" si="26"/>
        <v/>
      </c>
      <c r="BT25" s="57" t="str">
        <f t="shared" si="27"/>
        <v/>
      </c>
      <c r="BV25" t="s">
        <v>1160</v>
      </c>
      <c r="BW25" s="125">
        <v>162</v>
      </c>
      <c r="BX25" s="57"/>
      <c r="BY25" s="57"/>
      <c r="BZ25" s="128"/>
      <c r="CA25" s="58"/>
    </row>
    <row r="26" spans="1:79" ht="25.2" customHeight="1" thickBot="1" x14ac:dyDescent="0.35">
      <c r="A26" s="60"/>
      <c r="B26" s="182"/>
      <c r="C26" s="61">
        <f t="shared" si="17"/>
        <v>0</v>
      </c>
      <c r="D26" s="61">
        <f t="shared" si="9"/>
        <v>0</v>
      </c>
      <c r="E26" s="64">
        <f t="shared" si="10"/>
        <v>0</v>
      </c>
      <c r="F26" s="61" t="str">
        <f t="shared" si="11"/>
        <v/>
      </c>
      <c r="G26" s="61" t="str">
        <f t="shared" si="12"/>
        <v/>
      </c>
      <c r="H26" s="61" t="str">
        <f t="shared" si="6"/>
        <v/>
      </c>
      <c r="I26" s="64" t="b">
        <f t="shared" si="13"/>
        <v>0</v>
      </c>
      <c r="J26" s="152" t="str">
        <f t="shared" si="7"/>
        <v/>
      </c>
      <c r="K26" s="264" t="str">
        <f t="shared" si="8"/>
        <v/>
      </c>
      <c r="L26" s="265"/>
      <c r="M26" s="265"/>
      <c r="N26" s="265"/>
      <c r="O26" s="265"/>
      <c r="P26" s="265"/>
      <c r="Q26" s="265"/>
      <c r="R26" s="266"/>
      <c r="S26" s="153" t="str">
        <f t="shared" si="14"/>
        <v/>
      </c>
      <c r="T26" s="155"/>
      <c r="U26" s="60" t="str">
        <f>IFERROR(SMALL($A$27:A44,BL12),"")</f>
        <v/>
      </c>
      <c r="V26" s="257" t="str">
        <f t="shared" si="21"/>
        <v/>
      </c>
      <c r="W26" s="257"/>
      <c r="X26" s="257"/>
      <c r="Y26" s="257"/>
      <c r="Z26" s="257"/>
      <c r="AA26" s="257"/>
      <c r="AB26" s="22"/>
      <c r="AC26" s="60"/>
      <c r="AE26" s="65" t="e">
        <f>AH12-(AE23+AE24)</f>
        <v>#N/A</v>
      </c>
      <c r="AF26" s="60"/>
      <c r="AG26" s="60"/>
      <c r="AH26" s="60"/>
      <c r="AI26" s="60"/>
      <c r="BK26" s="57" t="str">
        <f t="shared" si="3"/>
        <v/>
      </c>
      <c r="BL26" s="53">
        <v>22</v>
      </c>
      <c r="BM26" s="53">
        <v>57</v>
      </c>
      <c r="BN26" s="53" t="s">
        <v>1112</v>
      </c>
      <c r="BO26" s="62" t="s">
        <v>131</v>
      </c>
      <c r="BP26" s="62" t="s">
        <v>123</v>
      </c>
      <c r="BQ26" s="57" t="str">
        <f>IFERROR(VLOOKUP(BN26,$K$9:$T$21,10,0),"")</f>
        <v/>
      </c>
      <c r="BR26" s="59" t="str">
        <f>IFERROR(IF(VLOOKUP($D$1,ورقة4!$A$3:$BD$5001,MATCH(BM26,ورقة4!$A$2:$BD$2,0),0)=0,"",VLOOKUP($D$1,ورقة4!$A$3:$BD$5001,MATCH(BM26,ورقة4!$A$2:$BD$2,0),0)),"")</f>
        <v/>
      </c>
      <c r="BS26" s="54" t="str">
        <f t="shared" si="26"/>
        <v/>
      </c>
      <c r="BT26" s="57" t="str">
        <f t="shared" si="27"/>
        <v/>
      </c>
      <c r="BV26" t="s">
        <v>1161</v>
      </c>
      <c r="BW26" s="125">
        <v>164</v>
      </c>
      <c r="BX26" s="53"/>
      <c r="BY26" s="57"/>
    </row>
    <row r="27" spans="1:79" ht="25.2" customHeight="1" thickBot="1" x14ac:dyDescent="0.35">
      <c r="A27" s="60" t="str">
        <f>IF(VLOOKUP($D$1,ورقة2!$A$2:$AG$3191,23,0)="م",1,"")</f>
        <v/>
      </c>
      <c r="B27" s="27" t="s">
        <v>133</v>
      </c>
      <c r="C27" s="61">
        <f t="shared" si="17"/>
        <v>0</v>
      </c>
      <c r="D27" s="61">
        <f t="shared" si="9"/>
        <v>0</v>
      </c>
      <c r="E27" s="64">
        <f t="shared" si="10"/>
        <v>0</v>
      </c>
      <c r="F27" s="61" t="str">
        <f t="shared" si="11"/>
        <v/>
      </c>
      <c r="G27" s="61" t="str">
        <f t="shared" si="12"/>
        <v/>
      </c>
      <c r="H27" s="61" t="str">
        <f t="shared" si="6"/>
        <v/>
      </c>
      <c r="I27" s="64" t="b">
        <f t="shared" si="13"/>
        <v>0</v>
      </c>
      <c r="J27" s="152" t="str">
        <f t="shared" si="7"/>
        <v/>
      </c>
      <c r="K27" s="264" t="str">
        <f t="shared" si="8"/>
        <v/>
      </c>
      <c r="L27" s="265"/>
      <c r="M27" s="265"/>
      <c r="N27" s="265"/>
      <c r="O27" s="265"/>
      <c r="P27" s="265"/>
      <c r="Q27" s="265"/>
      <c r="R27" s="266"/>
      <c r="S27" s="153" t="str">
        <f t="shared" si="14"/>
        <v/>
      </c>
      <c r="T27" s="155"/>
      <c r="U27" s="60" t="str">
        <f>IFERROR(SMALL($A$27:A45,BL13),"")</f>
        <v/>
      </c>
      <c r="V27" s="257" t="str">
        <f t="shared" si="21"/>
        <v/>
      </c>
      <c r="W27" s="257"/>
      <c r="X27" s="257"/>
      <c r="Y27" s="257"/>
      <c r="Z27" s="257"/>
      <c r="AA27" s="257"/>
      <c r="AB27" s="23"/>
      <c r="AF27" s="60"/>
      <c r="AG27" s="60"/>
      <c r="AH27" s="60"/>
      <c r="AI27" s="60"/>
      <c r="BK27" s="57" t="str">
        <f t="shared" si="3"/>
        <v/>
      </c>
      <c r="BL27" s="129">
        <v>23</v>
      </c>
      <c r="BM27" s="53">
        <v>201</v>
      </c>
      <c r="BN27" s="53" t="s">
        <v>1113</v>
      </c>
      <c r="BO27" s="62" t="s">
        <v>131</v>
      </c>
      <c r="BP27" s="62" t="s">
        <v>123</v>
      </c>
      <c r="BQ27" s="57" t="str">
        <f>IFERROR(VLOOKUP(BN27,$K$9:$T$21,10,0),"")</f>
        <v/>
      </c>
      <c r="BR27" s="59" t="str">
        <f>IFERROR(IF(VLOOKUP($D$1,ورقة4!$A$3:$BD$5001,MATCH(BM27,ورقة4!$A$2:$BD$2,0),0)=0,"",VLOOKUP($D$1,ورقة4!$A$3:$BD$5001,MATCH(BM27,ورقة4!$A$2:$BD$2,0),0)),"")</f>
        <v/>
      </c>
      <c r="BS27" s="54" t="str">
        <f t="shared" si="26"/>
        <v/>
      </c>
      <c r="BT27" s="57" t="str">
        <f t="shared" si="27"/>
        <v/>
      </c>
      <c r="BV27" t="s">
        <v>1162</v>
      </c>
      <c r="BW27" s="125">
        <v>165</v>
      </c>
      <c r="BX27" s="57"/>
      <c r="BY27" s="57"/>
    </row>
    <row r="28" spans="1:79" ht="25.2" customHeight="1" thickBot="1" x14ac:dyDescent="0.35">
      <c r="A28" s="60" t="str">
        <f>IF(VLOOKUP($D$1,ورقة2!$A$2:$AG$3191,24,0)="م",2,"")</f>
        <v/>
      </c>
      <c r="B28" s="61" t="s">
        <v>135</v>
      </c>
      <c r="C28" s="61">
        <f t="shared" si="17"/>
        <v>0</v>
      </c>
      <c r="D28" s="61">
        <f t="shared" si="9"/>
        <v>0</v>
      </c>
      <c r="E28" s="64">
        <f t="shared" si="10"/>
        <v>0</v>
      </c>
      <c r="F28" s="61" t="str">
        <f t="shared" si="11"/>
        <v/>
      </c>
      <c r="G28" s="61" t="str">
        <f t="shared" si="12"/>
        <v/>
      </c>
      <c r="H28" s="61" t="str">
        <f t="shared" si="6"/>
        <v/>
      </c>
      <c r="I28" s="64" t="b">
        <f t="shared" si="13"/>
        <v>0</v>
      </c>
      <c r="J28" s="152" t="str">
        <f t="shared" ref="J28:J31" si="28">IF(IFERROR(VLOOKUP(H28,$BL$4:$BN$63,2,0),"")=0,"",IFERROR(VLOOKUP(H28,$BL$4:$BN$63,2,0),""))</f>
        <v/>
      </c>
      <c r="K28" s="264" t="str">
        <f t="shared" ref="K28:K31" si="29">IFERROR(VLOOKUP(H28,$BL$4:$BN$63,3,0),"")</f>
        <v/>
      </c>
      <c r="L28" s="265"/>
      <c r="M28" s="265"/>
      <c r="N28" s="265"/>
      <c r="O28" s="265"/>
      <c r="P28" s="265"/>
      <c r="Q28" s="265"/>
      <c r="R28" s="266"/>
      <c r="S28" s="153" t="str">
        <f t="shared" ref="S28:S31" si="30">IFERROR(VLOOKUP(J28,BM23:BS80,6,0),"")</f>
        <v/>
      </c>
      <c r="T28" s="155"/>
      <c r="U28" s="60" t="str">
        <f>IFERROR(SMALL($A$27:A46,BL14),"")</f>
        <v/>
      </c>
      <c r="V28" s="257" t="str">
        <f t="shared" si="21"/>
        <v/>
      </c>
      <c r="W28" s="257"/>
      <c r="X28" s="257"/>
      <c r="Y28" s="257"/>
      <c r="Z28" s="257"/>
      <c r="AA28" s="257"/>
      <c r="AB28" s="23"/>
      <c r="AD28" s="60"/>
      <c r="AE28" s="60"/>
      <c r="AF28" s="60"/>
      <c r="AG28" s="60"/>
      <c r="AH28" s="60"/>
      <c r="AI28" s="60"/>
      <c r="BK28" s="57" t="str">
        <f t="shared" si="3"/>
        <v/>
      </c>
      <c r="BL28" s="53">
        <v>24</v>
      </c>
      <c r="BM28" s="130"/>
      <c r="BN28" s="130" t="s">
        <v>132</v>
      </c>
      <c r="BO28" s="62" t="s">
        <v>131</v>
      </c>
      <c r="BP28" s="62" t="s">
        <v>123</v>
      </c>
      <c r="BQ28" s="57" t="str">
        <f>IFERROR(VLOOKUP(BN28,$K$9:$T$21,10,0),"")</f>
        <v/>
      </c>
      <c r="BR28" s="59" t="str">
        <f>IFERROR(IF(VLOOKUP($D$1,ورقة4!$A$3:$BD$5001,MATCH(BM28,ورقة4!$A$2:$BD$2,0),0)=0,"",VLOOKUP($D$1,ورقة4!$A$3:$BD$5001,MATCH(BM28,ورقة4!$A$2:$BD$2,0),0)),"")</f>
        <v/>
      </c>
      <c r="BS28" s="57" t="str">
        <f>IF(AND(BS29="",BS30="",BS31="",BS32="",BS33="",BS34=""),"",BL28)</f>
        <v/>
      </c>
      <c r="BT28" s="57" t="str">
        <f>IF(AND(BT29="",BT30="",BT31="",BT32="",BT33="",BT34=""),"",BL28)</f>
        <v/>
      </c>
      <c r="BV28" t="s">
        <v>1163</v>
      </c>
      <c r="BW28" s="125">
        <v>166</v>
      </c>
      <c r="BX28" s="53"/>
      <c r="BY28" s="57"/>
    </row>
    <row r="29" spans="1:79" ht="25.2" customHeight="1" thickBot="1" x14ac:dyDescent="0.35">
      <c r="A29" s="60" t="str">
        <f>IF(VLOOKUP($D$1,ورقة2!$A$2:$AG$3191,25,0)="م",3,"")</f>
        <v/>
      </c>
      <c r="B29" s="61" t="s">
        <v>136</v>
      </c>
      <c r="C29" s="61">
        <f>C28+D29</f>
        <v>0</v>
      </c>
      <c r="D29" s="61">
        <f t="shared" si="9"/>
        <v>0</v>
      </c>
      <c r="E29" s="64">
        <f t="shared" si="10"/>
        <v>0</v>
      </c>
      <c r="F29" s="61" t="str">
        <f t="shared" si="11"/>
        <v/>
      </c>
      <c r="G29" s="61" t="str">
        <f t="shared" si="12"/>
        <v/>
      </c>
      <c r="H29" s="61" t="str">
        <f t="shared" si="6"/>
        <v/>
      </c>
      <c r="I29" s="64" t="b">
        <f t="shared" si="13"/>
        <v>0</v>
      </c>
      <c r="J29" s="152" t="str">
        <f t="shared" si="28"/>
        <v/>
      </c>
      <c r="K29" s="264" t="str">
        <f t="shared" si="29"/>
        <v/>
      </c>
      <c r="L29" s="265"/>
      <c r="M29" s="265"/>
      <c r="N29" s="265"/>
      <c r="O29" s="265"/>
      <c r="P29" s="265"/>
      <c r="Q29" s="265"/>
      <c r="R29" s="266"/>
      <c r="S29" s="153" t="str">
        <f t="shared" si="30"/>
        <v/>
      </c>
      <c r="T29" s="155"/>
      <c r="U29" s="60" t="str">
        <f>IFERROR(SMALL($A$27:A47,BL15),"")</f>
        <v/>
      </c>
      <c r="V29" s="257" t="str">
        <f t="shared" ref="V29" si="31">IFERROR(VLOOKUP(U29,$A$49:$B$59,2,0),"")</f>
        <v/>
      </c>
      <c r="W29" s="257"/>
      <c r="X29" s="257"/>
      <c r="Y29" s="257"/>
      <c r="Z29" s="257"/>
      <c r="AA29" s="257"/>
      <c r="BK29" s="57" t="str">
        <f t="shared" si="3"/>
        <v/>
      </c>
      <c r="BL29" s="129">
        <v>25</v>
      </c>
      <c r="BM29" s="53">
        <v>58</v>
      </c>
      <c r="BN29" s="53" t="s">
        <v>1114</v>
      </c>
      <c r="BO29" s="62" t="s">
        <v>131</v>
      </c>
      <c r="BP29" s="62" t="s">
        <v>123</v>
      </c>
      <c r="BQ29" s="57" t="str">
        <f>IFERROR(VLOOKUP(BN29,$K$9:$T$21,10,0),"")</f>
        <v/>
      </c>
      <c r="BR29" s="59" t="str">
        <f>IFERROR(IF(VLOOKUP($D$1,ورقة4!$A$3:$BD$5001,MATCH(BM29,ورقة4!$A$2:$BD$2,0),0)=0,"",VLOOKUP($D$1,ورقة4!$A$3:$BD$5001,MATCH(BM29,ورقة4!$A$2:$BD$2,0),0)),"")</f>
        <v/>
      </c>
      <c r="BS29" s="54" t="str">
        <f>IF(BR29="م",BL29,"")</f>
        <v/>
      </c>
      <c r="BT29" s="57" t="str">
        <f t="shared" ref="BT29:BT36" si="32">IF(BR29="","",BL29)</f>
        <v/>
      </c>
      <c r="BV29" t="s">
        <v>1173</v>
      </c>
      <c r="BW29"/>
      <c r="BX29" s="57"/>
      <c r="BY29" s="57"/>
    </row>
    <row r="30" spans="1:79" ht="25.2" customHeight="1" thickBot="1" x14ac:dyDescent="0.3">
      <c r="A30" s="60" t="str">
        <f>IF(VLOOKUP($D$1,ورقة2!$A$2:$AG$3191,26,0)="م",4,"")</f>
        <v/>
      </c>
      <c r="C30" s="61">
        <f t="shared" si="17"/>
        <v>0</v>
      </c>
      <c r="D30" s="61">
        <f t="shared" si="9"/>
        <v>0</v>
      </c>
      <c r="E30" s="64">
        <f t="shared" si="10"/>
        <v>0</v>
      </c>
      <c r="F30" s="61" t="str">
        <f t="shared" si="11"/>
        <v/>
      </c>
      <c r="G30" s="61" t="str">
        <f t="shared" si="12"/>
        <v/>
      </c>
      <c r="H30" s="61" t="str">
        <f t="shared" si="6"/>
        <v/>
      </c>
      <c r="I30" s="64" t="b">
        <f t="shared" si="13"/>
        <v>0</v>
      </c>
      <c r="J30" s="152" t="str">
        <f t="shared" si="28"/>
        <v/>
      </c>
      <c r="K30" s="264" t="str">
        <f t="shared" si="29"/>
        <v/>
      </c>
      <c r="L30" s="265"/>
      <c r="M30" s="265"/>
      <c r="N30" s="265"/>
      <c r="O30" s="265"/>
      <c r="P30" s="265"/>
      <c r="Q30" s="265"/>
      <c r="R30" s="266"/>
      <c r="S30" s="153" t="str">
        <f t="shared" si="30"/>
        <v/>
      </c>
      <c r="T30" s="155"/>
      <c r="AB30" s="23"/>
      <c r="BC30" s="56"/>
      <c r="BK30" s="57" t="str">
        <f t="shared" si="3"/>
        <v/>
      </c>
      <c r="BL30" s="53">
        <v>26</v>
      </c>
      <c r="BM30" s="53">
        <v>59</v>
      </c>
      <c r="BN30" s="53" t="s">
        <v>1115</v>
      </c>
      <c r="BO30" s="62" t="s">
        <v>131</v>
      </c>
      <c r="BP30" s="62" t="s">
        <v>123</v>
      </c>
      <c r="BQ30" s="57" t="str">
        <f>IFERROR(VLOOKUP(BN30,$K$9:$T$21,10,0),"")</f>
        <v/>
      </c>
      <c r="BR30" s="59" t="str">
        <f>IFERROR(IF(VLOOKUP($D$1,ورقة4!$A$3:$BD$5001,MATCH(BM30,ورقة4!$A$2:$BD$2,0),0)=0,"",VLOOKUP($D$1,ورقة4!$A$3:$BD$5001,MATCH(BM30,ورقة4!$A$2:$BD$2,0),0)),"")</f>
        <v/>
      </c>
      <c r="BS30" s="54" t="str">
        <f t="shared" ref="BS30:BS34" si="33">IF(BR30="م",BL30,"")</f>
        <v/>
      </c>
      <c r="BT30" s="57" t="str">
        <f t="shared" ref="BT30:BT34" si="34">IF(BR30="","",BL30)</f>
        <v/>
      </c>
      <c r="BV30" t="s">
        <v>1164</v>
      </c>
      <c r="BW30" s="125">
        <v>169</v>
      </c>
      <c r="BX30" s="57"/>
      <c r="BY30" s="57"/>
    </row>
    <row r="31" spans="1:79" ht="25.2" customHeight="1" thickTop="1" thickBot="1" x14ac:dyDescent="0.3">
      <c r="A31" s="60" t="str">
        <f>IF(VLOOKUP($D$1,ورقة2!$A$2:$AG$3191,27,0)="م",5,"")</f>
        <v/>
      </c>
      <c r="C31" s="61">
        <f t="shared" si="17"/>
        <v>0</v>
      </c>
      <c r="D31" s="61">
        <f t="shared" si="9"/>
        <v>0</v>
      </c>
      <c r="E31" s="64">
        <f t="shared" si="10"/>
        <v>0</v>
      </c>
      <c r="F31" s="61" t="str">
        <f t="shared" si="11"/>
        <v/>
      </c>
      <c r="G31" s="61" t="str">
        <f t="shared" si="12"/>
        <v/>
      </c>
      <c r="H31" s="61" t="str">
        <f t="shared" si="6"/>
        <v/>
      </c>
      <c r="I31" s="64" t="b">
        <f t="shared" si="13"/>
        <v>0</v>
      </c>
      <c r="J31" s="152" t="str">
        <f t="shared" si="28"/>
        <v/>
      </c>
      <c r="K31" s="264" t="str">
        <f t="shared" si="29"/>
        <v/>
      </c>
      <c r="L31" s="265"/>
      <c r="M31" s="265"/>
      <c r="N31" s="265"/>
      <c r="O31" s="265"/>
      <c r="P31" s="265"/>
      <c r="Q31" s="265"/>
      <c r="R31" s="266"/>
      <c r="S31" s="153" t="str">
        <f t="shared" si="30"/>
        <v/>
      </c>
      <c r="T31" s="155"/>
      <c r="AB31" s="23"/>
      <c r="BC31" s="56"/>
      <c r="BK31" s="57" t="str">
        <f t="shared" si="3"/>
        <v/>
      </c>
      <c r="BL31" s="129">
        <v>27</v>
      </c>
      <c r="BM31" s="53">
        <v>60</v>
      </c>
      <c r="BN31" s="57" t="s">
        <v>1116</v>
      </c>
      <c r="BQ31" s="57"/>
      <c r="BR31" s="59" t="str">
        <f>IFERROR(IF(VLOOKUP($D$1,ورقة4!$A$3:$BD$5001,MATCH(BM31,ورقة4!$A$2:$BD$2,0),0)=0,"",VLOOKUP($D$1,ورقة4!$A$3:$BD$5001,MATCH(BM31,ورقة4!$A$2:$BD$2,0),0)),"")</f>
        <v/>
      </c>
      <c r="BS31" s="54" t="str">
        <f t="shared" si="33"/>
        <v/>
      </c>
      <c r="BT31" s="57" t="str">
        <f t="shared" si="34"/>
        <v/>
      </c>
      <c r="BV31" t="s">
        <v>1165</v>
      </c>
      <c r="BW31" s="125">
        <v>170</v>
      </c>
      <c r="BX31" s="57"/>
      <c r="BY31" s="57"/>
    </row>
    <row r="32" spans="1:79" ht="25.2" customHeight="1" thickTop="1" thickBot="1" x14ac:dyDescent="0.3">
      <c r="A32" s="60" t="str">
        <f>IF(VLOOKUP($D$1,ورقة2!$A$2:$AG$3191,28,0)="م",6,"")</f>
        <v/>
      </c>
      <c r="C32" s="61">
        <f t="shared" si="17"/>
        <v>0</v>
      </c>
      <c r="D32" s="61">
        <f t="shared" si="9"/>
        <v>0</v>
      </c>
      <c r="E32" s="64">
        <f t="shared" si="10"/>
        <v>0</v>
      </c>
      <c r="F32" s="61" t="str">
        <f t="shared" si="11"/>
        <v/>
      </c>
      <c r="G32" s="61" t="str">
        <f t="shared" si="12"/>
        <v/>
      </c>
      <c r="H32" s="61" t="str">
        <f t="shared" si="6"/>
        <v/>
      </c>
      <c r="I32" s="64" t="b">
        <f t="shared" si="13"/>
        <v>0</v>
      </c>
      <c r="J32" s="152" t="str">
        <f t="shared" ref="J32" si="35">IF(IFERROR(VLOOKUP(H32,$BL$4:$BN$63,2,0),"")=0,"",IFERROR(VLOOKUP(H32,$BL$4:$BN$63,2,0),""))</f>
        <v/>
      </c>
      <c r="K32" s="264" t="str">
        <f t="shared" ref="K32" si="36">IFERROR(VLOOKUP(H32,$BL$4:$BN$63,3,0),"")</f>
        <v/>
      </c>
      <c r="L32" s="265"/>
      <c r="M32" s="265"/>
      <c r="N32" s="265"/>
      <c r="O32" s="265"/>
      <c r="P32" s="265"/>
      <c r="Q32" s="265"/>
      <c r="R32" s="266"/>
      <c r="S32" s="153" t="str">
        <f t="shared" ref="S32" si="37">IFERROR(VLOOKUP(J32,BM27:BS84,6,0),"")</f>
        <v/>
      </c>
      <c r="T32" s="155"/>
      <c r="BC32" s="56"/>
      <c r="BK32" s="57" t="str">
        <f t="shared" si="3"/>
        <v/>
      </c>
      <c r="BL32" s="53">
        <v>28</v>
      </c>
      <c r="BM32" s="53">
        <v>61</v>
      </c>
      <c r="BN32" s="53" t="s">
        <v>1117</v>
      </c>
      <c r="BO32" s="62" t="s">
        <v>138</v>
      </c>
      <c r="BP32" s="62" t="s">
        <v>109</v>
      </c>
      <c r="BQ32" s="57" t="str">
        <f>IFERROR(VLOOKUP(BN32,$K$9:$T$21,10,0),"")</f>
        <v/>
      </c>
      <c r="BR32" s="59" t="str">
        <f>IFERROR(IF(VLOOKUP($D$1,ورقة4!$A$3:$BD$5001,MATCH(BM32,ورقة4!$A$2:$BD$2,0),0)=0,"",VLOOKUP($D$1,ورقة4!$A$3:$BD$5001,MATCH(BM32,ورقة4!$A$2:$BD$2,0),0)),"")</f>
        <v/>
      </c>
      <c r="BS32" s="54" t="str">
        <f t="shared" si="33"/>
        <v/>
      </c>
      <c r="BT32" s="57" t="str">
        <f t="shared" si="34"/>
        <v/>
      </c>
      <c r="BV32" t="s">
        <v>1166</v>
      </c>
      <c r="BW32" s="125">
        <v>174</v>
      </c>
      <c r="BX32" s="57"/>
      <c r="BY32" s="57"/>
    </row>
    <row r="33" spans="1:77" ht="25.2" customHeight="1" thickTop="1" thickBot="1" x14ac:dyDescent="0.3">
      <c r="A33" s="60" t="str">
        <f>IF(VLOOKUP($D$1,ورقة2!$A$2:$AG$3191,29,0)="م",7,"")</f>
        <v/>
      </c>
      <c r="C33" s="61">
        <f t="shared" si="17"/>
        <v>0</v>
      </c>
      <c r="D33" s="61">
        <f t="shared" si="9"/>
        <v>0</v>
      </c>
      <c r="E33" s="64">
        <f t="shared" si="10"/>
        <v>0</v>
      </c>
      <c r="F33" s="61" t="str">
        <f t="shared" si="11"/>
        <v/>
      </c>
      <c r="G33" s="61" t="str">
        <f t="shared" si="12"/>
        <v/>
      </c>
      <c r="H33" s="61" t="str">
        <f t="shared" si="6"/>
        <v/>
      </c>
      <c r="I33" s="64" t="b">
        <f t="shared" si="13"/>
        <v>0</v>
      </c>
      <c r="J33" s="152" t="str">
        <f t="shared" ref="J33" si="38">IF(IFERROR(VLOOKUP(H33,$BL$4:$BN$63,2,0),"")=0,"",IFERROR(VLOOKUP(H33,$BL$4:$BN$63,2,0),""))</f>
        <v/>
      </c>
      <c r="K33" s="264" t="str">
        <f t="shared" ref="K33" si="39">IFERROR(VLOOKUP(H33,$BL$4:$BN$63,3,0),"")</f>
        <v/>
      </c>
      <c r="L33" s="265"/>
      <c r="M33" s="265"/>
      <c r="N33" s="265"/>
      <c r="O33" s="265"/>
      <c r="P33" s="265"/>
      <c r="Q33" s="265"/>
      <c r="R33" s="266"/>
      <c r="S33" s="153" t="str">
        <f t="shared" ref="S33" si="40">IFERROR(VLOOKUP(J33,BM28:BS85,6,0),"")</f>
        <v/>
      </c>
      <c r="T33" s="155"/>
      <c r="BC33" s="56"/>
      <c r="BK33" s="57" t="str">
        <f t="shared" si="3"/>
        <v/>
      </c>
      <c r="BL33" s="129">
        <v>29</v>
      </c>
      <c r="BM33" s="53">
        <v>62</v>
      </c>
      <c r="BN33" s="53" t="s">
        <v>1106</v>
      </c>
      <c r="BO33" s="62" t="s">
        <v>138</v>
      </c>
      <c r="BP33" s="62" t="s">
        <v>109</v>
      </c>
      <c r="BQ33" s="57">
        <f>IFERROR(VLOOKUP(BN33,$K$9:$T$21,10,0),"")</f>
        <v>0</v>
      </c>
      <c r="BR33" s="59" t="str">
        <f>IFERROR(IF(VLOOKUP($D$1,ورقة4!$A$3:$BD$5001,MATCH(BM33,ورقة4!$A$2:$BD$2,0),0)=0,"",VLOOKUP($D$1,ورقة4!$A$3:$BD$5001,MATCH(BM33,ورقة4!$A$2:$BD$2,0),0)),"")</f>
        <v/>
      </c>
      <c r="BS33" s="54" t="str">
        <f t="shared" si="33"/>
        <v/>
      </c>
      <c r="BT33" s="57" t="str">
        <f t="shared" si="34"/>
        <v/>
      </c>
      <c r="BV33" t="s">
        <v>1167</v>
      </c>
      <c r="BW33" s="125">
        <v>175</v>
      </c>
      <c r="BX33" s="57"/>
      <c r="BY33" s="57"/>
    </row>
    <row r="34" spans="1:77" ht="25.2" customHeight="1" thickTop="1" thickBot="1" x14ac:dyDescent="0.3">
      <c r="A34" s="60" t="str">
        <f>IF(VLOOKUP($D$1,ورقة2!$A$2:$AG$3191,30,0)="م",8,"")</f>
        <v/>
      </c>
      <c r="C34" s="61">
        <f t="shared" si="17"/>
        <v>0</v>
      </c>
      <c r="D34" s="61">
        <f t="shared" si="9"/>
        <v>0</v>
      </c>
      <c r="E34" s="64">
        <f t="shared" si="10"/>
        <v>0</v>
      </c>
      <c r="F34" s="61" t="str">
        <f t="shared" si="11"/>
        <v/>
      </c>
      <c r="G34" s="61" t="str">
        <f t="shared" ref="G34" si="41">IFERROR(SMALL($BT$5:$BT$63,BL30),"")</f>
        <v/>
      </c>
      <c r="H34" s="61" t="str">
        <f t="shared" ref="H34" si="42">G34</f>
        <v/>
      </c>
      <c r="I34" s="64" t="b">
        <f t="shared" si="13"/>
        <v>0</v>
      </c>
      <c r="J34" s="148" t="str">
        <f t="shared" ref="J34" si="43">IF(IFERROR(VLOOKUP(H34,$BL$4:$BN$63,2,0),"")=0,"",IFERROR(VLOOKUP(H34,$BL$4:$BN$63,2,0),""))</f>
        <v/>
      </c>
      <c r="K34" s="313" t="str">
        <f t="shared" ref="K34" si="44">IFERROR(VLOOKUP(H34,$BL$4:$BN$63,3,0),"")</f>
        <v/>
      </c>
      <c r="L34" s="314"/>
      <c r="M34" s="314"/>
      <c r="N34" s="314"/>
      <c r="O34" s="314"/>
      <c r="P34" s="314"/>
      <c r="Q34" s="314"/>
      <c r="R34" s="315"/>
      <c r="S34" s="149" t="str">
        <f t="shared" ref="S34" si="45">IFERROR(VLOOKUP(J34,BM29:BS86,6,0),"")</f>
        <v/>
      </c>
      <c r="T34" s="150"/>
      <c r="BC34" s="56"/>
      <c r="BK34" s="57" t="str">
        <f t="shared" si="3"/>
        <v/>
      </c>
      <c r="BL34" s="53">
        <v>30</v>
      </c>
      <c r="BM34" s="53" t="str">
        <f>IF(U11&lt;&gt;0,U11,"a4")</f>
        <v>a4</v>
      </c>
      <c r="BN34" s="53" t="str">
        <f>V11</f>
        <v>اختر اسم المقرر الاختياري من السنة الثانية</v>
      </c>
      <c r="BO34" s="62" t="s">
        <v>138</v>
      </c>
      <c r="BP34" s="62" t="s">
        <v>109</v>
      </c>
      <c r="BQ34" s="57" t="str">
        <f>IFERROR(VLOOKUP(BN34,$K$9:$T$21,10,0),"")</f>
        <v/>
      </c>
      <c r="BR34" s="59" t="str">
        <f>IFERROR(IF(VLOOKUP($D$1,ورقة4!$A$3:$BD$5001,MATCH(BM34,ورقة4!$A$2:$BD$2,0),0)=0,"",VLOOKUP($D$1,ورقة4!$A$3:$BD$5001,MATCH(BM34,ورقة4!$A$2:$BD$2,0),0)),"")</f>
        <v/>
      </c>
      <c r="BS34" s="54" t="str">
        <f t="shared" si="33"/>
        <v/>
      </c>
      <c r="BT34" s="57" t="str">
        <f t="shared" si="34"/>
        <v/>
      </c>
      <c r="BV34" t="s">
        <v>1168</v>
      </c>
      <c r="BW34" s="125">
        <v>177</v>
      </c>
      <c r="BX34" s="57"/>
      <c r="BY34" s="57"/>
    </row>
    <row r="35" spans="1:77" ht="25.2" customHeight="1" thickTop="1" thickBot="1" x14ac:dyDescent="0.3">
      <c r="A35" s="60" t="str">
        <f>IF(VLOOKUP($D$1,ورقة2!$A$2:$AG$3191,31,0)="م",9,"")</f>
        <v/>
      </c>
      <c r="C35" s="61">
        <f>C34+D35</f>
        <v>0</v>
      </c>
      <c r="D35" s="61">
        <f>IF(E35&gt;0,1,0)</f>
        <v>0</v>
      </c>
      <c r="E35" s="64">
        <f>IF(I35&lt;&gt;$B$11,I35,0)</f>
        <v>0</v>
      </c>
      <c r="F35" s="61" t="str">
        <f>IF(AND(T35=1,OR(S35="ج",S35="ر1",S35="ر2",S35="A")),H35,"")</f>
        <v/>
      </c>
      <c r="G35" s="61" t="str">
        <f>J35</f>
        <v/>
      </c>
      <c r="H35" s="61" t="str">
        <f>G35</f>
        <v/>
      </c>
      <c r="I35" s="64" t="b">
        <f t="shared" si="13"/>
        <v>0</v>
      </c>
      <c r="J35" s="156" t="str">
        <f>IF(OR(D2="الرابعة",D2="الرابعة حديث"),"",IF(OR(F37&gt;G37,F37&gt;5,V17=""),"",VLOOKUP(V17,BF1:BG7,2,0)))</f>
        <v/>
      </c>
      <c r="K35" s="305" t="str">
        <f>IF(J35="","",V17)</f>
        <v/>
      </c>
      <c r="L35" s="305"/>
      <c r="M35" s="305"/>
      <c r="N35" s="305"/>
      <c r="O35" s="305"/>
      <c r="P35" s="305"/>
      <c r="Q35" s="305"/>
      <c r="R35" s="305"/>
      <c r="S35" s="157" t="str">
        <f>IF(K35="","",IF(S10="A","A","ج"))</f>
        <v/>
      </c>
      <c r="T35" s="157" t="str">
        <f>IF(S35="","",1)</f>
        <v/>
      </c>
      <c r="BC35" s="56"/>
      <c r="BK35" s="57" t="str">
        <f t="shared" si="3"/>
        <v/>
      </c>
      <c r="BL35" s="129">
        <v>31</v>
      </c>
      <c r="BM35" s="130"/>
      <c r="BN35" s="130" t="s">
        <v>137</v>
      </c>
      <c r="BO35" s="62" t="s">
        <v>138</v>
      </c>
      <c r="BP35" s="62" t="s">
        <v>109</v>
      </c>
      <c r="BQ35" s="57">
        <f>IFERROR(VLOOKUP(BN35,$K$9:$T$21,10,0),"")</f>
        <v>0</v>
      </c>
      <c r="BR35" s="59" t="str">
        <f>IFERROR(IF(VLOOKUP($D$1,ورقة4!$A$3:$BD$5001,MATCH(BM35,ورقة4!$A$2:$BD$2,0),0)=0,"",VLOOKUP($D$1,ورقة4!$A$3:$BD$5001,MATCH(BM35,ورقة4!$A$2:$BD$2,0),0)),"")</f>
        <v/>
      </c>
      <c r="BS35" s="57" t="str">
        <f>IF(AND(BS36="",BS37="",BS38="",BS39="",BS40="",BS41=""),"",BL35)</f>
        <v/>
      </c>
      <c r="BT35" s="57">
        <f>IF(AND(BT36="",BT37="",BT38="",BT39="",BT40="",BT41=""),"",BL35)</f>
        <v>31</v>
      </c>
      <c r="BV35" t="s">
        <v>1169</v>
      </c>
      <c r="BW35" s="125">
        <v>178</v>
      </c>
      <c r="BX35" s="57"/>
      <c r="BY35" s="57"/>
    </row>
    <row r="36" spans="1:77" ht="25.2" customHeight="1" thickTop="1" thickBot="1" x14ac:dyDescent="0.35">
      <c r="A36" s="60" t="str">
        <f>IF(VLOOKUP($D$1,ورقة2!$A$2:$AG$3191,32,0)="م",10,"")</f>
        <v/>
      </c>
      <c r="B36" s="27"/>
      <c r="C36" s="27"/>
      <c r="D36" s="27"/>
      <c r="E36" s="27"/>
      <c r="F36" s="27"/>
      <c r="G36" s="27"/>
      <c r="H36" s="27"/>
      <c r="I36" s="27"/>
      <c r="J36" s="143"/>
      <c r="K36" s="143"/>
      <c r="L36" s="143"/>
      <c r="M36" s="143"/>
      <c r="N36" s="143"/>
      <c r="O36" s="143"/>
      <c r="P36" s="143"/>
      <c r="Q36" s="143"/>
      <c r="R36" s="140"/>
      <c r="S36" s="140"/>
      <c r="T36" s="140"/>
      <c r="BC36" s="56"/>
      <c r="BK36" s="57" t="str">
        <f t="shared" si="3"/>
        <v/>
      </c>
      <c r="BL36" s="53">
        <v>32</v>
      </c>
      <c r="BM36" s="53">
        <v>63</v>
      </c>
      <c r="BN36" s="53" t="s">
        <v>1118</v>
      </c>
      <c r="BO36" s="62" t="s">
        <v>138</v>
      </c>
      <c r="BP36" s="62" t="s">
        <v>109</v>
      </c>
      <c r="BQ36" s="57" t="str">
        <f>IFERROR(VLOOKUP(BN36,$K$9:$T$21,10,0),"")</f>
        <v/>
      </c>
      <c r="BR36" s="59" t="str">
        <f>IFERROR(IF(VLOOKUP($D$1,ورقة4!$A$3:$BD$5001,MATCH(BM36,ورقة4!$A$2:$BD$2,0),0)=0,"",VLOOKUP($D$1,ورقة4!$A$3:$BD$5001,MATCH(BM36,ورقة4!$A$2:$BD$2,0),0)),"")</f>
        <v/>
      </c>
      <c r="BS36" s="54" t="str">
        <f>IF(BR36="م",BL36,"")</f>
        <v/>
      </c>
      <c r="BT36" s="57" t="str">
        <f t="shared" si="32"/>
        <v/>
      </c>
      <c r="BX36" s="57"/>
      <c r="BY36" s="57"/>
    </row>
    <row r="37" spans="1:77" ht="25.2" customHeight="1" thickTop="1" thickBot="1" x14ac:dyDescent="0.35">
      <c r="A37" s="60" t="str">
        <f>IF(VLOOKUP($D$1,ورقة2!$A$2:$AG$3191,33,0)="م",11,"")</f>
        <v/>
      </c>
      <c r="B37" s="27"/>
      <c r="C37" s="27"/>
      <c r="D37" s="27"/>
      <c r="E37" s="27"/>
      <c r="F37" s="27">
        <f>COUNT(J10:J34)</f>
        <v>8</v>
      </c>
      <c r="G37" s="27">
        <f>SUMIF(J10:J34,"&gt;0",T10:T34)</f>
        <v>0</v>
      </c>
      <c r="H37" s="27"/>
      <c r="I37" s="27"/>
      <c r="J37" s="143"/>
      <c r="K37" s="143"/>
      <c r="L37" s="143"/>
      <c r="M37" s="143"/>
      <c r="N37" s="143"/>
      <c r="O37" s="143"/>
      <c r="P37" s="143"/>
      <c r="Q37" s="143"/>
      <c r="R37" s="140"/>
      <c r="S37" s="140"/>
      <c r="T37" s="140"/>
      <c r="BC37" s="56"/>
      <c r="BK37" s="57" t="str">
        <f t="shared" si="3"/>
        <v/>
      </c>
      <c r="BL37" s="129">
        <v>33</v>
      </c>
      <c r="BM37" s="53">
        <v>64</v>
      </c>
      <c r="BN37" s="57" t="s">
        <v>1119</v>
      </c>
      <c r="BQ37" s="57"/>
      <c r="BR37" s="59" t="str">
        <f>IFERROR(IF(VLOOKUP($D$1,ورقة4!$A$3:$BD$5001,MATCH(BM37,ورقة4!$A$2:$BD$2,0),0)=0,"",VLOOKUP($D$1,ورقة4!$A$3:$BD$5001,MATCH(BM37,ورقة4!$A$2:$BD$2,0),0)),"")</f>
        <v>ر2</v>
      </c>
      <c r="BS37" s="54" t="str">
        <f t="shared" ref="BS37:BS41" si="46">IF(BR37="م",BL37,"")</f>
        <v/>
      </c>
      <c r="BT37" s="57">
        <f t="shared" ref="BT37:BT41" si="47">IF(BR37="","",BL37)</f>
        <v>33</v>
      </c>
      <c r="BX37" s="57"/>
      <c r="BY37" s="57"/>
    </row>
    <row r="38" spans="1:77" ht="25.2" customHeight="1" thickTop="1" thickBot="1" x14ac:dyDescent="0.3">
      <c r="A38" s="60"/>
      <c r="C38" s="32"/>
      <c r="D38" s="33"/>
      <c r="E38" s="33"/>
      <c r="F38" s="33"/>
      <c r="G38" s="33"/>
      <c r="J38" s="139"/>
      <c r="K38" s="140"/>
      <c r="L38" s="141"/>
      <c r="M38" s="142"/>
      <c r="N38" s="142"/>
      <c r="O38" s="142"/>
      <c r="P38" s="140"/>
      <c r="Q38" s="140"/>
      <c r="R38" s="140"/>
      <c r="S38" s="140"/>
      <c r="T38" s="140"/>
      <c r="BC38" s="56"/>
      <c r="BK38" s="57" t="str">
        <f t="shared" si="3"/>
        <v/>
      </c>
      <c r="BL38" s="53">
        <v>34</v>
      </c>
      <c r="BM38" s="53">
        <v>65</v>
      </c>
      <c r="BN38" s="53" t="s">
        <v>1120</v>
      </c>
      <c r="BO38" s="62" t="s">
        <v>138</v>
      </c>
      <c r="BP38" s="62" t="s">
        <v>123</v>
      </c>
      <c r="BQ38" s="57" t="str">
        <f>IFERROR(VLOOKUP(BN38,$K$9:$T$21,10,0),"")</f>
        <v/>
      </c>
      <c r="BR38" s="59" t="str">
        <f>IFERROR(IF(VLOOKUP($D$1,ورقة4!$A$3:$BD$5001,MATCH(BM38,ورقة4!$A$2:$BD$2,0),0)=0,"",VLOOKUP($D$1,ورقة4!$A$3:$BD$5001,MATCH(BM38,ورقة4!$A$2:$BD$2,0),0)),"")</f>
        <v/>
      </c>
      <c r="BS38" s="54" t="str">
        <f t="shared" si="46"/>
        <v/>
      </c>
      <c r="BT38" s="57" t="str">
        <f t="shared" si="47"/>
        <v/>
      </c>
      <c r="BX38" s="57"/>
      <c r="BY38" s="57"/>
    </row>
    <row r="39" spans="1:77" ht="25.2" customHeight="1" thickTop="1" thickBot="1" x14ac:dyDescent="0.3">
      <c r="A39" s="60"/>
      <c r="C39" s="32"/>
      <c r="D39" s="33"/>
      <c r="E39" s="33"/>
      <c r="F39" s="33"/>
      <c r="G39" s="33"/>
      <c r="J39" s="139"/>
      <c r="K39" s="140"/>
      <c r="L39" s="141"/>
      <c r="M39" s="142"/>
      <c r="N39" s="142"/>
      <c r="O39" s="142"/>
      <c r="P39" s="140"/>
      <c r="Q39" s="140"/>
      <c r="R39" s="140"/>
      <c r="S39" s="140"/>
      <c r="T39" s="140"/>
      <c r="BC39" s="56"/>
      <c r="BK39" s="57" t="str">
        <f t="shared" si="3"/>
        <v/>
      </c>
      <c r="BL39" s="129">
        <v>35</v>
      </c>
      <c r="BM39" s="53">
        <v>66</v>
      </c>
      <c r="BN39" s="53" t="s">
        <v>1121</v>
      </c>
      <c r="BO39" s="62" t="s">
        <v>138</v>
      </c>
      <c r="BP39" s="62" t="s">
        <v>123</v>
      </c>
      <c r="BQ39" s="57" t="str">
        <f>IFERROR(VLOOKUP(BN39,$K$9:$T$21,10,0),"")</f>
        <v/>
      </c>
      <c r="BR39" s="59" t="str">
        <f>IFERROR(IF(VLOOKUP($D$1,ورقة4!$A$3:$BD$5001,MATCH(BM39,ورقة4!$A$2:$BD$2,0),0)=0,"",VLOOKUP($D$1,ورقة4!$A$3:$BD$5001,MATCH(BM39,ورقة4!$A$2:$BD$2,0),0)),"")</f>
        <v/>
      </c>
      <c r="BS39" s="54" t="str">
        <f t="shared" si="46"/>
        <v/>
      </c>
      <c r="BT39" s="57" t="str">
        <f t="shared" si="47"/>
        <v/>
      </c>
      <c r="BU39" s="53"/>
      <c r="BV39" s="53"/>
      <c r="BX39" s="57"/>
      <c r="BY39" s="57"/>
    </row>
    <row r="40" spans="1:77" ht="25.2" customHeight="1" thickTop="1" thickBot="1" x14ac:dyDescent="0.3">
      <c r="A40" s="60"/>
      <c r="C40" s="32"/>
      <c r="D40" s="33"/>
      <c r="E40" s="33"/>
      <c r="F40" s="33"/>
      <c r="G40" s="33"/>
      <c r="J40" s="34"/>
      <c r="L40" s="32"/>
      <c r="M40" s="33"/>
      <c r="N40" s="33"/>
      <c r="O40" s="33"/>
      <c r="BC40" s="56"/>
      <c r="BK40" s="57" t="str">
        <f t="shared" si="3"/>
        <v/>
      </c>
      <c r="BL40" s="53">
        <v>36</v>
      </c>
      <c r="BM40" s="53">
        <v>67</v>
      </c>
      <c r="BN40" s="53" t="s">
        <v>134</v>
      </c>
      <c r="BO40" s="62" t="s">
        <v>138</v>
      </c>
      <c r="BP40" s="62" t="s">
        <v>123</v>
      </c>
      <c r="BQ40" s="57" t="str">
        <f>IFERROR(VLOOKUP(BN40,$K$9:$T$21,10,0),"")</f>
        <v/>
      </c>
      <c r="BR40" s="59" t="str">
        <f>IFERROR(IF(VLOOKUP($D$1,ورقة4!$A$3:$BD$5001,MATCH(BM40,ورقة4!$A$2:$BD$2,0),0)=0,"",VLOOKUP($D$1,ورقة4!$A$3:$BD$5001,MATCH(BM40,ورقة4!$A$2:$BD$2,0),0)),"")</f>
        <v/>
      </c>
      <c r="BS40" s="54" t="str">
        <f t="shared" si="46"/>
        <v/>
      </c>
      <c r="BT40" s="57" t="str">
        <f t="shared" si="47"/>
        <v/>
      </c>
      <c r="BX40" s="57"/>
      <c r="BY40" s="57"/>
    </row>
    <row r="41" spans="1:77" ht="25.2" customHeight="1" thickTop="1" thickBot="1" x14ac:dyDescent="0.3">
      <c r="A41" s="60"/>
      <c r="C41" s="32"/>
      <c r="D41" s="33"/>
      <c r="E41" s="33"/>
      <c r="F41" s="33"/>
      <c r="G41" s="33"/>
      <c r="J41" s="34"/>
      <c r="L41" s="32"/>
      <c r="M41" s="33"/>
      <c r="N41" s="33"/>
      <c r="O41" s="33"/>
      <c r="BC41" s="56"/>
      <c r="BK41" s="57" t="str">
        <f t="shared" si="3"/>
        <v/>
      </c>
      <c r="BL41" s="129">
        <v>37</v>
      </c>
      <c r="BM41" s="53">
        <v>68</v>
      </c>
      <c r="BN41" s="53" t="s">
        <v>1122</v>
      </c>
      <c r="BO41" s="62" t="s">
        <v>138</v>
      </c>
      <c r="BP41" s="62" t="s">
        <v>123</v>
      </c>
      <c r="BQ41" s="57">
        <f>IFERROR(VLOOKUP(BN41,$K$9:$T$21,10,0),"")</f>
        <v>0</v>
      </c>
      <c r="BR41" s="59" t="str">
        <f>IFERROR(IF(VLOOKUP($D$1,ورقة4!$A$3:$BD$5001,MATCH(BM41,ورقة4!$A$2:$BD$2,0),0)=0,"",VLOOKUP($D$1,ورقة4!$A$3:$BD$5001,MATCH(BM41,ورقة4!$A$2:$BD$2,0),0)),"")</f>
        <v>ر1</v>
      </c>
      <c r="BS41" s="54" t="str">
        <f t="shared" si="46"/>
        <v/>
      </c>
      <c r="BT41" s="57">
        <f t="shared" si="47"/>
        <v>37</v>
      </c>
      <c r="BX41" s="57"/>
      <c r="BY41" s="57"/>
    </row>
    <row r="42" spans="1:77" ht="25.2" customHeight="1" thickTop="1" thickBot="1" x14ac:dyDescent="0.3">
      <c r="A42" s="60"/>
      <c r="C42" s="32"/>
      <c r="D42" s="33"/>
      <c r="E42" s="33"/>
      <c r="F42" s="33"/>
      <c r="G42" s="33"/>
      <c r="J42" s="34"/>
      <c r="L42" s="32"/>
      <c r="M42" s="33"/>
      <c r="N42" s="33"/>
      <c r="O42" s="33"/>
      <c r="BC42" s="56"/>
      <c r="BK42" s="57" t="str">
        <f t="shared" si="3"/>
        <v/>
      </c>
      <c r="BL42" s="53">
        <v>38</v>
      </c>
      <c r="BM42" s="130"/>
      <c r="BN42" s="130" t="s">
        <v>139</v>
      </c>
      <c r="BO42" s="62" t="s">
        <v>138</v>
      </c>
      <c r="BP42" s="62" t="s">
        <v>123</v>
      </c>
      <c r="BQ42" s="57">
        <f>IFERROR(VLOOKUP(BN42,$K$9:$T$21,10,0),"")</f>
        <v>0</v>
      </c>
      <c r="BR42" s="59" t="str">
        <f>IFERROR(IF(VLOOKUP($D$1,ورقة4!$A$3:$BD$5001,MATCH(BM42,ورقة4!$A$2:$BD$2,0),0)=0,"",VLOOKUP($D$1,ورقة4!$A$3:$BD$5001,MATCH(BM42,ورقة4!$A$2:$BD$2,0),0)),"")</f>
        <v/>
      </c>
      <c r="BS42" s="57" t="str">
        <f>IF(AND(BS43="",BS44="",BS45="",BS46="",BS47="",BS48=""),"",BL42)</f>
        <v/>
      </c>
      <c r="BT42" s="57">
        <f>IF(AND(BT43="",BT44="",BT45="",BT46="",BT47="",BT48=""),"",BL42)</f>
        <v>38</v>
      </c>
      <c r="BX42" s="57"/>
      <c r="BY42" s="57"/>
    </row>
    <row r="43" spans="1:77" ht="25.2" customHeight="1" thickTop="1" thickBot="1" x14ac:dyDescent="0.3">
      <c r="C43" s="32"/>
      <c r="D43" s="33"/>
      <c r="E43" s="33"/>
      <c r="F43" s="33"/>
      <c r="G43" s="33"/>
      <c r="J43" s="34"/>
      <c r="L43" s="32"/>
      <c r="M43" s="33"/>
      <c r="N43" s="33"/>
      <c r="O43" s="33"/>
      <c r="BC43" s="56"/>
      <c r="BK43" s="57" t="str">
        <f>IF(BR44="م",BL44,"")</f>
        <v/>
      </c>
      <c r="BL43" s="129">
        <v>39</v>
      </c>
      <c r="BM43" s="62">
        <v>69</v>
      </c>
      <c r="BN43" s="57" t="s">
        <v>1123</v>
      </c>
      <c r="BR43" s="59" t="str">
        <f>IFERROR(IF(VLOOKUP($D$1,ورقة4!$A$3:$BD$5001,MATCH(BM43,ورقة4!$A$2:$BD$2,0),0)=0,"",VLOOKUP($D$1,ورقة4!$A$3:$BD$5001,MATCH(BM43,ورقة4!$A$2:$BD$2,0),0)),"")</f>
        <v/>
      </c>
      <c r="BS43" s="54" t="str">
        <f t="shared" ref="BS43" si="48">IF(BR43="م",BL43,"")</f>
        <v/>
      </c>
      <c r="BT43" s="57" t="str">
        <f t="shared" ref="BT43" si="49">IF(BR43="","",BL43)</f>
        <v/>
      </c>
      <c r="BY43" s="57"/>
    </row>
    <row r="44" spans="1:77" ht="25.2" customHeight="1" thickTop="1" thickBot="1" x14ac:dyDescent="0.3">
      <c r="B44" s="33"/>
      <c r="C44" s="33"/>
      <c r="D44" s="33"/>
      <c r="E44" s="66"/>
      <c r="H44" s="23"/>
      <c r="I44" s="23"/>
      <c r="J44" s="23"/>
      <c r="K44" s="23"/>
      <c r="L44" s="35"/>
      <c r="M44" s="35"/>
      <c r="N44" s="36"/>
      <c r="O44" s="36"/>
      <c r="P44" s="36"/>
      <c r="Q44" s="36"/>
      <c r="BC44" s="56"/>
      <c r="BK44" s="57" t="str">
        <f>IF(BR45="م",BL45,"")</f>
        <v/>
      </c>
      <c r="BL44" s="53">
        <v>40</v>
      </c>
      <c r="BM44" s="53">
        <v>70</v>
      </c>
      <c r="BN44" s="53" t="s">
        <v>1124</v>
      </c>
      <c r="BQ44" s="57">
        <f>IFERROR(VLOOKUP(BN44,$K$9:$T$21,10,0),"")</f>
        <v>0</v>
      </c>
      <c r="BR44" s="59" t="str">
        <f>IFERROR(IF(VLOOKUP($D$1,ورقة4!$A$3:$BD$5001,MATCH(BM44,ورقة4!$A$2:$BD$2,0),0)=0,"",VLOOKUP($D$1,ورقة4!$A$3:$BD$5001,MATCH(BM44,ورقة4!$A$2:$BD$2,0),0)),"")</f>
        <v>ج</v>
      </c>
      <c r="BS44" s="54" t="str">
        <f t="shared" ref="BS44:BS48" si="50">IF(BR44="م",BL44,"")</f>
        <v/>
      </c>
      <c r="BT44" s="57">
        <f t="shared" ref="BT44:BT48" si="51">IF(BR44="","",BL44)</f>
        <v>40</v>
      </c>
      <c r="BY44" s="57"/>
    </row>
    <row r="45" spans="1:77" ht="25.2" customHeight="1" thickTop="1" thickBot="1" x14ac:dyDescent="0.3">
      <c r="B45" s="37"/>
      <c r="C45" s="37"/>
      <c r="D45" s="33"/>
      <c r="E45" s="33"/>
      <c r="F45" s="33"/>
      <c r="H45" s="23"/>
      <c r="I45" s="23"/>
      <c r="J45" s="23"/>
      <c r="K45" s="23"/>
      <c r="L45" s="35"/>
      <c r="M45" s="35"/>
      <c r="N45" s="36"/>
      <c r="O45" s="36"/>
      <c r="P45" s="36"/>
      <c r="Q45" s="36"/>
      <c r="BC45" s="56"/>
      <c r="BK45" s="57" t="str">
        <f>IF(BR46="م",BL46,"")</f>
        <v/>
      </c>
      <c r="BL45" s="129">
        <v>41</v>
      </c>
      <c r="BM45" s="53">
        <v>71</v>
      </c>
      <c r="BN45" s="53" t="s">
        <v>1125</v>
      </c>
      <c r="BQ45" s="57">
        <f>IFERROR(VLOOKUP(BN45,$K$9:$T$21,10,0),"")</f>
        <v>0</v>
      </c>
      <c r="BR45" s="59" t="str">
        <f>IFERROR(IF(VLOOKUP($D$1,ورقة4!$A$3:$BD$5001,MATCH(BM45,ورقة4!$A$2:$BD$2,0),0)=0,"",VLOOKUP($D$1,ورقة4!$A$3:$BD$5001,MATCH(BM45,ورقة4!$A$2:$BD$2,0),0)),"")</f>
        <v>ر1</v>
      </c>
      <c r="BS45" s="54" t="str">
        <f t="shared" si="50"/>
        <v/>
      </c>
      <c r="BT45" s="57">
        <f t="shared" si="51"/>
        <v>41</v>
      </c>
      <c r="BY45" s="57"/>
    </row>
    <row r="46" spans="1:77" ht="25.2" customHeight="1" thickTop="1" thickBot="1" x14ac:dyDescent="0.3">
      <c r="B46" s="38"/>
      <c r="C46" s="38"/>
      <c r="D46" s="38"/>
      <c r="E46" s="38"/>
      <c r="F46" s="38"/>
      <c r="G46" s="183"/>
      <c r="H46" s="37"/>
      <c r="I46" s="37"/>
      <c r="J46" s="37"/>
      <c r="K46" s="37"/>
      <c r="L46" s="33"/>
      <c r="M46" s="33"/>
      <c r="N46" s="36"/>
      <c r="O46" s="36"/>
      <c r="P46" s="36"/>
      <c r="Q46" s="36"/>
      <c r="BC46" s="56"/>
      <c r="BK46" s="57" t="str">
        <f>IF(BR47="م",BL47,"")</f>
        <v/>
      </c>
      <c r="BL46" s="53">
        <v>42</v>
      </c>
      <c r="BM46" s="53">
        <v>72</v>
      </c>
      <c r="BN46" s="53" t="s">
        <v>1126</v>
      </c>
      <c r="BQ46" s="57">
        <f>IFERROR(VLOOKUP(BN46,$K$9:$T$21,10,0),"")</f>
        <v>0</v>
      </c>
      <c r="BR46" s="59" t="str">
        <f>IFERROR(IF(VLOOKUP($D$1,ورقة4!$A$3:$BD$5001,MATCH(BM46,ورقة4!$A$2:$BD$2,0),0)=0,"",VLOOKUP($D$1,ورقة4!$A$3:$BD$5001,MATCH(BM46,ورقة4!$A$2:$BD$2,0),0)),"")</f>
        <v>ج</v>
      </c>
      <c r="BS46" s="54" t="str">
        <f t="shared" si="50"/>
        <v/>
      </c>
      <c r="BT46" s="57">
        <f t="shared" si="51"/>
        <v>42</v>
      </c>
      <c r="BU46" s="53"/>
      <c r="BV46" s="53"/>
      <c r="BY46" s="57"/>
    </row>
    <row r="47" spans="1:77" ht="25.2" customHeight="1" thickTop="1" thickBot="1" x14ac:dyDescent="0.3">
      <c r="B47" s="33"/>
      <c r="C47" s="33"/>
      <c r="D47" s="33"/>
      <c r="G47" s="33"/>
      <c r="H47" s="33"/>
      <c r="I47" s="33"/>
      <c r="J47" s="33"/>
      <c r="K47" s="33"/>
      <c r="L47" s="33"/>
      <c r="M47" s="39"/>
      <c r="N47" s="36"/>
      <c r="O47" s="36"/>
      <c r="P47" s="36"/>
      <c r="Q47" s="36"/>
      <c r="BC47" s="56"/>
      <c r="BK47" s="57" t="str">
        <f>IF(BR48="م",BL48,"")</f>
        <v/>
      </c>
      <c r="BL47" s="129">
        <v>43</v>
      </c>
      <c r="BM47" s="53">
        <v>73</v>
      </c>
      <c r="BN47" s="53" t="s">
        <v>1106</v>
      </c>
      <c r="BQ47" s="57">
        <f>IFERROR(VLOOKUP(BN47,$K$9:$T$21,10,0),"")</f>
        <v>0</v>
      </c>
      <c r="BR47" s="59" t="str">
        <f>IFERROR(IF(VLOOKUP($D$1,ورقة4!$A$3:$BD$5001,MATCH(BM47,ورقة4!$A$2:$BD$2,0),0)=0,"",VLOOKUP($D$1,ورقة4!$A$3:$BD$5001,MATCH(BM47,ورقة4!$A$2:$BD$2,0),0)),"")</f>
        <v>ج</v>
      </c>
      <c r="BS47" s="54" t="str">
        <f t="shared" si="50"/>
        <v/>
      </c>
      <c r="BT47" s="57">
        <f t="shared" si="51"/>
        <v>43</v>
      </c>
      <c r="BY47" s="57"/>
    </row>
    <row r="48" spans="1:77" ht="25.2" customHeight="1" thickTop="1" thickBot="1" x14ac:dyDescent="0.3">
      <c r="B48" s="37"/>
      <c r="C48" s="183"/>
      <c r="D48" s="183"/>
      <c r="E48" s="183"/>
      <c r="F48" s="183"/>
      <c r="G48" s="33"/>
      <c r="H48" s="33"/>
      <c r="I48" s="33"/>
      <c r="J48" s="33"/>
      <c r="K48" s="33"/>
      <c r="L48" s="33"/>
      <c r="M48" s="35"/>
      <c r="N48" s="35"/>
      <c r="O48" s="40"/>
      <c r="P48" s="40"/>
      <c r="Q48" s="40"/>
      <c r="BC48" s="56"/>
      <c r="BK48" s="57" t="str">
        <f>IF(BR50="م",BL50,"")</f>
        <v/>
      </c>
      <c r="BL48" s="53">
        <v>44</v>
      </c>
      <c r="BM48" s="53" t="str">
        <f>IF(U12&lt;&gt;0,U12,"a6")</f>
        <v>a6</v>
      </c>
      <c r="BN48" s="53" t="str">
        <f>V12</f>
        <v>اختر اسم المقرر الاختياري من السنة الثالثة</v>
      </c>
      <c r="BQ48" s="57" t="str">
        <f>IFERROR(VLOOKUP(BN48,$K$9:$T$21,10,0),"")</f>
        <v/>
      </c>
      <c r="BR48" s="59" t="str">
        <f>IFERROR(IF(VLOOKUP($D$1,ورقة4!$A$3:$BD$5001,MATCH(BM48,ورقة4!$A$2:$BD$2,0),0)=0,"",VLOOKUP($D$1,ورقة4!$A$3:$BD$5001,MATCH(BM48,ورقة4!$A$2:$BD$2,0),0)),"")</f>
        <v>ج</v>
      </c>
      <c r="BS48" s="54" t="str">
        <f t="shared" si="50"/>
        <v/>
      </c>
      <c r="BT48" s="57">
        <f t="shared" si="51"/>
        <v>44</v>
      </c>
      <c r="BY48" s="57"/>
    </row>
    <row r="49" spans="1:77" ht="25.2" customHeight="1" thickTop="1" thickBot="1" x14ac:dyDescent="0.3">
      <c r="A49" s="125">
        <v>1</v>
      </c>
      <c r="B49" s="125" t="s">
        <v>140</v>
      </c>
      <c r="C49" s="60"/>
      <c r="D49" s="60"/>
      <c r="E49" s="60"/>
      <c r="F49" s="60"/>
      <c r="BC49" s="56"/>
      <c r="BK49" s="57" t="str">
        <f>IF(BR51="م",BL51,"")</f>
        <v/>
      </c>
      <c r="BL49" s="129">
        <v>45</v>
      </c>
      <c r="BM49" s="131"/>
      <c r="BN49" s="129" t="s">
        <v>1127</v>
      </c>
      <c r="BR49" s="59" t="str">
        <f>IFERROR(IF(VLOOKUP($D$1,ورقة4!$A$3:$BD$5001,MATCH(BM49,ورقة4!$A$2:$BD$2,0),0)=0,"",VLOOKUP($D$1,ورقة4!$A$3:$BD$5001,MATCH(BM49,ورقة4!$A$2:$BD$2,0),0)),"")</f>
        <v/>
      </c>
      <c r="BS49" s="57" t="str">
        <f>IF(AND(BS50="",BS51="",BS52="",BS53="",BS54="",BS55=""),"",BL49)</f>
        <v/>
      </c>
      <c r="BT49" s="57" t="str">
        <f>IF(AND(BT50="",BT51="",BT52="",BT53="",BT54="",BT55=""),"",BL49)</f>
        <v/>
      </c>
      <c r="BY49" s="57"/>
    </row>
    <row r="50" spans="1:77" ht="25.2" customHeight="1" thickTop="1" thickBot="1" x14ac:dyDescent="0.3">
      <c r="A50" s="125">
        <v>2</v>
      </c>
      <c r="B50" s="125" t="s">
        <v>142</v>
      </c>
      <c r="C50" s="184"/>
      <c r="D50" s="184"/>
      <c r="E50" s="184"/>
      <c r="F50" s="184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BC50" s="56"/>
      <c r="BK50" s="57" t="str">
        <f>IF(BR52="م",BL52,"")</f>
        <v/>
      </c>
      <c r="BL50" s="53">
        <v>46</v>
      </c>
      <c r="BM50" s="53">
        <v>74</v>
      </c>
      <c r="BN50" s="53" t="s">
        <v>1128</v>
      </c>
      <c r="BQ50" s="57" t="str">
        <f>IFERROR(VLOOKUP(BN50,$K$9:$T$21,10,0),"")</f>
        <v/>
      </c>
      <c r="BR50" s="59" t="str">
        <f>IFERROR(IF(VLOOKUP($D$1,ورقة4!$A$3:$BD$5001,MATCH(BM50,ورقة4!$A$2:$BD$2,0),0)=0,"",VLOOKUP($D$1,ورقة4!$A$3:$BD$5001,MATCH(BM50,ورقة4!$A$2:$BD$2,0),0)),"")</f>
        <v/>
      </c>
      <c r="BS50" s="54" t="str">
        <f t="shared" ref="BS50" si="52">IF(BR50="م",BL50,"")</f>
        <v/>
      </c>
      <c r="BT50" s="57" t="str">
        <f t="shared" ref="BT50" si="53">IF(BR50="","",BL50)</f>
        <v/>
      </c>
      <c r="BY50" s="57"/>
    </row>
    <row r="51" spans="1:77" ht="25.2" customHeight="1" thickTop="1" thickBot="1" x14ac:dyDescent="0.3">
      <c r="A51" s="125">
        <v>3</v>
      </c>
      <c r="B51" s="125" t="s">
        <v>143</v>
      </c>
      <c r="C51" s="184"/>
      <c r="D51" s="184"/>
      <c r="E51" s="184"/>
      <c r="F51" s="184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BC51" s="56"/>
      <c r="BK51" s="57" t="str">
        <f>IF(BR53="م",BL53,"")</f>
        <v/>
      </c>
      <c r="BL51" s="129">
        <v>47</v>
      </c>
      <c r="BM51" s="53">
        <v>75</v>
      </c>
      <c r="BN51" s="53" t="s">
        <v>1129</v>
      </c>
      <c r="BQ51" s="57" t="str">
        <f>IFERROR(VLOOKUP(BN51,$K$9:$T$21,10,0),"")</f>
        <v/>
      </c>
      <c r="BR51" s="59" t="str">
        <f>IFERROR(IF(VLOOKUP($D$1,ورقة4!$A$3:$BD$5001,MATCH(BM51,ورقة4!$A$2:$BD$2,0),0)=0,"",VLOOKUP($D$1,ورقة4!$A$3:$BD$5001,MATCH(BM51,ورقة4!$A$2:$BD$2,0),0)),"")</f>
        <v/>
      </c>
      <c r="BS51" s="54" t="str">
        <f t="shared" ref="BS51:BS55" si="54">IF(BR51="م",BL51,"")</f>
        <v/>
      </c>
      <c r="BT51" s="57" t="str">
        <f t="shared" ref="BT51:BT55" si="55">IF(BR51="","",BL51)</f>
        <v/>
      </c>
      <c r="BY51" s="57"/>
    </row>
    <row r="52" spans="1:77" ht="25.2" customHeight="1" thickTop="1" thickBot="1" x14ac:dyDescent="0.3">
      <c r="A52" s="125">
        <v>4</v>
      </c>
      <c r="B52" s="125" t="s">
        <v>144</v>
      </c>
      <c r="C52" s="185"/>
      <c r="D52" s="185"/>
      <c r="E52" s="185"/>
      <c r="F52" s="185"/>
      <c r="G52" s="42"/>
      <c r="H52" s="28"/>
      <c r="I52" s="28"/>
      <c r="J52" s="28"/>
      <c r="K52" s="37"/>
      <c r="L52" s="37"/>
      <c r="M52" s="28"/>
      <c r="N52" s="28"/>
      <c r="O52" s="42"/>
      <c r="P52" s="42"/>
      <c r="Q52" s="42"/>
      <c r="BC52" s="56"/>
      <c r="BK52" s="57" t="str">
        <f>IF(BR54="م",BL54,"")</f>
        <v/>
      </c>
      <c r="BL52" s="53">
        <v>48</v>
      </c>
      <c r="BM52" s="53">
        <v>76</v>
      </c>
      <c r="BN52" s="53" t="s">
        <v>1130</v>
      </c>
      <c r="BQ52" s="57" t="str">
        <f>IFERROR(VLOOKUP(BN52,$K$9:$T$21,10,0),"")</f>
        <v/>
      </c>
      <c r="BR52" s="59" t="str">
        <f>IFERROR(IF(VLOOKUP($D$1,ورقة4!$A$3:$BD$5001,MATCH(BM52,ورقة4!$A$2:$BD$2,0),0)=0,"",VLOOKUP($D$1,ورقة4!$A$3:$BD$5001,MATCH(BM52,ورقة4!$A$2:$BD$2,0),0)),"")</f>
        <v/>
      </c>
      <c r="BS52" s="54" t="str">
        <f t="shared" si="54"/>
        <v/>
      </c>
      <c r="BT52" s="57" t="str">
        <f t="shared" si="55"/>
        <v/>
      </c>
      <c r="BY52" s="57"/>
    </row>
    <row r="53" spans="1:77" ht="25.2" customHeight="1" thickTop="1" thickBot="1" x14ac:dyDescent="0.3">
      <c r="A53" s="125">
        <v>5</v>
      </c>
      <c r="B53" s="125" t="s">
        <v>145</v>
      </c>
      <c r="C53" s="54"/>
      <c r="D53" s="54"/>
      <c r="E53" s="54"/>
      <c r="F53" s="54"/>
      <c r="G53" s="28"/>
      <c r="O53" s="28"/>
      <c r="P53" s="28"/>
      <c r="Q53" s="28"/>
      <c r="BC53" s="56"/>
      <c r="BL53" s="129">
        <v>49</v>
      </c>
      <c r="BM53" s="53">
        <v>77</v>
      </c>
      <c r="BN53" s="53" t="s">
        <v>1131</v>
      </c>
      <c r="BQ53" s="57" t="str">
        <f>IFERROR(VLOOKUP(BN53,$K$9:$T$21,10,0),"")</f>
        <v/>
      </c>
      <c r="BR53" s="59" t="str">
        <f>IFERROR(IF(VLOOKUP($D$1,ورقة4!$A$3:$BD$5001,MATCH(BM53,ورقة4!$A$2:$BD$2,0),0)=0,"",VLOOKUP($D$1,ورقة4!$A$3:$BD$5001,MATCH(BM53,ورقة4!$A$2:$BD$2,0),0)),"")</f>
        <v/>
      </c>
      <c r="BS53" s="54" t="str">
        <f t="shared" si="54"/>
        <v/>
      </c>
      <c r="BT53" s="57" t="str">
        <f t="shared" si="55"/>
        <v/>
      </c>
    </row>
    <row r="54" spans="1:77" ht="25.2" customHeight="1" thickTop="1" thickBot="1" x14ac:dyDescent="0.3">
      <c r="A54" s="125">
        <v>6</v>
      </c>
      <c r="B54" s="125" t="s">
        <v>146</v>
      </c>
      <c r="C54" s="54"/>
      <c r="D54" s="54"/>
      <c r="E54" s="54"/>
      <c r="F54" s="54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AV54" s="53"/>
      <c r="AW54" s="53"/>
      <c r="AX54" s="53"/>
      <c r="BA54" s="52"/>
      <c r="BL54" s="53">
        <v>50</v>
      </c>
      <c r="BM54" s="53">
        <v>78</v>
      </c>
      <c r="BN54" s="53" t="s">
        <v>1132</v>
      </c>
      <c r="BQ54" s="57" t="str">
        <f>IFERROR(VLOOKUP(BN54,$K$9:$T$21,10,0),"")</f>
        <v/>
      </c>
      <c r="BR54" s="59" t="str">
        <f>IFERROR(IF(VLOOKUP($D$1,ورقة4!$A$3:$BD$5001,MATCH(BM54,ورقة4!$A$2:$BD$2,0),0)=0,"",VLOOKUP($D$1,ورقة4!$A$3:$BD$5001,MATCH(BM54,ورقة4!$A$2:$BD$2,0),0)),"")</f>
        <v/>
      </c>
      <c r="BS54" s="54" t="str">
        <f t="shared" si="54"/>
        <v/>
      </c>
      <c r="BT54" s="57" t="str">
        <f t="shared" si="55"/>
        <v/>
      </c>
      <c r="BU54" s="53"/>
      <c r="BV54" s="53"/>
    </row>
    <row r="55" spans="1:77" ht="23.25" customHeight="1" thickBot="1" x14ac:dyDescent="0.3">
      <c r="A55" s="125">
        <v>7</v>
      </c>
      <c r="B55" s="125" t="s">
        <v>4273</v>
      </c>
      <c r="C55" s="54"/>
      <c r="D55" s="54"/>
      <c r="E55" s="54"/>
      <c r="F55" s="186"/>
      <c r="G55" s="22"/>
      <c r="H55" s="22"/>
      <c r="I55" s="22"/>
      <c r="J55" s="22"/>
      <c r="K55" s="22"/>
      <c r="L55" s="22"/>
      <c r="M55" s="22"/>
      <c r="N55" s="37"/>
      <c r="O55" s="37"/>
      <c r="P55" s="37"/>
      <c r="Q55" s="37"/>
      <c r="AV55" s="53"/>
      <c r="AW55" s="53"/>
      <c r="AX55" s="53"/>
      <c r="BA55" s="52"/>
      <c r="BL55" s="129">
        <v>51</v>
      </c>
      <c r="BM55" s="62">
        <v>79</v>
      </c>
      <c r="BN55" s="62" t="s">
        <v>1133</v>
      </c>
      <c r="BQ55" s="52"/>
      <c r="BR55" s="59" t="str">
        <f>IFERROR(IF(VLOOKUP($D$1,ورقة4!$A$3:$BD$5001,MATCH(BM55,ورقة4!$A$2:$BD$2,0),0)=0,"",VLOOKUP($D$1,ورقة4!$A$3:$BD$5001,MATCH(BM55,ورقة4!$A$2:$BD$2,0),0)),"")</f>
        <v/>
      </c>
      <c r="BS55" s="54" t="str">
        <f t="shared" si="54"/>
        <v/>
      </c>
      <c r="BT55" s="57" t="str">
        <f t="shared" si="55"/>
        <v/>
      </c>
    </row>
    <row r="56" spans="1:77" ht="23.25" customHeight="1" thickBot="1" x14ac:dyDescent="0.3">
      <c r="A56" s="125">
        <v>8</v>
      </c>
      <c r="B56" s="125" t="s">
        <v>4271</v>
      </c>
      <c r="C56" s="54"/>
      <c r="D56" s="54"/>
      <c r="E56" s="54"/>
      <c r="F56" s="187"/>
      <c r="G56" s="43"/>
      <c r="H56" s="43"/>
      <c r="I56" s="43"/>
      <c r="J56" s="43"/>
      <c r="K56" s="43"/>
      <c r="L56" s="43"/>
      <c r="M56" s="43"/>
      <c r="N56" s="38"/>
      <c r="O56" s="38"/>
      <c r="P56" s="38"/>
      <c r="Q56" s="38"/>
      <c r="AV56" s="53"/>
      <c r="AW56" s="53"/>
      <c r="AX56" s="53"/>
      <c r="BA56" s="52"/>
      <c r="BL56" s="53">
        <v>52</v>
      </c>
      <c r="BM56" s="131"/>
      <c r="BN56" s="131" t="s">
        <v>141</v>
      </c>
      <c r="BR56" s="59" t="str">
        <f>IFERROR(IF(VLOOKUP($D$1,ورقة4!$A$3:$BD$5001,MATCH(BM56,ورقة4!$A$2:$BD$2,0),0)=0,"",VLOOKUP($D$1,ورقة4!$A$3:$BD$5001,MATCH(BM56,ورقة4!$A$2:$BD$2,0),0)),"")</f>
        <v/>
      </c>
      <c r="BS56" s="57" t="str">
        <f>IF(AND(BS57="",BS58="",BS59="",BS60="",BS61="",BS62=""),"",BL56)</f>
        <v/>
      </c>
      <c r="BT56" s="57" t="str">
        <f>IF(AND(BT57="",BT58="",BT59="",BT60="",BT61="",BT62=""),"",BL56)</f>
        <v/>
      </c>
    </row>
    <row r="57" spans="1:77" ht="21.6" thickBot="1" x14ac:dyDescent="0.45">
      <c r="A57" s="125">
        <v>9</v>
      </c>
      <c r="B57" s="125" t="s">
        <v>4272</v>
      </c>
      <c r="C57" s="54"/>
      <c r="D57" s="54"/>
      <c r="E57" s="54"/>
      <c r="F57" s="188"/>
      <c r="G57" s="45"/>
      <c r="H57" s="45"/>
      <c r="I57" s="44"/>
      <c r="J57" s="44"/>
      <c r="K57" s="46"/>
      <c r="L57" s="47"/>
      <c r="M57" s="47"/>
      <c r="N57" s="48"/>
      <c r="O57" s="48"/>
      <c r="P57" s="48"/>
      <c r="Q57" s="48"/>
      <c r="AV57" s="53"/>
      <c r="BL57" s="129">
        <v>53</v>
      </c>
      <c r="BM57" s="62">
        <v>80</v>
      </c>
      <c r="BN57" s="62" t="s">
        <v>1134</v>
      </c>
      <c r="BR57" s="59" t="str">
        <f>IFERROR(IF(VLOOKUP($D$1,ورقة4!$A$3:$BD$5001,MATCH(BM57,ورقة4!$A$2:$BD$2,0),0)=0,"",VLOOKUP($D$1,ورقة4!$A$3:$BD$5001,MATCH(BM57,ورقة4!$A$2:$BD$2,0),0)),"")</f>
        <v/>
      </c>
      <c r="BS57" s="54" t="str">
        <f t="shared" ref="BS57" si="56">IF(BR57="م",BL57,"")</f>
        <v/>
      </c>
      <c r="BT57" s="57" t="str">
        <f t="shared" ref="BT57" si="57">IF(BR57="","",BL57)</f>
        <v/>
      </c>
    </row>
    <row r="58" spans="1:77" ht="21.6" thickBot="1" x14ac:dyDescent="0.45">
      <c r="A58" s="125">
        <v>10</v>
      </c>
      <c r="B58" s="125" t="s">
        <v>4438</v>
      </c>
      <c r="C58" s="189"/>
      <c r="D58" s="189"/>
      <c r="E58" s="189"/>
      <c r="F58" s="189"/>
      <c r="G58" s="46"/>
      <c r="H58" s="45"/>
      <c r="I58" s="45"/>
      <c r="J58" s="45"/>
      <c r="K58" s="45"/>
      <c r="L58" s="45"/>
      <c r="M58" s="45"/>
      <c r="O58" s="49"/>
      <c r="P58" s="49"/>
      <c r="Q58" s="49"/>
      <c r="BL58" s="53">
        <v>54</v>
      </c>
      <c r="BM58" s="62">
        <v>81</v>
      </c>
      <c r="BN58" s="62" t="s">
        <v>1135</v>
      </c>
      <c r="BR58" s="59" t="str">
        <f>IFERROR(IF(VLOOKUP($D$1,ورقة4!$A$3:$BD$5001,MATCH(BM58,ورقة4!$A$2:$BD$2,0),0)=0,"",VLOOKUP($D$1,ورقة4!$A$3:$BD$5001,MATCH(BM58,ورقة4!$A$2:$BD$2,0),0)),"")</f>
        <v/>
      </c>
      <c r="BS58" s="54" t="str">
        <f t="shared" ref="BS58:BS62" si="58">IF(BR58="م",BL58,"")</f>
        <v/>
      </c>
      <c r="BT58" s="57" t="str">
        <f t="shared" ref="BT58:BT62" si="59">IF(BR58="","",BL58)</f>
        <v/>
      </c>
    </row>
    <row r="59" spans="1:77" ht="21.6" thickBot="1" x14ac:dyDescent="0.45">
      <c r="A59" s="125">
        <v>11</v>
      </c>
      <c r="B59" s="125" t="s">
        <v>4452</v>
      </c>
      <c r="C59" s="188"/>
      <c r="D59" s="188"/>
      <c r="E59" s="188"/>
      <c r="F59" s="188"/>
      <c r="G59" s="45"/>
      <c r="H59" s="45"/>
      <c r="I59" s="45"/>
      <c r="J59" s="45"/>
      <c r="K59" s="45"/>
      <c r="L59" s="45"/>
      <c r="M59" s="45"/>
      <c r="AM59" s="55"/>
      <c r="BL59" s="129">
        <v>55</v>
      </c>
      <c r="BM59" s="62">
        <v>82</v>
      </c>
      <c r="BN59" s="62" t="s">
        <v>1136</v>
      </c>
      <c r="BR59" s="59" t="str">
        <f>IFERROR(IF(VLOOKUP($D$1,ورقة4!$A$3:$BD$5001,MATCH(BM59,ورقة4!$A$2:$BD$2,0),0)=0,"",VLOOKUP($D$1,ورقة4!$A$3:$BD$5001,MATCH(BM59,ورقة4!$A$2:$BD$2,0),0)),"")</f>
        <v/>
      </c>
      <c r="BS59" s="54" t="str">
        <f t="shared" si="58"/>
        <v/>
      </c>
      <c r="BT59" s="57" t="str">
        <f t="shared" si="59"/>
        <v/>
      </c>
    </row>
    <row r="60" spans="1:77" ht="14.25" customHeight="1" thickTop="1" thickBot="1" x14ac:dyDescent="0.3">
      <c r="A60" s="60"/>
      <c r="B60" s="60"/>
      <c r="C60" s="60"/>
      <c r="D60" s="60"/>
      <c r="E60" s="60"/>
      <c r="F60" s="60"/>
      <c r="BL60" s="53">
        <v>56</v>
      </c>
      <c r="BM60" s="62">
        <v>83</v>
      </c>
      <c r="BN60" s="62" t="s">
        <v>1137</v>
      </c>
      <c r="BR60" s="59" t="str">
        <f>IFERROR(IF(VLOOKUP($D$1,ورقة4!$A$3:$BD$5001,MATCH(BM60,ورقة4!$A$2:$BD$2,0),0)=0,"",VLOOKUP($D$1,ورقة4!$A$3:$BD$5001,MATCH(BM60,ورقة4!$A$2:$BD$2,0),0)),"")</f>
        <v/>
      </c>
      <c r="BS60" s="54" t="str">
        <f t="shared" si="58"/>
        <v/>
      </c>
      <c r="BT60" s="57" t="str">
        <f t="shared" si="59"/>
        <v/>
      </c>
    </row>
    <row r="61" spans="1:77" ht="14.25" customHeight="1" thickBot="1" x14ac:dyDescent="0.3">
      <c r="A61" s="60"/>
      <c r="B61" s="60"/>
      <c r="C61" s="60"/>
      <c r="D61" s="60"/>
      <c r="E61" s="60"/>
      <c r="F61" s="60"/>
      <c r="BL61" s="129">
        <v>57</v>
      </c>
      <c r="BM61" s="62">
        <v>84</v>
      </c>
      <c r="BN61" s="62" t="s">
        <v>1106</v>
      </c>
      <c r="BR61" s="59" t="str">
        <f>IFERROR(IF(VLOOKUP($D$1,ورقة4!$A$3:$BD$5001,MATCH(BM61,ورقة4!$A$2:$BD$2,0),0)=0,"",VLOOKUP($D$1,ورقة4!$A$3:$BD$5001,MATCH(BM61,ورقة4!$A$2:$BD$2,0),0)),"")</f>
        <v/>
      </c>
      <c r="BS61" s="54" t="str">
        <f t="shared" si="58"/>
        <v/>
      </c>
      <c r="BT61" s="57" t="str">
        <f t="shared" si="59"/>
        <v/>
      </c>
    </row>
    <row r="62" spans="1:77" ht="14.25" customHeight="1" x14ac:dyDescent="0.25">
      <c r="A62" s="60"/>
      <c r="B62" s="60"/>
      <c r="C62" s="60"/>
      <c r="D62" s="60"/>
      <c r="E62" s="60"/>
      <c r="F62" s="60"/>
      <c r="BL62" s="53">
        <v>58</v>
      </c>
      <c r="BM62" s="62" t="str">
        <f>IF(U13&lt;&gt;0,U13,"a8")</f>
        <v>a8</v>
      </c>
      <c r="BN62" s="62" t="str">
        <f>V13</f>
        <v>اختر اسم المقرر الاختياري من السنة الرابعة</v>
      </c>
      <c r="BR62" s="59" t="str">
        <f>IFERROR(IF(VLOOKUP($D$1,ورقة4!$A$3:$BD$5001,MATCH(BM62,ورقة4!$A$2:$BD$2,0),0)=0,"",VLOOKUP($D$1,ورقة4!$A$3:$BD$5001,MATCH(BM62,ورقة4!$A$2:$BD$2,0),0)),"")</f>
        <v/>
      </c>
      <c r="BS62" s="54" t="str">
        <f t="shared" si="58"/>
        <v/>
      </c>
      <c r="BT62" s="57" t="str">
        <f t="shared" si="59"/>
        <v/>
      </c>
    </row>
    <row r="63" spans="1:77" ht="14.25" customHeight="1" x14ac:dyDescent="0.25">
      <c r="A63" s="60"/>
      <c r="B63" s="60"/>
      <c r="C63" s="60"/>
      <c r="D63" s="60"/>
      <c r="E63" s="60"/>
      <c r="F63" s="60"/>
      <c r="BT63" s="57"/>
    </row>
    <row r="64" spans="1:77" ht="14.25" customHeight="1" x14ac:dyDescent="0.25">
      <c r="A64" s="60"/>
      <c r="B64" s="60"/>
      <c r="C64" s="60"/>
      <c r="D64" s="60"/>
      <c r="E64" s="60"/>
      <c r="F64" s="60"/>
    </row>
    <row r="65" spans="1:6" ht="14.25" customHeight="1" x14ac:dyDescent="0.25">
      <c r="A65" s="60"/>
      <c r="B65" s="60"/>
      <c r="C65" s="60"/>
      <c r="D65" s="60"/>
      <c r="E65" s="60"/>
      <c r="F65" s="60"/>
    </row>
  </sheetData>
  <sheetProtection algorithmName="SHA-512" hashValue="QM7WGLNbf3jxVAjGQLiFfMGV8T11AwsUbWyevspCjslz1rMLDZxXMFcFguWJ5g31UTgbef3Ini8nN3rCLxdmKg==" saltValue="dUEK9nJeaHuX8ucyidMwoA==" spinCount="100000" sheet="1" selectLockedCells="1"/>
  <mergeCells count="136">
    <mergeCell ref="V28:AA28"/>
    <mergeCell ref="V16:AA16"/>
    <mergeCell ref="V17:AA17"/>
    <mergeCell ref="K35:R35"/>
    <mergeCell ref="AC20:AJ20"/>
    <mergeCell ref="V23:AA23"/>
    <mergeCell ref="AC13:AG13"/>
    <mergeCell ref="AH13:AJ13"/>
    <mergeCell ref="AC17:AG17"/>
    <mergeCell ref="AC19:AG19"/>
    <mergeCell ref="AH19:AJ19"/>
    <mergeCell ref="V22:AA22"/>
    <mergeCell ref="V21:AA21"/>
    <mergeCell ref="K28:R28"/>
    <mergeCell ref="K29:R29"/>
    <mergeCell ref="K30:R30"/>
    <mergeCell ref="K31:R31"/>
    <mergeCell ref="K32:R32"/>
    <mergeCell ref="K33:R33"/>
    <mergeCell ref="K34:R34"/>
    <mergeCell ref="V14:AA14"/>
    <mergeCell ref="V15:AA15"/>
    <mergeCell ref="V25:AA25"/>
    <mergeCell ref="V26:AA26"/>
    <mergeCell ref="V27:AA27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AC8:AG8"/>
    <mergeCell ref="AC9:AG9"/>
    <mergeCell ref="AC12:AG12"/>
    <mergeCell ref="K14:R14"/>
    <mergeCell ref="K15:R15"/>
    <mergeCell ref="J7:AA7"/>
    <mergeCell ref="K8:T8"/>
    <mergeCell ref="AC10:AG10"/>
    <mergeCell ref="V24:AA24"/>
    <mergeCell ref="K24:R24"/>
    <mergeCell ref="K25:R25"/>
    <mergeCell ref="K16:R16"/>
    <mergeCell ref="AC18:AG18"/>
    <mergeCell ref="AC14:AG14"/>
    <mergeCell ref="AC15:AG15"/>
    <mergeCell ref="AC16:AG16"/>
    <mergeCell ref="V18:AA18"/>
    <mergeCell ref="V19:AA19"/>
    <mergeCell ref="V20:AA20"/>
    <mergeCell ref="V8:AA8"/>
    <mergeCell ref="A5:C5"/>
    <mergeCell ref="P1:R1"/>
    <mergeCell ref="P2:R2"/>
    <mergeCell ref="P3:R3"/>
    <mergeCell ref="P4:R4"/>
    <mergeCell ref="G4:I4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D5:L5"/>
    <mergeCell ref="M5:O5"/>
    <mergeCell ref="AH2:AJ2"/>
    <mergeCell ref="AK2:AL2"/>
    <mergeCell ref="AH4:AL4"/>
    <mergeCell ref="AE4:AG4"/>
    <mergeCell ref="AE2:AG2"/>
    <mergeCell ref="AH3:AL3"/>
    <mergeCell ref="V4:X4"/>
    <mergeCell ref="Y2:AA2"/>
    <mergeCell ref="Y4:AA4"/>
    <mergeCell ref="S2:U2"/>
    <mergeCell ref="Y3:AA3"/>
    <mergeCell ref="V2:X2"/>
    <mergeCell ref="V3:X3"/>
    <mergeCell ref="S4:U4"/>
    <mergeCell ref="AH1:AL1"/>
    <mergeCell ref="AB2:AD2"/>
    <mergeCell ref="AB1:AD1"/>
    <mergeCell ref="AB3:AD3"/>
    <mergeCell ref="AB4:AD4"/>
    <mergeCell ref="AE1:AG1"/>
    <mergeCell ref="AE3:AG3"/>
    <mergeCell ref="V1:X1"/>
    <mergeCell ref="P5:R5"/>
    <mergeCell ref="AB5:AD5"/>
    <mergeCell ref="S5:U5"/>
    <mergeCell ref="V5:X5"/>
    <mergeCell ref="Y5:AA5"/>
    <mergeCell ref="S1:U1"/>
    <mergeCell ref="Y1:AA1"/>
    <mergeCell ref="V29:AA29"/>
    <mergeCell ref="J2:L2"/>
    <mergeCell ref="G2:I2"/>
    <mergeCell ref="AE5:AG5"/>
    <mergeCell ref="V9:AA9"/>
    <mergeCell ref="V10:AA10"/>
    <mergeCell ref="V12:AA12"/>
    <mergeCell ref="V13:AA13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K9:R9"/>
    <mergeCell ref="K10:R10"/>
    <mergeCell ref="K11:R11"/>
    <mergeCell ref="K12:R12"/>
    <mergeCell ref="K13:R13"/>
    <mergeCell ref="V11:AA11"/>
    <mergeCell ref="S3:U3"/>
  </mergeCells>
  <phoneticPr fontId="41" type="noConversion"/>
  <conditionalFormatting sqref="J9:J34 S9:T34">
    <cfRule type="expression" dxfId="15" priority="39">
      <formula>OR($K9=$BN$5,$K9=$BN$13,$K9=$BN$20,$K9=$BN$28,$K9=$BN$35,$K9=$BN$42,$K9=$BN$49,$K9=$BN$49,$K9=$BN$56)</formula>
    </cfRule>
  </conditionalFormatting>
  <conditionalFormatting sqref="J9:J34">
    <cfRule type="expression" dxfId="14" priority="3">
      <formula>$K9=""</formula>
    </cfRule>
  </conditionalFormatting>
  <conditionalFormatting sqref="K8 K9:R34">
    <cfRule type="containsBlanks" dxfId="13" priority="12">
      <formula>LEN(TRIM(K8))=0</formula>
    </cfRule>
  </conditionalFormatting>
  <conditionalFormatting sqref="K9:R34">
    <cfRule type="containsText" dxfId="12" priority="17" operator="containsText" text="مقررات">
      <formula>NOT(ISERROR(SEARCH("مقررات",K9)))</formula>
    </cfRule>
  </conditionalFormatting>
  <conditionalFormatting sqref="S9:T34">
    <cfRule type="expression" dxfId="11" priority="40">
      <formula>$K9=""</formula>
    </cfRule>
  </conditionalFormatting>
  <conditionalFormatting sqref="V16:AA17">
    <cfRule type="expression" dxfId="10" priority="1">
      <formula>$F$37&lt;&gt;$G$37</formula>
    </cfRule>
  </conditionalFormatting>
  <dataValidations count="10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$AO$1:$AO$8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34" xr:uid="{A8FFC949-4939-443F-9FCA-06DB0D4EAB6E}">
      <formula1>AND($AN$1=0,T34=1)</formula1>
    </dataValidation>
    <dataValidation type="list" allowBlank="1" showInputMessage="1" showErrorMessage="1" sqref="V15" xr:uid="{00000000-0002-0000-0200-000004000000}">
      <formula1>$BT$1:$BT$2</formula1>
    </dataValidation>
    <dataValidation type="list" allowBlank="1" showInputMessage="1" showErrorMessage="1" sqref="V10:AA10" xr:uid="{CF383D2F-BE6A-4228-9EE6-4D8F5E9F832A}">
      <formula1>$BV$6:$BV$12</formula1>
    </dataValidation>
    <dataValidation type="list" allowBlank="1" showInputMessage="1" showErrorMessage="1" sqref="V11:AA11" xr:uid="{6029BD00-7809-4436-B81B-A79B68844CFD}">
      <formula1>$BV$13:$BV$19</formula1>
    </dataValidation>
    <dataValidation type="list" allowBlank="1" showInputMessage="1" showErrorMessage="1" sqref="V12:AA12" xr:uid="{3D49B479-AA24-45FB-863B-A37C9771AECF}">
      <formula1>$BV$20:$BV$28</formula1>
    </dataValidation>
    <dataValidation type="list" allowBlank="1" showInputMessage="1" showErrorMessage="1" sqref="V13:AA13" xr:uid="{657B107F-7144-4E91-A851-73DD71CBB639}">
      <formula1>$BV$29:$BV$35</formula1>
    </dataValidation>
    <dataValidation type="custom" allowBlank="1" showInputMessage="1" showErrorMessage="1" errorTitle="اقرأ رسالة الخطأ" error="يجب أن تتأكد أولاً بأن جميع البيانات المطلوبة ممتلئة بالمعلومات الصحيحة دون أية نقص، ثم اضغط على الرقم (1) لتتمكن من اختيار المقرر_x000a_كما يجب عليك أولأ أن تختار اسم المقرر الاختياري من القائمة الجانبية" sqref="T10:T33" xr:uid="{7059628A-C862-4F26-A550-5F1EAC314281}">
      <formula1>AND($AN$1=0,T10=1,J10&lt;205)</formula1>
    </dataValidation>
    <dataValidation type="list" allowBlank="1" showInputMessage="1" showErrorMessage="1" sqref="V17:AA17" xr:uid="{C0F929EA-E901-4400-92A5-3FB708E30F85}">
      <formula1>$BF$1:$BF$7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51"/>
  <sheetViews>
    <sheetView rightToLeft="1" topLeftCell="B26" zoomScale="90" zoomScaleNormal="90" workbookViewId="0">
      <selection activeCell="G40" sqref="G40:R40"/>
    </sheetView>
  </sheetViews>
  <sheetFormatPr defaultColWidth="8.8984375" defaultRowHeight="15" x14ac:dyDescent="0.25"/>
  <cols>
    <col min="1" max="1" width="1.296875" style="1" customWidth="1"/>
    <col min="2" max="4" width="5.69921875" style="1" customWidth="1"/>
    <col min="5" max="8" width="5.69921875" style="8" customWidth="1"/>
    <col min="9" max="12" width="5.69921875" style="1" customWidth="1"/>
    <col min="13" max="15" width="5.69921875" style="8" customWidth="1"/>
    <col min="16" max="18" width="5.69921875" style="1" customWidth="1"/>
    <col min="19" max="19" width="1.296875" style="1" customWidth="1"/>
    <col min="20" max="20" width="0.59765625" style="133" customWidth="1"/>
    <col min="21" max="21" width="6" style="133" hidden="1" customWidth="1"/>
    <col min="22" max="22" width="3" style="133" hidden="1" customWidth="1"/>
    <col min="23" max="23" width="6" style="133" hidden="1" customWidth="1"/>
    <col min="24" max="25" width="3" style="133" hidden="1" customWidth="1"/>
    <col min="26" max="26" width="12.296875" style="133" hidden="1" customWidth="1"/>
    <col min="27" max="27" width="3" style="133" hidden="1" customWidth="1"/>
    <col min="28" max="28" width="1.09765625" style="133" hidden="1" customWidth="1"/>
    <col min="29" max="29" width="8.8984375" style="133" customWidth="1"/>
    <col min="30" max="30" width="8.8984375" style="1"/>
    <col min="31" max="31" width="30.19921875" style="1" customWidth="1"/>
    <col min="32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405">
        <f ca="1">NOW()</f>
        <v>45712.530473726853</v>
      </c>
      <c r="C1" s="405"/>
      <c r="D1" s="405"/>
      <c r="E1" s="405"/>
      <c r="F1" s="343" t="s">
        <v>4459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AC1" s="144"/>
      <c r="AD1" s="373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374"/>
      <c r="AF1" s="374"/>
      <c r="AG1" s="374"/>
      <c r="AH1" s="375"/>
      <c r="AI1" s="69"/>
      <c r="AJ1" s="68">
        <f>COUNT(AA3:AA25)</f>
        <v>9</v>
      </c>
    </row>
    <row r="2" spans="2:36" s="160" customFormat="1" ht="24.6" customHeight="1" thickBot="1" x14ac:dyDescent="0.3">
      <c r="B2" s="406" t="s">
        <v>147</v>
      </c>
      <c r="C2" s="323"/>
      <c r="D2" s="328">
        <f>'إختيار المقررات'!D1</f>
        <v>323226</v>
      </c>
      <c r="E2" s="328"/>
      <c r="F2" s="328"/>
      <c r="G2" s="323" t="s">
        <v>148</v>
      </c>
      <c r="H2" s="323"/>
      <c r="I2" s="328" t="str">
        <f>'إختيار المقررات'!D2</f>
        <v>الثالثة</v>
      </c>
      <c r="J2" s="328"/>
      <c r="K2" s="328"/>
      <c r="L2" s="323" t="s">
        <v>79</v>
      </c>
      <c r="M2" s="323"/>
      <c r="N2" s="323"/>
      <c r="O2" s="326" t="str">
        <f>'إختيار المقررات'!J1</f>
        <v>شروق ابراهيم</v>
      </c>
      <c r="P2" s="326"/>
      <c r="Q2" s="326"/>
      <c r="R2" s="327"/>
      <c r="T2" s="138"/>
      <c r="U2" s="138"/>
      <c r="V2" s="138"/>
      <c r="W2" s="138"/>
      <c r="X2" s="138"/>
      <c r="Y2" s="138"/>
      <c r="Z2" s="138"/>
      <c r="AA2" s="138"/>
      <c r="AB2" s="138"/>
      <c r="AC2" s="144"/>
      <c r="AD2" s="376"/>
      <c r="AE2" s="377"/>
      <c r="AF2" s="377"/>
      <c r="AG2" s="377"/>
      <c r="AH2" s="378"/>
      <c r="AI2" s="70" t="s">
        <v>1094</v>
      </c>
    </row>
    <row r="3" spans="2:36" s="160" customFormat="1" ht="16.2" customHeight="1" thickTop="1" thickBot="1" x14ac:dyDescent="0.3">
      <c r="B3" s="332" t="s">
        <v>80</v>
      </c>
      <c r="C3" s="324"/>
      <c r="D3" s="329" t="str">
        <f>'إختيار المقررات'!P1</f>
        <v>عبد العزيز</v>
      </c>
      <c r="E3" s="329"/>
      <c r="F3" s="329"/>
      <c r="G3" s="324" t="s">
        <v>81</v>
      </c>
      <c r="H3" s="324"/>
      <c r="I3" s="329" t="str">
        <f>'إختيار المقررات'!V1</f>
        <v>برلينتي</v>
      </c>
      <c r="J3" s="329"/>
      <c r="K3" s="329"/>
      <c r="L3" s="324" t="s">
        <v>151</v>
      </c>
      <c r="M3" s="324"/>
      <c r="N3" s="324"/>
      <c r="O3" s="319" t="str">
        <f>'إختيار المقررات'!AH1</f>
        <v>دمشق</v>
      </c>
      <c r="P3" s="319"/>
      <c r="Q3" s="319"/>
      <c r="R3" s="320"/>
      <c r="T3" s="138"/>
      <c r="U3" s="138">
        <f>16/3</f>
        <v>5.333333333333333</v>
      </c>
      <c r="V3" s="138"/>
      <c r="W3" s="138" t="str">
        <f>IF(Z3&lt;&gt;"",1,"")</f>
        <v/>
      </c>
      <c r="X3" s="138">
        <v>1</v>
      </c>
      <c r="Y3" s="138" t="str">
        <f>IF(Z3&lt;&gt;"",X3,"")</f>
        <v/>
      </c>
      <c r="Z3" s="138" t="str">
        <f>IF(LEN(O2)&lt;2,L2,"")</f>
        <v/>
      </c>
      <c r="AA3" s="138">
        <f>IFERROR(SMALL($Y$3:$Y$26,X3),"")</f>
        <v>6</v>
      </c>
      <c r="AB3" s="138"/>
      <c r="AC3" s="144"/>
      <c r="AD3" s="69"/>
      <c r="AE3" s="317" t="str">
        <f t="shared" ref="AE3:AE14" si="0">IFERROR(VLOOKUP(AA3,$X$3:$Z$26,3,0),"")</f>
        <v>الرقم الوطني:</v>
      </c>
      <c r="AF3" s="317"/>
      <c r="AG3" s="317"/>
      <c r="AH3" s="69"/>
      <c r="AI3" s="69"/>
    </row>
    <row r="4" spans="2:36" s="160" customFormat="1" ht="16.2" customHeight="1" thickTop="1" thickBot="1" x14ac:dyDescent="0.3">
      <c r="B4" s="332" t="s">
        <v>150</v>
      </c>
      <c r="C4" s="324"/>
      <c r="D4" s="334">
        <f>'إختيار المقررات'!AB1</f>
        <v>34605</v>
      </c>
      <c r="E4" s="334"/>
      <c r="F4" s="334"/>
      <c r="G4" s="324" t="s">
        <v>153</v>
      </c>
      <c r="H4" s="324"/>
      <c r="I4" s="329">
        <f>'إختيار المقررات'!P3</f>
        <v>0</v>
      </c>
      <c r="J4" s="329"/>
      <c r="K4" s="329"/>
      <c r="L4" s="324" t="s">
        <v>154</v>
      </c>
      <c r="M4" s="324"/>
      <c r="N4" s="324"/>
      <c r="O4" s="319" t="str">
        <f>'إختيار المقررات'!AB3</f>
        <v>غير سوري</v>
      </c>
      <c r="P4" s="319"/>
      <c r="Q4" s="319"/>
      <c r="R4" s="320"/>
      <c r="T4" s="138"/>
      <c r="U4" s="138"/>
      <c r="V4" s="138"/>
      <c r="W4" s="138"/>
      <c r="X4" s="138">
        <v>2</v>
      </c>
      <c r="Y4" s="138" t="str">
        <f t="shared" ref="Y4:Y29" si="1">IF(Z4&lt;&gt;"",X4,"")</f>
        <v/>
      </c>
      <c r="Z4" s="138" t="str">
        <f>IF(LEN(D3)&lt;2,B3,"")</f>
        <v/>
      </c>
      <c r="AA4" s="161">
        <f>IFERROR(SMALL($Y$3:$Y$26,X4),"")</f>
        <v>13</v>
      </c>
      <c r="AB4" s="138"/>
      <c r="AC4" s="144"/>
      <c r="AD4" s="69"/>
      <c r="AE4" s="317" t="str">
        <f t="shared" si="0"/>
        <v>عامها:</v>
      </c>
      <c r="AF4" s="317"/>
      <c r="AG4" s="317"/>
      <c r="AH4" s="69"/>
      <c r="AI4" s="69"/>
    </row>
    <row r="5" spans="2:36" s="160" customFormat="1" ht="16.2" customHeight="1" thickTop="1" thickBot="1" x14ac:dyDescent="0.3">
      <c r="B5" s="332" t="s">
        <v>149</v>
      </c>
      <c r="C5" s="324"/>
      <c r="D5" s="329" t="str">
        <f>'إختيار المقررات'!D3</f>
        <v>أنثى</v>
      </c>
      <c r="E5" s="329"/>
      <c r="F5" s="329"/>
      <c r="G5" s="324" t="s">
        <v>152</v>
      </c>
      <c r="H5" s="324"/>
      <c r="I5" s="329" t="str">
        <f>'إختيار المقررات'!J3</f>
        <v>المصرية</v>
      </c>
      <c r="J5" s="329"/>
      <c r="K5" s="329"/>
      <c r="L5" s="324" t="s">
        <v>155</v>
      </c>
      <c r="M5" s="324"/>
      <c r="N5" s="324"/>
      <c r="O5" s="319" t="str">
        <f>'إختيار المقررات'!AH3</f>
        <v>لايوجد</v>
      </c>
      <c r="P5" s="319"/>
      <c r="Q5" s="319"/>
      <c r="R5" s="320"/>
      <c r="T5" s="138"/>
      <c r="U5" s="138"/>
      <c r="V5" s="138"/>
      <c r="W5" s="138"/>
      <c r="X5" s="138">
        <v>3</v>
      </c>
      <c r="Y5" s="138" t="str">
        <f t="shared" si="1"/>
        <v/>
      </c>
      <c r="Z5" s="138" t="str">
        <f>IF(LEN(I3)&lt;2,G3,"")</f>
        <v/>
      </c>
      <c r="AA5" s="161">
        <f>IFERROR(SMALL($Y$3:$Y$26,X5),"")</f>
        <v>14</v>
      </c>
      <c r="AB5" s="138"/>
      <c r="AC5" s="144"/>
      <c r="AD5" s="69"/>
      <c r="AE5" s="317" t="str">
        <f t="shared" si="0"/>
        <v>الموبايل:</v>
      </c>
      <c r="AF5" s="317"/>
      <c r="AG5" s="317"/>
      <c r="AH5" s="69"/>
      <c r="AI5" s="69"/>
    </row>
    <row r="6" spans="2:36" s="160" customFormat="1" ht="16.2" customHeight="1" thickTop="1" thickBot="1" x14ac:dyDescent="0.3">
      <c r="B6" s="332" t="s">
        <v>156</v>
      </c>
      <c r="C6" s="324"/>
      <c r="D6" s="329" t="str">
        <f>'إختيار المقررات'!D4</f>
        <v>أدبي</v>
      </c>
      <c r="E6" s="329"/>
      <c r="F6" s="329"/>
      <c r="G6" s="324" t="s">
        <v>157</v>
      </c>
      <c r="H6" s="324"/>
      <c r="I6" s="329" t="str">
        <f>'إختيار المقررات'!P4</f>
        <v>ريف دمشق</v>
      </c>
      <c r="J6" s="329"/>
      <c r="K6" s="329"/>
      <c r="L6" s="324" t="s">
        <v>158</v>
      </c>
      <c r="M6" s="324"/>
      <c r="N6" s="324"/>
      <c r="O6" s="319">
        <f>'إختيار المقررات'!J4</f>
        <v>0</v>
      </c>
      <c r="P6" s="319"/>
      <c r="Q6" s="319"/>
      <c r="R6" s="320"/>
      <c r="T6" s="138"/>
      <c r="U6" s="138"/>
      <c r="V6" s="138"/>
      <c r="W6" s="138"/>
      <c r="X6" s="138">
        <v>4</v>
      </c>
      <c r="Y6" s="138" t="str">
        <f t="shared" si="1"/>
        <v/>
      </c>
      <c r="Z6" s="138" t="str">
        <f>IF(LEN(O3)&lt;2,L3,"")</f>
        <v/>
      </c>
      <c r="AA6" s="161">
        <f>IFERROR(SMALL($Y$3:$Y$26,X6),"")</f>
        <v>15</v>
      </c>
      <c r="AB6" s="138"/>
      <c r="AC6" s="144"/>
      <c r="AD6" s="69"/>
      <c r="AE6" s="317" t="str">
        <f t="shared" si="0"/>
        <v>الهاتف:</v>
      </c>
      <c r="AF6" s="317"/>
      <c r="AG6" s="317"/>
      <c r="AH6" s="69"/>
      <c r="AI6" s="69"/>
    </row>
    <row r="7" spans="2:36" s="160" customFormat="1" ht="16.2" customHeight="1" thickTop="1" thickBot="1" x14ac:dyDescent="0.3">
      <c r="B7" s="332" t="s">
        <v>159</v>
      </c>
      <c r="C7" s="324"/>
      <c r="D7" s="330">
        <f>'إختيار المقررات'!V4</f>
        <v>0</v>
      </c>
      <c r="E7" s="329"/>
      <c r="F7" s="329"/>
      <c r="G7" s="324" t="s">
        <v>160</v>
      </c>
      <c r="H7" s="324"/>
      <c r="I7" s="330">
        <f>'إختيار المقررات'!AB4</f>
        <v>0</v>
      </c>
      <c r="J7" s="329"/>
      <c r="K7" s="329"/>
      <c r="L7" s="324"/>
      <c r="M7" s="324"/>
      <c r="N7" s="324"/>
      <c r="O7" s="319"/>
      <c r="P7" s="319"/>
      <c r="Q7" s="319"/>
      <c r="R7" s="320"/>
      <c r="T7" s="138"/>
      <c r="U7" s="138"/>
      <c r="V7" s="138"/>
      <c r="W7" s="138"/>
      <c r="X7" s="138">
        <v>5</v>
      </c>
      <c r="Y7" s="138" t="str">
        <f t="shared" si="1"/>
        <v/>
      </c>
      <c r="Z7" s="138" t="str">
        <f>IF(LEN(D4)&lt;2,B4,"")</f>
        <v/>
      </c>
      <c r="AA7" s="161">
        <f t="shared" ref="AA7:AA21" si="2">IFERROR(SMALL($Y$3:$Y$26,X7),"")</f>
        <v>16</v>
      </c>
      <c r="AB7" s="138"/>
      <c r="AC7" s="144"/>
      <c r="AD7" s="69"/>
      <c r="AE7" s="317" t="str">
        <f t="shared" si="0"/>
        <v>Full Name</v>
      </c>
      <c r="AF7" s="317"/>
      <c r="AG7" s="317"/>
      <c r="AH7" s="69"/>
      <c r="AI7" s="69"/>
    </row>
    <row r="8" spans="2:36" s="160" customFormat="1" ht="16.2" customHeight="1" thickTop="1" thickBot="1" x14ac:dyDescent="0.3">
      <c r="B8" s="332" t="str">
        <f>'إختيار المقررات'!J2</f>
        <v/>
      </c>
      <c r="C8" s="324"/>
      <c r="D8" s="329" t="s">
        <v>87</v>
      </c>
      <c r="E8" s="329"/>
      <c r="F8" s="329"/>
      <c r="G8" s="324" t="str">
        <f>'إختيار المقررات'!V2</f>
        <v/>
      </c>
      <c r="H8" s="324"/>
      <c r="I8" s="329" t="s">
        <v>88</v>
      </c>
      <c r="J8" s="329"/>
      <c r="K8" s="329"/>
      <c r="L8" s="324" t="str">
        <f>'إختيار المقررات'!AB2</f>
        <v/>
      </c>
      <c r="M8" s="324"/>
      <c r="N8" s="324"/>
      <c r="O8" s="319" t="s">
        <v>89</v>
      </c>
      <c r="P8" s="319"/>
      <c r="Q8" s="319"/>
      <c r="R8" s="320"/>
      <c r="T8" s="138"/>
      <c r="U8" s="138"/>
      <c r="V8" s="138"/>
      <c r="W8" s="138"/>
      <c r="X8" s="138">
        <v>6</v>
      </c>
      <c r="Y8" s="138">
        <f>IF(Z8&lt;&gt;"",X8,"")</f>
        <v>6</v>
      </c>
      <c r="Z8" s="138" t="str">
        <f>IF(LEN(I4)&lt;2,G4,"")</f>
        <v>الرقم الوطني:</v>
      </c>
      <c r="AA8" s="161">
        <f t="shared" si="2"/>
        <v>17</v>
      </c>
      <c r="AB8" s="138"/>
      <c r="AC8" s="144"/>
      <c r="AD8" s="69"/>
      <c r="AE8" s="317" t="str">
        <f t="shared" si="0"/>
        <v>Father Name</v>
      </c>
      <c r="AF8" s="317"/>
      <c r="AG8" s="317"/>
      <c r="AH8" s="69"/>
      <c r="AI8" s="69"/>
    </row>
    <row r="9" spans="2:36" s="160" customFormat="1" ht="16.2" customHeight="1" thickTop="1" thickBot="1" x14ac:dyDescent="0.3">
      <c r="B9" s="333" t="s">
        <v>1175</v>
      </c>
      <c r="C9" s="325"/>
      <c r="D9" s="331">
        <f>'إختيار المقررات'!AH4</f>
        <v>0</v>
      </c>
      <c r="E9" s="331"/>
      <c r="F9" s="331"/>
      <c r="G9" s="325"/>
      <c r="H9" s="325"/>
      <c r="I9" s="331"/>
      <c r="J9" s="331"/>
      <c r="K9" s="331"/>
      <c r="L9" s="325" t="str">
        <f>'إختيار المقررات'!J2</f>
        <v/>
      </c>
      <c r="M9" s="325"/>
      <c r="N9" s="325"/>
      <c r="O9" s="321" t="s">
        <v>86</v>
      </c>
      <c r="P9" s="321"/>
      <c r="Q9" s="321"/>
      <c r="R9" s="322"/>
      <c r="T9" s="138"/>
      <c r="U9" s="138"/>
      <c r="V9" s="138"/>
      <c r="W9" s="138"/>
      <c r="X9" s="138">
        <v>7</v>
      </c>
      <c r="Y9" s="138" t="str">
        <f t="shared" si="1"/>
        <v/>
      </c>
      <c r="Z9" s="138" t="str">
        <f>IF(LEN(O4)&lt;2,L4,"")</f>
        <v/>
      </c>
      <c r="AA9" s="161">
        <f t="shared" si="2"/>
        <v>18</v>
      </c>
      <c r="AB9" s="138"/>
      <c r="AC9" s="144"/>
      <c r="AD9" s="69"/>
      <c r="AE9" s="317" t="str">
        <f t="shared" si="0"/>
        <v>Mother Name</v>
      </c>
      <c r="AF9" s="317"/>
      <c r="AG9" s="317"/>
      <c r="AH9" s="69"/>
      <c r="AI9" s="69"/>
    </row>
    <row r="10" spans="2:36" ht="24" customHeight="1" thickTop="1" thickBot="1" x14ac:dyDescent="0.3">
      <c r="B10" s="407" t="str">
        <f>IF(AJ1&gt;0,"هذه الاستمارة غير صالحة للتسجيل لعدم اكتمال المعلومات المطلوبة يتوجب عليك ادخال جميع البيانات لتظهر الاستمارة","")</f>
        <v>هذه الاستمارة غير صالحة للتسجيل لعدم اكتمال المعلومات المطلوبة يتوجب عليك ادخال جميع البيانات لتظهر الاستمارة</v>
      </c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X10" s="138">
        <v>8</v>
      </c>
      <c r="Y10" s="138" t="str">
        <f t="shared" si="1"/>
        <v/>
      </c>
      <c r="Z10" s="138" t="str">
        <f>IF(LEN(D5)&lt;2,B5,"")</f>
        <v/>
      </c>
      <c r="AA10" s="161">
        <f t="shared" si="2"/>
        <v>19</v>
      </c>
      <c r="AC10" s="145"/>
      <c r="AD10" s="68"/>
      <c r="AE10" s="317" t="str">
        <f t="shared" si="0"/>
        <v>place of birth</v>
      </c>
      <c r="AF10" s="317"/>
      <c r="AG10" s="317"/>
      <c r="AH10" s="68"/>
      <c r="AI10" s="68"/>
    </row>
    <row r="11" spans="2:36" ht="24" customHeight="1" thickTop="1" thickBot="1" x14ac:dyDescent="0.3">
      <c r="B11" s="408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"/>
      <c r="T11" s="134"/>
      <c r="U11" s="134"/>
      <c r="X11" s="138">
        <v>9</v>
      </c>
      <c r="Y11" s="138" t="str">
        <f t="shared" si="1"/>
        <v/>
      </c>
      <c r="Z11" s="138" t="str">
        <f>IF(LEN(I5)&lt;2,G5,"")</f>
        <v/>
      </c>
      <c r="AA11" s="161">
        <f t="shared" si="2"/>
        <v>20</v>
      </c>
      <c r="AC11" s="145"/>
      <c r="AD11" s="68"/>
      <c r="AE11" s="317" t="str">
        <f t="shared" si="0"/>
        <v>العنوان</v>
      </c>
      <c r="AF11" s="317"/>
      <c r="AG11" s="317"/>
      <c r="AH11" s="68"/>
      <c r="AI11" s="68"/>
    </row>
    <row r="12" spans="2:36" ht="18.600000000000001" customHeight="1" thickTop="1" thickBot="1" x14ac:dyDescent="0.3">
      <c r="B12" s="71"/>
      <c r="C12" s="72" t="s">
        <v>112</v>
      </c>
      <c r="D12" s="409" t="s">
        <v>161</v>
      </c>
      <c r="E12" s="410"/>
      <c r="F12" s="410"/>
      <c r="G12" s="410"/>
      <c r="H12" s="410"/>
      <c r="I12" s="411"/>
      <c r="J12" s="71"/>
      <c r="K12" s="72" t="s">
        <v>112</v>
      </c>
      <c r="L12" s="409" t="s">
        <v>161</v>
      </c>
      <c r="M12" s="410"/>
      <c r="N12" s="410"/>
      <c r="O12" s="410"/>
      <c r="P12" s="410"/>
      <c r="Q12" s="411"/>
      <c r="R12" s="73"/>
      <c r="S12" s="5"/>
      <c r="T12" s="135"/>
      <c r="U12" s="136"/>
      <c r="V12" s="133" t="str">
        <f>IFERROR(SMALL('إختيار المقررات'!$F$9:$F$36,'إختيار المقررات'!BL5),"")</f>
        <v/>
      </c>
      <c r="W12" s="133" t="str">
        <f>IFERROR(SMALL('إختيار المقررات'!$BK$6:$BK$52,'إختيار المقررات'!BL5),"")</f>
        <v/>
      </c>
      <c r="X12" s="138">
        <v>10</v>
      </c>
      <c r="Y12" s="138" t="str">
        <f t="shared" si="1"/>
        <v/>
      </c>
      <c r="Z12" s="138" t="str">
        <f>IF(LEN(O5)&lt;2,L5,"")</f>
        <v/>
      </c>
      <c r="AA12" s="161" t="str">
        <f t="shared" si="2"/>
        <v/>
      </c>
      <c r="AC12" s="145"/>
      <c r="AD12" s="68"/>
      <c r="AE12" s="317" t="str">
        <f t="shared" si="0"/>
        <v/>
      </c>
      <c r="AF12" s="317"/>
      <c r="AG12" s="317"/>
      <c r="AH12" s="68"/>
      <c r="AI12" s="68"/>
    </row>
    <row r="13" spans="2:36" ht="18.600000000000001" customHeight="1" thickTop="1" thickBot="1" x14ac:dyDescent="0.3">
      <c r="B13" s="74" t="str">
        <f>IF('إختيار المقررات'!BR58=1,V12,IF('إختيار المقررات'!F28&lt;2,"",V12))</f>
        <v/>
      </c>
      <c r="C13" s="75" t="str">
        <f>IFERROR(IF(B13="","",VLOOKUP(B13,'إختيار المقررات'!$F$10:$J$35,5,0)),"")</f>
        <v/>
      </c>
      <c r="D13" s="355" t="str">
        <f>IFERROR(IF(C13="","",VLOOKUP(C13,'إختيار المقررات'!$J$5:$T$63,2,0)),"")</f>
        <v/>
      </c>
      <c r="E13" s="355"/>
      <c r="F13" s="355"/>
      <c r="G13" s="355"/>
      <c r="H13" s="76" t="str">
        <f>IFERROR(VLOOKUP(D13,'إختيار المقررات'!$K$9:$T$63,9,0),"")</f>
        <v/>
      </c>
      <c r="I13" s="77" t="str">
        <f>IFERROR(IF(D13="","",IF(VLOOKUP(D13,'إختيار المقررات'!$K$9:$T$63,10,0)=0,"",VLOOKUP(D13,'إختيار المقررات'!$K$9:$T$63,10,0))),"")</f>
        <v/>
      </c>
      <c r="J13" s="74" t="str">
        <f>IF(B22="","",V22)</f>
        <v/>
      </c>
      <c r="K13" s="75" t="str">
        <f>IFERROR(IF(J13="","",VLOOKUP(J13,'إختيار المقررات'!$F$10:$J$35,5,0)),"")</f>
        <v/>
      </c>
      <c r="L13" s="355" t="str">
        <f>IFERROR(IF(K13="","",VLOOKUP(K13,'إختيار المقررات'!$J$5:$T$63,2,0)),"")</f>
        <v/>
      </c>
      <c r="M13" s="355"/>
      <c r="N13" s="355"/>
      <c r="O13" s="355"/>
      <c r="P13" s="78" t="str">
        <f>IFERROR(VLOOKUP(L13,'إختيار المقررات'!$K$9:$T$63,9,0),"")</f>
        <v/>
      </c>
      <c r="Q13" s="77" t="str">
        <f>IFERROR(IF(L13="","",IF(VLOOKUP(L13,'إختيار المقررات'!$K$9:$T$63,10,0)=0,"",VLOOKUP(L13,'إختيار المقررات'!$K$9:$T$63,10,0))),"")</f>
        <v/>
      </c>
      <c r="R13" s="97"/>
      <c r="T13" s="137"/>
      <c r="V13" s="133" t="str">
        <f>IFERROR(SMALL('إختيار المقررات'!$F$9:$F$36,'إختيار المقررات'!BL6),"")</f>
        <v/>
      </c>
      <c r="W13" s="133" t="str">
        <f>IFERROR(SMALL('إختيار المقررات'!$BK$6:$BK$52,'إختيار المقررات'!BL6),"")</f>
        <v/>
      </c>
      <c r="X13" s="138">
        <v>11</v>
      </c>
      <c r="Y13" s="138" t="str">
        <f t="shared" si="1"/>
        <v/>
      </c>
      <c r="Z13" s="138" t="str">
        <f>IF(LEN(D6)&lt;2,B6,"")</f>
        <v/>
      </c>
      <c r="AA13" s="161" t="str">
        <f t="shared" si="2"/>
        <v/>
      </c>
      <c r="AC13" s="145"/>
      <c r="AD13" s="68"/>
      <c r="AE13" s="317" t="str">
        <f t="shared" si="0"/>
        <v/>
      </c>
      <c r="AF13" s="317"/>
      <c r="AG13" s="317"/>
      <c r="AH13" s="68"/>
      <c r="AI13" s="68"/>
    </row>
    <row r="14" spans="2:36" ht="18.600000000000001" customHeight="1" thickTop="1" thickBot="1" x14ac:dyDescent="0.3">
      <c r="B14" s="74" t="str">
        <f>IF(B13="","",V13)</f>
        <v/>
      </c>
      <c r="C14" s="75" t="str">
        <f>IFERROR(IF(B14="","",VLOOKUP(B14,'إختيار المقررات'!$F$10:$J$35,5,0)),"")</f>
        <v/>
      </c>
      <c r="D14" s="355" t="str">
        <f>IFERROR(IF(C14="","",VLOOKUP(C14,'إختيار المقررات'!$J$5:$T$63,2,0)),"")</f>
        <v/>
      </c>
      <c r="E14" s="355"/>
      <c r="F14" s="355"/>
      <c r="G14" s="355"/>
      <c r="H14" s="76" t="str">
        <f>IFERROR(VLOOKUP(D14,'إختيار المقررات'!$K$9:$T$63,9,0),"")</f>
        <v/>
      </c>
      <c r="I14" s="77" t="str">
        <f>IFERROR(IF(D14="","",IF(VLOOKUP(D14,'إختيار المقررات'!$K$9:$T$63,10,0)=0,"",VLOOKUP(D14,'إختيار المقررات'!$K$9:$T$63,10,0))),"")</f>
        <v/>
      </c>
      <c r="J14" s="74" t="str">
        <f>IF(J13="","",V23)</f>
        <v/>
      </c>
      <c r="K14" s="75" t="str">
        <f>IFERROR(IF(J14="","",VLOOKUP(J14,'إختيار المقررات'!$F$10:$J$35,5,0)),"")</f>
        <v/>
      </c>
      <c r="L14" s="355" t="str">
        <f>IFERROR(IF(K14="","",VLOOKUP(K14,'إختيار المقررات'!$J$5:$T$63,2,0)),"")</f>
        <v/>
      </c>
      <c r="M14" s="355"/>
      <c r="N14" s="355"/>
      <c r="O14" s="355"/>
      <c r="P14" s="78" t="str">
        <f>IFERROR(VLOOKUP(L14,'إختيار المقررات'!$K$9:$T$63,9,0),"")</f>
        <v/>
      </c>
      <c r="Q14" s="77" t="str">
        <f>IFERROR(IF(L14="","",IF(VLOOKUP(L14,'إختيار المقررات'!$K$9:$T$63,10,0)=0,"",VLOOKUP(L14,'إختيار المقررات'!$K$9:$T$63,10,0))),"")</f>
        <v/>
      </c>
      <c r="R14" s="97"/>
      <c r="S14" s="6"/>
      <c r="T14" s="137"/>
      <c r="U14" s="138"/>
      <c r="V14" s="133" t="str">
        <f>IFERROR(SMALL('إختيار المقررات'!$F$9:$F$36,'إختيار المقررات'!BL7),"")</f>
        <v/>
      </c>
      <c r="W14" s="133" t="str">
        <f>IFERROR(SMALL('إختيار المقررات'!$BK$6:$BK$52,'إختيار المقررات'!BL7),"")</f>
        <v/>
      </c>
      <c r="X14" s="138">
        <v>12</v>
      </c>
      <c r="Y14" s="138" t="str">
        <f t="shared" si="1"/>
        <v/>
      </c>
      <c r="Z14" s="138" t="str">
        <f>IF(LEN(I6)&lt;2,G6,"")</f>
        <v/>
      </c>
      <c r="AA14" s="161" t="str">
        <f t="shared" si="2"/>
        <v/>
      </c>
      <c r="AC14" s="145"/>
      <c r="AD14" s="68"/>
      <c r="AE14" s="317" t="str">
        <f t="shared" si="0"/>
        <v/>
      </c>
      <c r="AF14" s="317"/>
      <c r="AG14" s="317"/>
      <c r="AH14" s="68"/>
      <c r="AI14" s="68"/>
    </row>
    <row r="15" spans="2:36" ht="18.600000000000001" customHeight="1" thickTop="1" thickBot="1" x14ac:dyDescent="0.3">
      <c r="B15" s="74" t="str">
        <f t="shared" ref="B15:B22" si="3">IF(B14="","",V14)</f>
        <v/>
      </c>
      <c r="C15" s="75" t="str">
        <f>IFERROR(IF(B15="","",VLOOKUP(B15,'إختيار المقررات'!$F$10:$J$35,5,0)),"")</f>
        <v/>
      </c>
      <c r="D15" s="355" t="str">
        <f>IFERROR(IF(C15="","",VLOOKUP(C15,'إختيار المقررات'!$J$5:$T$63,2,0)),"")</f>
        <v/>
      </c>
      <c r="E15" s="355"/>
      <c r="F15" s="355"/>
      <c r="G15" s="355"/>
      <c r="H15" s="76" t="str">
        <f>IFERROR(VLOOKUP(D15,'إختيار المقررات'!$K$9:$T$63,9,0),"")</f>
        <v/>
      </c>
      <c r="I15" s="77" t="str">
        <f>IFERROR(IF(D15="","",IF(VLOOKUP(D15,'إختيار المقررات'!$K$9:$T$63,10,0)=0,"",VLOOKUP(D15,'إختيار المقررات'!$K$9:$T$63,10,0))),"")</f>
        <v/>
      </c>
      <c r="J15" s="74" t="str">
        <f t="shared" ref="J15:J22" si="4">IF(J14="","",V24)</f>
        <v/>
      </c>
      <c r="K15" s="75" t="str">
        <f>IFERROR(IF(J15="","",VLOOKUP(J15,'إختيار المقررات'!$F$10:$J$35,5,0)),"")</f>
        <v/>
      </c>
      <c r="L15" s="355" t="str">
        <f>IFERROR(IF(K15="","",VLOOKUP(K15,'إختيار المقررات'!$J$5:$T$63,2,0)),"")</f>
        <v/>
      </c>
      <c r="M15" s="355"/>
      <c r="N15" s="355"/>
      <c r="O15" s="355"/>
      <c r="P15" s="78" t="str">
        <f>IFERROR(VLOOKUP(L15,'إختيار المقررات'!$K$9:$T$63,9,0),"")</f>
        <v/>
      </c>
      <c r="Q15" s="77" t="str">
        <f>IFERROR(IF(L15="","",IF(VLOOKUP(L15,'إختيار المقررات'!$K$9:$T$63,10,0)=0,"",VLOOKUP(L15,'إختيار المقررات'!$K$9:$T$63,10,0))),"")</f>
        <v/>
      </c>
      <c r="R15" s="97"/>
      <c r="S15" s="6"/>
      <c r="T15" s="137"/>
      <c r="U15" s="138"/>
      <c r="V15" s="133" t="str">
        <f>IFERROR(SMALL('إختيار المقررات'!$F$9:$F$36,'إختيار المقررات'!BL8),"")</f>
        <v/>
      </c>
      <c r="W15" s="133" t="str">
        <f>IFERROR(SMALL('إختيار المقررات'!$BK$6:$BK$52,'إختيار المقررات'!BL8),"")</f>
        <v/>
      </c>
      <c r="X15" s="138">
        <v>13</v>
      </c>
      <c r="Y15" s="138">
        <f t="shared" si="1"/>
        <v>13</v>
      </c>
      <c r="Z15" s="138" t="str">
        <f>IF(LEN(O6)&lt;2,L6,"")</f>
        <v>عامها:</v>
      </c>
      <c r="AA15" s="161" t="str">
        <f t="shared" si="2"/>
        <v/>
      </c>
      <c r="AC15" s="145"/>
      <c r="AD15" s="68"/>
      <c r="AE15" s="317" t="str">
        <f t="shared" ref="AE15:AE20" si="5">IFERROR(VLOOKUP(AA15,$X$3:$Z$26,3,0),"")</f>
        <v/>
      </c>
      <c r="AF15" s="317"/>
      <c r="AG15" s="317"/>
      <c r="AH15" s="68"/>
      <c r="AI15" s="68"/>
    </row>
    <row r="16" spans="2:36" ht="18.600000000000001" customHeight="1" thickTop="1" thickBot="1" x14ac:dyDescent="0.3">
      <c r="B16" s="74" t="str">
        <f t="shared" si="3"/>
        <v/>
      </c>
      <c r="C16" s="75" t="str">
        <f>IFERROR(IF(B16="","",VLOOKUP(B16,'إختيار المقررات'!$F$10:$J$35,5,0)),"")</f>
        <v/>
      </c>
      <c r="D16" s="355" t="str">
        <f>IFERROR(IF(C16="","",VLOOKUP(C16,'إختيار المقررات'!$J$5:$T$63,2,0)),"")</f>
        <v/>
      </c>
      <c r="E16" s="355"/>
      <c r="F16" s="355"/>
      <c r="G16" s="355"/>
      <c r="H16" s="76" t="str">
        <f>IFERROR(VLOOKUP(D16,'إختيار المقررات'!$K$9:$T$63,9,0),"")</f>
        <v/>
      </c>
      <c r="I16" s="77" t="str">
        <f>IFERROR(IF(D16="","",IF(VLOOKUP(D16,'إختيار المقررات'!$K$9:$T$63,10,0)=0,"",VLOOKUP(D16,'إختيار المقررات'!$K$9:$T$63,10,0))),"")</f>
        <v/>
      </c>
      <c r="J16" s="74" t="str">
        <f t="shared" si="4"/>
        <v/>
      </c>
      <c r="K16" s="75" t="str">
        <f>IFERROR(IF(J16="","",VLOOKUP(J16,'إختيار المقررات'!$F$10:$J$35,5,0)),"")</f>
        <v/>
      </c>
      <c r="L16" s="355" t="str">
        <f>IFERROR(IF(K16="","",VLOOKUP(K16,'إختيار المقررات'!$J$5:$T$63,2,0)),"")</f>
        <v/>
      </c>
      <c r="M16" s="355"/>
      <c r="N16" s="355"/>
      <c r="O16" s="355"/>
      <c r="P16" s="78" t="str">
        <f>IFERROR(VLOOKUP(L16,'إختيار المقررات'!$K$9:$T$63,9,0),"")</f>
        <v/>
      </c>
      <c r="Q16" s="77" t="str">
        <f>IFERROR(IF(L16="","",IF(VLOOKUP(L16,'إختيار المقررات'!$K$9:$T$63,10,0)=0,"",VLOOKUP(L16,'إختيار المقررات'!$K$9:$T$63,10,0))),"")</f>
        <v/>
      </c>
      <c r="R16" s="97"/>
      <c r="S16" s="6"/>
      <c r="T16" s="137"/>
      <c r="U16" s="138"/>
      <c r="V16" s="133" t="str">
        <f>IFERROR(SMALL('إختيار المقررات'!$F$9:$F$36,'إختيار المقررات'!BL9),"")</f>
        <v/>
      </c>
      <c r="W16" s="133" t="str">
        <f>IFERROR(SMALL('إختيار المقررات'!$BK$6:$BK$52,'إختيار المقررات'!BL9),"")</f>
        <v/>
      </c>
      <c r="X16" s="138">
        <v>14</v>
      </c>
      <c r="Y16" s="138">
        <f t="shared" si="1"/>
        <v>14</v>
      </c>
      <c r="Z16" s="138" t="str">
        <f>IF(LEN(D7)&lt;2,B7,"")</f>
        <v>الموبايل:</v>
      </c>
      <c r="AA16" s="161" t="str">
        <f t="shared" si="2"/>
        <v/>
      </c>
      <c r="AC16" s="145"/>
      <c r="AD16" s="68"/>
      <c r="AE16" s="317" t="str">
        <f t="shared" si="5"/>
        <v/>
      </c>
      <c r="AF16" s="317"/>
      <c r="AG16" s="317"/>
      <c r="AH16" s="68"/>
      <c r="AI16" s="68"/>
    </row>
    <row r="17" spans="2:35" ht="18.600000000000001" customHeight="1" thickTop="1" thickBot="1" x14ac:dyDescent="0.3">
      <c r="B17" s="74" t="str">
        <f t="shared" si="3"/>
        <v/>
      </c>
      <c r="C17" s="75" t="str">
        <f>IFERROR(IF(B17="","",VLOOKUP(B17,'إختيار المقررات'!$F$10:$J$35,5,0)),"")</f>
        <v/>
      </c>
      <c r="D17" s="355" t="str">
        <f>IFERROR(IF(C17="","",VLOOKUP(C17,'إختيار المقررات'!$J$5:$T$63,2,0)),"")</f>
        <v/>
      </c>
      <c r="E17" s="355"/>
      <c r="F17" s="355"/>
      <c r="G17" s="355"/>
      <c r="H17" s="76" t="str">
        <f>IFERROR(VLOOKUP(D17,'إختيار المقررات'!$K$9:$T$63,9,0),"")</f>
        <v/>
      </c>
      <c r="I17" s="77" t="str">
        <f>IFERROR(IF(D17="","",IF(VLOOKUP(D17,'إختيار المقررات'!$K$9:$T$63,10,0)=0,"",VLOOKUP(D17,'إختيار المقررات'!$K$9:$T$63,10,0))),"")</f>
        <v/>
      </c>
      <c r="J17" s="74" t="str">
        <f t="shared" si="4"/>
        <v/>
      </c>
      <c r="K17" s="75" t="str">
        <f>IFERROR(IF(J17="","",VLOOKUP(J17,'إختيار المقررات'!$F$10:$J$35,5,0)),"")</f>
        <v/>
      </c>
      <c r="L17" s="355" t="str">
        <f>IFERROR(IF(K17="","",VLOOKUP(K17,'إختيار المقررات'!$J$5:$T$63,2,0)),"")</f>
        <v/>
      </c>
      <c r="M17" s="355"/>
      <c r="N17" s="355"/>
      <c r="O17" s="355"/>
      <c r="P17" s="78" t="str">
        <f>IFERROR(VLOOKUP(L17,'إختيار المقررات'!$K$9:$T$63,9,0),"")</f>
        <v/>
      </c>
      <c r="Q17" s="77" t="str">
        <f>IFERROR(IF(L17="","",IF(VLOOKUP(L17,'إختيار المقررات'!$K$9:$T$63,10,0)=0,"",VLOOKUP(L17,'إختيار المقررات'!$K$9:$T$63,10,0))),"")</f>
        <v/>
      </c>
      <c r="R17" s="97"/>
      <c r="S17" s="6"/>
      <c r="T17" s="137"/>
      <c r="U17" s="138"/>
      <c r="V17" s="133" t="str">
        <f>IFERROR(SMALL('إختيار المقررات'!$F$9:$F$36,'إختيار المقررات'!BL10),"")</f>
        <v/>
      </c>
      <c r="W17" s="133" t="str">
        <f>IFERROR(SMALL('إختيار المقررات'!$BK$6:$BK$52,'إختيار المقررات'!BL10),"")</f>
        <v/>
      </c>
      <c r="X17" s="138">
        <v>15</v>
      </c>
      <c r="Y17" s="138">
        <f t="shared" si="1"/>
        <v>15</v>
      </c>
      <c r="Z17" s="138" t="str">
        <f>IF(LEN(I7)&lt;2,G7,"")</f>
        <v>الهاتف:</v>
      </c>
      <c r="AA17" s="161" t="str">
        <f t="shared" si="2"/>
        <v/>
      </c>
      <c r="AC17" s="145"/>
      <c r="AD17" s="68"/>
      <c r="AE17" s="317" t="str">
        <f t="shared" si="5"/>
        <v/>
      </c>
      <c r="AF17" s="317"/>
      <c r="AG17" s="317"/>
      <c r="AH17" s="68"/>
      <c r="AI17" s="68"/>
    </row>
    <row r="18" spans="2:35" ht="18.600000000000001" customHeight="1" thickTop="1" thickBot="1" x14ac:dyDescent="0.3">
      <c r="B18" s="74" t="str">
        <f t="shared" si="3"/>
        <v/>
      </c>
      <c r="C18" s="75" t="str">
        <f>IFERROR(IF(B18="","",VLOOKUP(B18,'إختيار المقررات'!$F$10:$J$35,5,0)),"")</f>
        <v/>
      </c>
      <c r="D18" s="355" t="str">
        <f>IFERROR(IF(C18="","",VLOOKUP(C18,'إختيار المقررات'!$J$5:$T$63,2,0)),"")</f>
        <v/>
      </c>
      <c r="E18" s="355"/>
      <c r="F18" s="355"/>
      <c r="G18" s="355"/>
      <c r="H18" s="76" t="str">
        <f>IFERROR(VLOOKUP(D18,'إختيار المقررات'!$K$9:$T$63,9,0),"")</f>
        <v/>
      </c>
      <c r="I18" s="77" t="str">
        <f>IFERROR(IF(D18="","",IF(VLOOKUP(D18,'إختيار المقررات'!$K$9:$T$63,10,0)=0,"",VLOOKUP(D18,'إختيار المقررات'!$K$9:$T$63,10,0))),"")</f>
        <v/>
      </c>
      <c r="J18" s="74" t="str">
        <f t="shared" si="4"/>
        <v/>
      </c>
      <c r="K18" s="75" t="str">
        <f>IFERROR(IF(J18="","",VLOOKUP(J18,'إختيار المقررات'!$F$10:$J$35,5,0)),"")</f>
        <v/>
      </c>
      <c r="L18" s="355" t="str">
        <f>IFERROR(IF(K18="","",VLOOKUP(K18,'إختيار المقررات'!$J$5:$T$63,2,0)),"")</f>
        <v/>
      </c>
      <c r="M18" s="355"/>
      <c r="N18" s="355"/>
      <c r="O18" s="355"/>
      <c r="P18" s="78" t="str">
        <f>IFERROR(VLOOKUP(L18,'إختيار المقررات'!$K$9:$T$63,9,0),"")</f>
        <v/>
      </c>
      <c r="Q18" s="77" t="str">
        <f>IFERROR(IF(L18="","",IF(VLOOKUP(L18,'إختيار المقررات'!$K$9:$T$63,10,0)=0,"",VLOOKUP(L18,'إختيار المقررات'!$K$9:$T$63,10,0))),"")</f>
        <v/>
      </c>
      <c r="R18" s="97"/>
      <c r="S18" s="6"/>
      <c r="T18" s="137"/>
      <c r="U18" s="138"/>
      <c r="V18" s="133" t="str">
        <f>IFERROR(SMALL('إختيار المقررات'!$F$9:$F$36,'إختيار المقررات'!BL11),"")</f>
        <v/>
      </c>
      <c r="W18" s="133" t="str">
        <f>IFERROR(SMALL('إختيار المقررات'!$BK$6:$BK$52,'إختيار المقررات'!BL11),"")</f>
        <v/>
      </c>
      <c r="X18" s="138">
        <v>16</v>
      </c>
      <c r="Y18" s="138">
        <f t="shared" si="1"/>
        <v>16</v>
      </c>
      <c r="Z18" s="138" t="str">
        <f>IF(LEN(L8)&lt;2,O8,"")</f>
        <v>Full Name</v>
      </c>
      <c r="AA18" s="161" t="str">
        <f t="shared" si="2"/>
        <v/>
      </c>
      <c r="AC18" s="145"/>
      <c r="AD18" s="68"/>
      <c r="AE18" s="317" t="str">
        <f t="shared" si="5"/>
        <v/>
      </c>
      <c r="AF18" s="317"/>
      <c r="AG18" s="317"/>
      <c r="AH18" s="68"/>
      <c r="AI18" s="68"/>
    </row>
    <row r="19" spans="2:35" ht="18.600000000000001" customHeight="1" thickTop="1" thickBot="1" x14ac:dyDescent="0.3">
      <c r="B19" s="74" t="str">
        <f t="shared" si="3"/>
        <v/>
      </c>
      <c r="C19" s="75" t="str">
        <f>IFERROR(IF(B19="","",VLOOKUP(B19,'إختيار المقررات'!$F$10:$J$35,5,0)),"")</f>
        <v/>
      </c>
      <c r="D19" s="355" t="str">
        <f>IFERROR(IF(C19="","",VLOOKUP(C19,'إختيار المقررات'!$J$5:$T$63,2,0)),"")</f>
        <v/>
      </c>
      <c r="E19" s="355"/>
      <c r="F19" s="355"/>
      <c r="G19" s="355"/>
      <c r="H19" s="76" t="str">
        <f>IFERROR(VLOOKUP(D19,'إختيار المقررات'!$K$9:$T$63,9,0),"")</f>
        <v/>
      </c>
      <c r="I19" s="77" t="str">
        <f>IFERROR(IF(D19="","",IF(VLOOKUP(D19,'إختيار المقررات'!$K$9:$T$63,10,0)=0,"",VLOOKUP(D19,'إختيار المقررات'!$K$9:$T$63,10,0))),"")</f>
        <v/>
      </c>
      <c r="J19" s="74" t="str">
        <f t="shared" si="4"/>
        <v/>
      </c>
      <c r="K19" s="75" t="str">
        <f>IFERROR(IF(J19="","",VLOOKUP(J19,'إختيار المقررات'!$F$10:$J$35,5,0)),"")</f>
        <v/>
      </c>
      <c r="L19" s="355" t="str">
        <f>IFERROR(IF(K19="","",VLOOKUP(K19,'إختيار المقررات'!$J$5:$T$63,2,0)),"")</f>
        <v/>
      </c>
      <c r="M19" s="355"/>
      <c r="N19" s="355"/>
      <c r="O19" s="355"/>
      <c r="P19" s="78" t="str">
        <f>IFERROR(VLOOKUP(L19,'إختيار المقررات'!$K$9:$T$63,9,0),"")</f>
        <v/>
      </c>
      <c r="Q19" s="77" t="str">
        <f>IFERROR(IF(L19="","",IF(VLOOKUP(L19,'إختيار المقررات'!$K$9:$T$63,10,0)=0,"",VLOOKUP(L19,'إختيار المقررات'!$K$9:$T$63,10,0))),"")</f>
        <v/>
      </c>
      <c r="R19" s="97"/>
      <c r="S19" s="6"/>
      <c r="T19" s="137"/>
      <c r="U19" s="138"/>
      <c r="V19" s="133" t="str">
        <f>IFERROR(SMALL('إختيار المقررات'!$F$9:$F$36,'إختيار المقررات'!BL12),"")</f>
        <v/>
      </c>
      <c r="W19" s="133" t="str">
        <f>IFERROR(SMALL('إختيار المقررات'!$BK$6:$BK$52,'إختيار المقررات'!BL12),"")</f>
        <v/>
      </c>
      <c r="X19" s="138">
        <v>17</v>
      </c>
      <c r="Y19" s="138">
        <f t="shared" si="1"/>
        <v>17</v>
      </c>
      <c r="Z19" s="138" t="str">
        <f>IF(LEN(G8)&lt;2,I8,"")</f>
        <v>Father Name</v>
      </c>
      <c r="AA19" s="161" t="str">
        <f t="shared" si="2"/>
        <v/>
      </c>
      <c r="AC19" s="145"/>
      <c r="AD19" s="68"/>
      <c r="AE19" s="317" t="str">
        <f t="shared" si="5"/>
        <v/>
      </c>
      <c r="AF19" s="317"/>
      <c r="AG19" s="317"/>
      <c r="AH19" s="68"/>
      <c r="AI19" s="68"/>
    </row>
    <row r="20" spans="2:35" ht="18.600000000000001" customHeight="1" thickTop="1" thickBot="1" x14ac:dyDescent="0.3">
      <c r="B20" s="74" t="str">
        <f t="shared" si="3"/>
        <v/>
      </c>
      <c r="C20" s="75" t="str">
        <f>IFERROR(IF(B20="","",VLOOKUP(B20,'إختيار المقررات'!$F$10:$J$35,5,0)),"")</f>
        <v/>
      </c>
      <c r="D20" s="355" t="str">
        <f>IFERROR(IF(C20="","",VLOOKUP(C20,'إختيار المقررات'!$J$5:$T$63,2,0)),"")</f>
        <v/>
      </c>
      <c r="E20" s="355"/>
      <c r="F20" s="355"/>
      <c r="G20" s="355"/>
      <c r="H20" s="76" t="str">
        <f>IFERROR(VLOOKUP(D20,'إختيار المقررات'!$K$9:$T$63,9,0),"")</f>
        <v/>
      </c>
      <c r="I20" s="77" t="str">
        <f>IFERROR(IF(D20="","",IF(VLOOKUP(D20,'إختيار المقررات'!$K$9:$T$63,10,0)=0,"",VLOOKUP(D20,'إختيار المقررات'!$K$9:$T$63,10,0))),"")</f>
        <v/>
      </c>
      <c r="J20" s="74" t="str">
        <f t="shared" si="4"/>
        <v/>
      </c>
      <c r="K20" s="75" t="str">
        <f>IFERROR(IF(J20="","",VLOOKUP(J20,'إختيار المقررات'!$F$10:$J$35,5,0)),"")</f>
        <v/>
      </c>
      <c r="L20" s="355" t="str">
        <f>IFERROR(IF(K20="","",VLOOKUP(K20,'إختيار المقررات'!$J$5:$T$63,2,0)),"")</f>
        <v/>
      </c>
      <c r="M20" s="355"/>
      <c r="N20" s="355"/>
      <c r="O20" s="355"/>
      <c r="P20" s="78" t="str">
        <f>IFERROR(VLOOKUP(L20,'إختيار المقررات'!$K$9:$T$63,9,0),"")</f>
        <v/>
      </c>
      <c r="Q20" s="77" t="str">
        <f>IFERROR(IF(L20="","",IF(VLOOKUP(L20,'إختيار المقررات'!$K$9:$T$63,10,0)=0,"",VLOOKUP(L20,'إختيار المقررات'!$K$9:$T$63,10,0))),"")</f>
        <v/>
      </c>
      <c r="R20" s="97"/>
      <c r="S20" s="6"/>
      <c r="T20" s="137"/>
      <c r="U20" s="138"/>
      <c r="V20" s="133" t="str">
        <f>IFERROR(SMALL('إختيار المقررات'!$F$9:$F$36,'إختيار المقررات'!BL13),"")</f>
        <v/>
      </c>
      <c r="W20" s="133" t="str">
        <f>IFERROR(SMALL('إختيار المقررات'!$BK$6:$BK$52,'إختيار المقررات'!BL13),"")</f>
        <v/>
      </c>
      <c r="X20" s="138">
        <v>18</v>
      </c>
      <c r="Y20" s="138">
        <f t="shared" si="1"/>
        <v>18</v>
      </c>
      <c r="Z20" s="138" t="str">
        <f>IF(LEN(B8)&lt;2,D8,"")</f>
        <v>Mother Name</v>
      </c>
      <c r="AA20" s="161" t="str">
        <f t="shared" si="2"/>
        <v/>
      </c>
      <c r="AC20" s="145"/>
      <c r="AD20" s="68"/>
      <c r="AE20" s="317" t="str">
        <f t="shared" si="5"/>
        <v/>
      </c>
      <c r="AF20" s="317"/>
      <c r="AG20" s="317"/>
      <c r="AH20" s="68"/>
      <c r="AI20" s="68"/>
    </row>
    <row r="21" spans="2:35" ht="18.600000000000001" customHeight="1" thickTop="1" thickBot="1" x14ac:dyDescent="0.3">
      <c r="B21" s="74" t="str">
        <f t="shared" si="3"/>
        <v/>
      </c>
      <c r="C21" s="75" t="str">
        <f>IFERROR(IF(B21="","",VLOOKUP(B21,'إختيار المقررات'!$F$10:$J$35,5,0)),"")</f>
        <v/>
      </c>
      <c r="D21" s="355" t="str">
        <f>IFERROR(IF(C21="","",VLOOKUP(C21,'إختيار المقررات'!$J$5:$T$63,2,0)),"")</f>
        <v/>
      </c>
      <c r="E21" s="355"/>
      <c r="F21" s="355"/>
      <c r="G21" s="355"/>
      <c r="H21" s="76" t="str">
        <f>IFERROR(VLOOKUP(D21,'إختيار المقررات'!$K$9:$T$63,9,0),"")</f>
        <v/>
      </c>
      <c r="I21" s="77" t="str">
        <f>IFERROR(IF(D21="","",IF(VLOOKUP(D21,'إختيار المقررات'!$K$9:$T$63,10,0)=0,"",VLOOKUP(D21,'إختيار المقررات'!$K$9:$T$63,10,0))),"")</f>
        <v/>
      </c>
      <c r="J21" s="74" t="str">
        <f t="shared" si="4"/>
        <v/>
      </c>
      <c r="K21" s="75" t="str">
        <f>IFERROR(IF(J21="","",VLOOKUP(J21,'إختيار المقررات'!$F$10:$J$35,5,0)),"")</f>
        <v/>
      </c>
      <c r="L21" s="355" t="str">
        <f>IFERROR(IF(K21="","",VLOOKUP(K21,'إختيار المقررات'!$J$5:$T$63,2,0)),"")</f>
        <v/>
      </c>
      <c r="M21" s="355"/>
      <c r="N21" s="355"/>
      <c r="O21" s="355"/>
      <c r="P21" s="78" t="str">
        <f>IFERROR(VLOOKUP(L21,'إختيار المقررات'!$K$9:$T$63,9,0),"")</f>
        <v/>
      </c>
      <c r="Q21" s="77" t="str">
        <f>IFERROR(IF(L21="","",IF(VLOOKUP(L21,'إختيار المقررات'!$K$9:$T$63,10,0)=0,"",VLOOKUP(L21,'إختيار المقررات'!$K$9:$T$63,10,0))),"")</f>
        <v/>
      </c>
      <c r="R21" s="97"/>
      <c r="S21" s="6"/>
      <c r="T21" s="137"/>
      <c r="U21" s="138"/>
      <c r="V21" s="133" t="str">
        <f>IFERROR(SMALL('إختيار المقررات'!$F$9:$F$36,'إختيار المقررات'!BL14),"")</f>
        <v/>
      </c>
      <c r="X21" s="138">
        <v>19</v>
      </c>
      <c r="Y21" s="138">
        <f t="shared" si="1"/>
        <v>19</v>
      </c>
      <c r="Z21" s="138" t="str">
        <f>IF(LEN(L9)&lt;2,O9,"")</f>
        <v>place of birth</v>
      </c>
      <c r="AA21" s="161" t="str">
        <f t="shared" si="2"/>
        <v/>
      </c>
      <c r="AC21" s="145"/>
      <c r="AD21" s="68"/>
      <c r="AE21" s="127"/>
      <c r="AF21" s="127"/>
      <c r="AG21" s="127"/>
      <c r="AH21" s="68"/>
      <c r="AI21" s="68"/>
    </row>
    <row r="22" spans="2:35" ht="18.600000000000001" customHeight="1" thickTop="1" thickBot="1" x14ac:dyDescent="0.3">
      <c r="B22" s="74" t="str">
        <f t="shared" si="3"/>
        <v/>
      </c>
      <c r="C22" s="75" t="str">
        <f>IFERROR(IF(B22="","",VLOOKUP(B22,'إختيار المقررات'!$F$10:$J$35,5,0)),"")</f>
        <v/>
      </c>
      <c r="D22" s="355" t="str">
        <f>IFERROR(IF(C22="","",VLOOKUP(C22,'إختيار المقررات'!$J$5:$T$63,2,0)),"")</f>
        <v/>
      </c>
      <c r="E22" s="355"/>
      <c r="F22" s="355"/>
      <c r="G22" s="355"/>
      <c r="H22" s="76" t="str">
        <f>IFERROR(VLOOKUP(D22,'إختيار المقررات'!$K$9:$T$63,9,0),"")</f>
        <v/>
      </c>
      <c r="I22" s="77" t="str">
        <f>IFERROR(IF(D22="","",IF(VLOOKUP(D22,'إختيار المقررات'!$K$9:$T$63,10,0)=0,"",VLOOKUP(D22,'إختيار المقررات'!$K$9:$T$63,10,0))),"")</f>
        <v/>
      </c>
      <c r="J22" s="74" t="str">
        <f t="shared" si="4"/>
        <v/>
      </c>
      <c r="K22" s="75" t="str">
        <f>IFERROR(IF(J22="","",VLOOKUP(J22,'إختيار المقررات'!$F$10:$J$35,5,0)),"")</f>
        <v/>
      </c>
      <c r="L22" s="355" t="str">
        <f>IFERROR(IF(K22="","",VLOOKUP(K22,'إختيار المقررات'!$J$5:$T$63,2,0)),"")</f>
        <v/>
      </c>
      <c r="M22" s="355"/>
      <c r="N22" s="355"/>
      <c r="O22" s="355"/>
      <c r="P22" s="78" t="str">
        <f>IFERROR(VLOOKUP(L22,'إختيار المقررات'!$K$9:$T$63,9,0),"")</f>
        <v/>
      </c>
      <c r="Q22" s="77" t="str">
        <f>IFERROR(IF(L22="","",IF(VLOOKUP(L22,'إختيار المقررات'!$K$9:$T$63,10,0)=0,"",VLOOKUP(L22,'إختيار المقررات'!$K$9:$T$63,10,0))),"")</f>
        <v/>
      </c>
      <c r="R22" s="97"/>
      <c r="S22" s="6"/>
      <c r="T22" s="137"/>
      <c r="U22" s="138"/>
      <c r="V22" s="133" t="str">
        <f>IFERROR(SMALL('إختيار المقررات'!$F$9:$F$36,'إختيار المقررات'!BL15),"")</f>
        <v/>
      </c>
      <c r="X22" s="138">
        <v>20</v>
      </c>
      <c r="Y22" s="138">
        <f t="shared" si="1"/>
        <v>20</v>
      </c>
      <c r="Z22" s="138" t="str">
        <f>IF(LEN(D9)&lt;2,B9,"")</f>
        <v>العنوان</v>
      </c>
      <c r="AC22" s="145"/>
      <c r="AD22" s="68"/>
      <c r="AE22" s="127"/>
      <c r="AF22" s="127"/>
      <c r="AG22" s="127"/>
      <c r="AH22" s="68"/>
      <c r="AI22" s="68"/>
    </row>
    <row r="23" spans="2:35" ht="9.6" customHeight="1" thickTop="1" thickBot="1" x14ac:dyDescent="0.3">
      <c r="B23" s="396" t="str">
        <f>IF('إدخال البيانات'!F1&lt;&gt;"",'إدخال البيانات'!A2,"")</f>
        <v/>
      </c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6"/>
      <c r="T23" s="137"/>
      <c r="U23" s="138"/>
      <c r="V23" s="133" t="str">
        <f>IFERROR(SMALL('إختيار المقررات'!$F$9:$F$36,'إختيار المقررات'!BL16),"")</f>
        <v/>
      </c>
      <c r="W23" s="133" t="str">
        <f>IFERROR(SMALL('إختيار المقررات'!$BK$6:$BK$52,'إختيار المقررات'!BL14),"")</f>
        <v/>
      </c>
      <c r="X23" s="138">
        <v>21</v>
      </c>
      <c r="Y23" s="138" t="str">
        <f t="shared" si="1"/>
        <v/>
      </c>
      <c r="Z23" s="138"/>
      <c r="AA23" s="133" t="str">
        <f>IFERROR(SMALL($Y$3:$Y$26,X23),"")</f>
        <v/>
      </c>
      <c r="AC23" s="145"/>
      <c r="AD23" s="68"/>
      <c r="AE23" s="317" t="str">
        <f>IFERROR(VLOOKUP(AA23,$X$3:$Z$26,3,0),"")</f>
        <v/>
      </c>
      <c r="AF23" s="317"/>
      <c r="AG23" s="317"/>
      <c r="AH23" s="68"/>
      <c r="AI23" s="68"/>
    </row>
    <row r="24" spans="2:35" ht="9.6" customHeight="1" thickTop="1" thickBot="1" x14ac:dyDescent="0.3"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6"/>
      <c r="T24" s="137"/>
      <c r="U24" s="138"/>
      <c r="V24" s="133" t="str">
        <f>IFERROR(SMALL('إختيار المقررات'!$F$9:$F$36,'إختيار المقررات'!BL17),"")</f>
        <v/>
      </c>
      <c r="W24" s="133" t="str">
        <f>IFERROR(SMALL('إختيار المقررات'!$BK$6:$BK$52,'إختيار المقررات'!BL15),"")</f>
        <v/>
      </c>
      <c r="X24" s="138">
        <v>22</v>
      </c>
      <c r="Y24" s="138" t="str">
        <f t="shared" si="1"/>
        <v/>
      </c>
      <c r="Z24" s="138"/>
      <c r="AA24" s="133" t="str">
        <f>IFERROR(SMALL($Y$3:$Y$26,X24),"")</f>
        <v/>
      </c>
      <c r="AC24" s="145"/>
      <c r="AD24" s="68"/>
      <c r="AE24" s="317" t="str">
        <f>IFERROR(VLOOKUP(AA24,$X$3:$Z$26,3,0),"")</f>
        <v/>
      </c>
      <c r="AF24" s="317"/>
      <c r="AG24" s="317"/>
      <c r="AH24" s="68"/>
      <c r="AI24" s="68"/>
    </row>
    <row r="25" spans="2:35" ht="22.95" customHeight="1" thickTop="1" thickBot="1" x14ac:dyDescent="0.3"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6"/>
      <c r="T25" s="137"/>
      <c r="U25" s="138"/>
      <c r="V25" s="133" t="str">
        <f>IFERROR(SMALL('إختيار المقررات'!$F$9:$F$36,'إختيار المقررات'!BL18),"")</f>
        <v/>
      </c>
      <c r="X25" s="138">
        <v>23</v>
      </c>
      <c r="Y25" s="138" t="str">
        <f t="shared" si="1"/>
        <v/>
      </c>
      <c r="Z25" s="138"/>
      <c r="AA25" s="133" t="str">
        <f>IFERROR(SMALL($Y$3:$Y$26,X25),"")</f>
        <v/>
      </c>
      <c r="AC25" s="145"/>
      <c r="AD25" s="68"/>
      <c r="AE25" s="317" t="str">
        <f>IFERROR(VLOOKUP(AA25,$X$3:$Z$26,3,0),"")</f>
        <v/>
      </c>
      <c r="AF25" s="317"/>
      <c r="AG25" s="317"/>
      <c r="AH25" s="68"/>
      <c r="AI25" s="68"/>
    </row>
    <row r="26" spans="2:35" ht="12" customHeight="1" thickTop="1" x14ac:dyDescent="0.25">
      <c r="B26" s="362" t="s">
        <v>126</v>
      </c>
      <c r="C26" s="363"/>
      <c r="D26" s="363"/>
      <c r="E26" s="363"/>
      <c r="F26" s="95">
        <f>'إختيار المقررات'!AH16</f>
        <v>0</v>
      </c>
      <c r="G26" s="363" t="s">
        <v>127</v>
      </c>
      <c r="H26" s="363"/>
      <c r="I26" s="363"/>
      <c r="J26" s="363"/>
      <c r="K26" s="353">
        <f>'إختيار المقررات'!AH17</f>
        <v>0</v>
      </c>
      <c r="L26" s="353"/>
      <c r="M26" s="363" t="s">
        <v>128</v>
      </c>
      <c r="N26" s="363"/>
      <c r="O26" s="363"/>
      <c r="P26" s="363"/>
      <c r="Q26" s="353">
        <f>'إختيار المقررات'!AH18</f>
        <v>0</v>
      </c>
      <c r="R26" s="354"/>
      <c r="S26" s="7"/>
      <c r="V26" s="133" t="str">
        <f>IFERROR(SMALL('إختيار المقررات'!$F$9:$F$36,'إختيار المقررات'!BL19),"")</f>
        <v/>
      </c>
      <c r="X26" s="138">
        <v>24</v>
      </c>
      <c r="Y26" s="138" t="str">
        <f t="shared" si="1"/>
        <v/>
      </c>
      <c r="Z26" s="138"/>
      <c r="AC26" s="145"/>
      <c r="AD26" s="68"/>
      <c r="AE26" s="317" t="str">
        <f>IFERROR(VLOOKUP(AA26,$X$3:$Z$26,3,0),"")</f>
        <v/>
      </c>
      <c r="AF26" s="317"/>
      <c r="AG26" s="317"/>
      <c r="AH26" s="68"/>
      <c r="AI26" s="68"/>
    </row>
    <row r="27" spans="2:35" ht="12" customHeight="1" x14ac:dyDescent="0.25">
      <c r="B27" s="356" t="s">
        <v>101</v>
      </c>
      <c r="C27" s="357"/>
      <c r="D27" s="357"/>
      <c r="E27" s="358">
        <f>'إختيار المقررات'!D5</f>
        <v>0</v>
      </c>
      <c r="F27" s="358"/>
      <c r="G27" s="358"/>
      <c r="H27" s="358"/>
      <c r="I27" s="359"/>
      <c r="J27" s="79" t="s">
        <v>162</v>
      </c>
      <c r="K27" s="360" t="str">
        <f>'إختيار المقررات'!P5</f>
        <v/>
      </c>
      <c r="L27" s="360"/>
      <c r="M27" s="96" t="s">
        <v>103</v>
      </c>
      <c r="N27" s="361" t="str">
        <f>'إختيار المقررات'!V5</f>
        <v/>
      </c>
      <c r="O27" s="361"/>
      <c r="P27" s="80"/>
      <c r="Q27" s="80"/>
      <c r="R27" s="80"/>
      <c r="V27" s="133" t="str">
        <f>IFERROR(SMALL('إختيار المقررات'!$F$9:$F$36,'إختيار المقررات'!BL20),"")</f>
        <v/>
      </c>
      <c r="X27" s="138">
        <v>25</v>
      </c>
      <c r="Y27" s="138" t="str">
        <f t="shared" si="1"/>
        <v/>
      </c>
      <c r="AC27" s="145"/>
      <c r="AD27" s="68"/>
      <c r="AE27" s="379"/>
      <c r="AF27" s="379"/>
      <c r="AG27" s="379"/>
      <c r="AH27" s="68"/>
      <c r="AI27" s="68"/>
    </row>
    <row r="28" spans="2:35" ht="12" customHeight="1" x14ac:dyDescent="0.25">
      <c r="B28" s="370" t="s">
        <v>117</v>
      </c>
      <c r="C28" s="371"/>
      <c r="D28" s="371"/>
      <c r="E28" s="392">
        <f>'إختيار المقررات'!AH9</f>
        <v>10000</v>
      </c>
      <c r="F28" s="392"/>
      <c r="G28" s="393"/>
      <c r="H28" s="344" t="s">
        <v>119</v>
      </c>
      <c r="I28" s="337"/>
      <c r="J28" s="337"/>
      <c r="K28" s="347">
        <f>'إختيار المقررات'!AB5</f>
        <v>0</v>
      </c>
      <c r="L28" s="348"/>
      <c r="M28" s="337" t="s">
        <v>163</v>
      </c>
      <c r="N28" s="337"/>
      <c r="O28" s="337" t="s">
        <v>164</v>
      </c>
      <c r="P28" s="337"/>
      <c r="Q28" s="337" t="s">
        <v>165</v>
      </c>
      <c r="R28" s="340"/>
      <c r="V28" s="133" t="str">
        <f>IFERROR(SMALL('إختيار المقررات'!$F$9:$F$36,'إختيار المقررات'!BL21),"")</f>
        <v/>
      </c>
      <c r="X28" s="138">
        <v>26</v>
      </c>
      <c r="Y28" s="138" t="str">
        <f t="shared" si="1"/>
        <v/>
      </c>
      <c r="AC28" s="145"/>
      <c r="AD28" s="68"/>
      <c r="AE28" s="379"/>
      <c r="AF28" s="379"/>
      <c r="AG28" s="379"/>
      <c r="AH28" s="68"/>
      <c r="AI28" s="68"/>
    </row>
    <row r="29" spans="2:35" ht="12" customHeight="1" x14ac:dyDescent="0.25">
      <c r="B29" s="370" t="s">
        <v>166</v>
      </c>
      <c r="C29" s="371"/>
      <c r="D29" s="371"/>
      <c r="E29" s="394">
        <f>'إختيار المقررات'!AH10</f>
        <v>0</v>
      </c>
      <c r="F29" s="394"/>
      <c r="G29" s="395"/>
      <c r="H29" s="345"/>
      <c r="I29" s="338"/>
      <c r="J29" s="338"/>
      <c r="K29" s="349"/>
      <c r="L29" s="350"/>
      <c r="M29" s="338"/>
      <c r="N29" s="338"/>
      <c r="O29" s="338"/>
      <c r="P29" s="338"/>
      <c r="Q29" s="338"/>
      <c r="R29" s="341"/>
      <c r="V29" s="133" t="str">
        <f>IFERROR(SMALL('إختيار المقررات'!$F$9:$F$36,'إختيار المقررات'!BL22),"")</f>
        <v/>
      </c>
      <c r="X29" s="138">
        <v>27</v>
      </c>
      <c r="Y29" s="138" t="str">
        <f t="shared" si="1"/>
        <v/>
      </c>
      <c r="AC29" s="145"/>
      <c r="AD29" s="68"/>
      <c r="AE29" s="379"/>
      <c r="AF29" s="379"/>
      <c r="AG29" s="379"/>
      <c r="AH29" s="68"/>
      <c r="AI29" s="68"/>
    </row>
    <row r="30" spans="2:35" ht="12" customHeight="1" x14ac:dyDescent="0.25">
      <c r="B30" s="366" t="s">
        <v>110</v>
      </c>
      <c r="C30" s="367"/>
      <c r="D30" s="367"/>
      <c r="E30" s="368">
        <f>'إختيار المقررات'!AH7</f>
        <v>0</v>
      </c>
      <c r="F30" s="368"/>
      <c r="G30" s="369"/>
      <c r="H30" s="346"/>
      <c r="I30" s="339"/>
      <c r="J30" s="339"/>
      <c r="K30" s="351"/>
      <c r="L30" s="352"/>
      <c r="M30" s="338"/>
      <c r="N30" s="338"/>
      <c r="O30" s="338"/>
      <c r="P30" s="338"/>
      <c r="Q30" s="338"/>
      <c r="R30" s="341"/>
      <c r="V30" s="133" t="str">
        <f>IFERROR(SMALL('إختيار المقررات'!$F$9:$F$36,'إختيار المقررات'!BL23),"")</f>
        <v/>
      </c>
      <c r="AC30" s="145"/>
      <c r="AD30" s="68"/>
      <c r="AE30" s="379"/>
      <c r="AF30" s="379"/>
      <c r="AG30" s="379"/>
      <c r="AH30" s="68"/>
      <c r="AI30" s="68"/>
    </row>
    <row r="31" spans="2:35" ht="12" customHeight="1" x14ac:dyDescent="0.25">
      <c r="B31" s="370" t="s">
        <v>115</v>
      </c>
      <c r="C31" s="371"/>
      <c r="D31" s="371"/>
      <c r="E31" s="394">
        <f>'إختيار المقررات'!AH8</f>
        <v>0</v>
      </c>
      <c r="F31" s="394"/>
      <c r="G31" s="395"/>
      <c r="H31" s="380" t="s">
        <v>122</v>
      </c>
      <c r="I31" s="381"/>
      <c r="J31" s="81" t="str">
        <f>'إختيار المقررات'!AH13</f>
        <v>لا</v>
      </c>
      <c r="K31" s="81"/>
      <c r="L31" s="82"/>
      <c r="M31" s="338"/>
      <c r="N31" s="338"/>
      <c r="O31" s="338"/>
      <c r="P31" s="338"/>
      <c r="Q31" s="338"/>
      <c r="R31" s="341"/>
      <c r="V31" s="133" t="str">
        <f>IFERROR(SMALL('إختيار المقررات'!$F$9:$F$36,'إختيار المقررات'!BL24),"")</f>
        <v/>
      </c>
      <c r="AC31" s="145"/>
      <c r="AD31" s="68"/>
      <c r="AE31" s="68"/>
      <c r="AF31" s="68"/>
      <c r="AG31" s="68"/>
      <c r="AH31" s="68"/>
      <c r="AI31" s="68"/>
    </row>
    <row r="32" spans="2:35" ht="12" customHeight="1" x14ac:dyDescent="0.25">
      <c r="B32" s="364" t="s">
        <v>167</v>
      </c>
      <c r="C32" s="365"/>
      <c r="D32" s="365"/>
      <c r="E32" s="404">
        <f>'إختيار المقررات'!AH12</f>
        <v>10000</v>
      </c>
      <c r="F32" s="404"/>
      <c r="G32" s="404"/>
      <c r="H32" s="83"/>
      <c r="I32" s="83"/>
      <c r="J32" s="84"/>
      <c r="K32" s="84"/>
      <c r="L32" s="85"/>
      <c r="M32" s="338"/>
      <c r="N32" s="338"/>
      <c r="O32" s="338"/>
      <c r="P32" s="338"/>
      <c r="Q32" s="338"/>
      <c r="R32" s="341"/>
      <c r="AC32" s="145"/>
      <c r="AD32" s="68"/>
      <c r="AE32" s="68"/>
      <c r="AF32" s="68"/>
      <c r="AG32" s="68"/>
      <c r="AH32" s="68"/>
      <c r="AI32" s="68"/>
    </row>
    <row r="33" spans="2:35" ht="12" customHeight="1" x14ac:dyDescent="0.25">
      <c r="B33" s="398" t="str">
        <f>'إختيار المقررات'!V18</f>
        <v>منقطعة عن التسجيل في</v>
      </c>
      <c r="C33" s="399"/>
      <c r="D33" s="399"/>
      <c r="E33" s="399"/>
      <c r="F33" s="399"/>
      <c r="G33" s="399"/>
      <c r="H33" s="399"/>
      <c r="I33" s="399"/>
      <c r="J33" s="399"/>
      <c r="K33" s="399"/>
      <c r="L33" s="400"/>
      <c r="M33" s="338"/>
      <c r="N33" s="338"/>
      <c r="O33" s="338"/>
      <c r="P33" s="338"/>
      <c r="Q33" s="338"/>
      <c r="R33" s="341"/>
      <c r="V33" s="133" t="str">
        <f>IFERROR(SMALL('إختيار المقررات'!$U$27:$U$33,'إختيار المقررات'!#REF!),"")</f>
        <v/>
      </c>
      <c r="AC33" s="145"/>
      <c r="AD33" s="68"/>
      <c r="AE33" s="68"/>
      <c r="AF33" s="68"/>
      <c r="AG33" s="68"/>
      <c r="AH33" s="68"/>
      <c r="AI33" s="68"/>
    </row>
    <row r="34" spans="2:35" ht="12" customHeight="1" x14ac:dyDescent="0.25">
      <c r="B34" s="401" t="str">
        <f>'إختيار المقررات'!V19</f>
        <v/>
      </c>
      <c r="C34" s="402"/>
      <c r="D34" s="402"/>
      <c r="E34" s="402"/>
      <c r="F34" s="402"/>
      <c r="G34" s="402" t="str">
        <f>'إختيار المقررات'!V20</f>
        <v/>
      </c>
      <c r="H34" s="402"/>
      <c r="I34" s="402"/>
      <c r="J34" s="402"/>
      <c r="K34" s="402"/>
      <c r="L34" s="403"/>
      <c r="M34" s="338"/>
      <c r="N34" s="338"/>
      <c r="O34" s="338"/>
      <c r="P34" s="338"/>
      <c r="Q34" s="338"/>
      <c r="R34" s="341"/>
      <c r="AC34" s="145"/>
      <c r="AD34" s="68"/>
      <c r="AE34" s="68"/>
      <c r="AF34" s="68"/>
      <c r="AG34" s="68"/>
      <c r="AH34" s="68"/>
      <c r="AI34" s="68"/>
    </row>
    <row r="35" spans="2:35" ht="12" customHeight="1" x14ac:dyDescent="0.25">
      <c r="B35" s="401" t="str">
        <f>'إختيار المقررات'!V21</f>
        <v/>
      </c>
      <c r="C35" s="402"/>
      <c r="D35" s="402"/>
      <c r="E35" s="402"/>
      <c r="F35" s="402"/>
      <c r="G35" s="402" t="str">
        <f>'إختيار المقررات'!V22</f>
        <v/>
      </c>
      <c r="H35" s="402"/>
      <c r="I35" s="402"/>
      <c r="J35" s="402"/>
      <c r="K35" s="402"/>
      <c r="L35" s="403"/>
      <c r="M35" s="338"/>
      <c r="N35" s="338"/>
      <c r="O35" s="338"/>
      <c r="P35" s="338"/>
      <c r="Q35" s="338"/>
      <c r="R35" s="341"/>
      <c r="V35" s="133" t="str">
        <f>IFERROR(SMALL('إختيار المقررات'!$U$27:$U$33,'إختيار المقررات'!#REF!),"")</f>
        <v/>
      </c>
      <c r="AC35" s="145"/>
      <c r="AD35" s="68"/>
      <c r="AE35" s="68"/>
      <c r="AF35" s="68"/>
      <c r="AG35" s="68"/>
      <c r="AH35" s="68"/>
      <c r="AI35" s="68"/>
    </row>
    <row r="36" spans="2:35" ht="12" customHeight="1" x14ac:dyDescent="0.25">
      <c r="B36" s="335" t="str">
        <f>'إختيار المقررات'!V22</f>
        <v/>
      </c>
      <c r="C36" s="336"/>
      <c r="D36" s="336"/>
      <c r="E36" s="336"/>
      <c r="F36" s="336"/>
      <c r="G36" s="94"/>
      <c r="H36" s="94"/>
      <c r="I36" s="94"/>
      <c r="J36" s="94"/>
      <c r="K36" s="94"/>
      <c r="L36" s="86"/>
      <c r="M36" s="339"/>
      <c r="N36" s="339"/>
      <c r="O36" s="339"/>
      <c r="P36" s="339"/>
      <c r="Q36" s="339"/>
      <c r="R36" s="342"/>
      <c r="AC36" s="145"/>
      <c r="AD36" s="68"/>
      <c r="AE36" s="68"/>
      <c r="AF36" s="68"/>
      <c r="AG36" s="68"/>
      <c r="AH36" s="68"/>
      <c r="AI36" s="68"/>
    </row>
    <row r="37" spans="2:35" ht="17.25" customHeight="1" x14ac:dyDescent="0.25">
      <c r="B37" s="388" t="s">
        <v>168</v>
      </c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90"/>
      <c r="V37" s="133" t="str">
        <f>IFERROR(SMALL('إختيار المقررات'!$U$27:$U$33,'إختيار المقررات'!#REF!),"")</f>
        <v/>
      </c>
      <c r="AC37" s="145"/>
      <c r="AD37" s="68"/>
      <c r="AE37" s="68"/>
      <c r="AF37" s="68"/>
      <c r="AG37" s="68"/>
      <c r="AH37" s="68"/>
      <c r="AI37" s="68"/>
    </row>
    <row r="38" spans="2:35" ht="16.5" customHeight="1" x14ac:dyDescent="0.25">
      <c r="B38" s="384" t="s">
        <v>169</v>
      </c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AC38" s="145"/>
      <c r="AD38" s="68"/>
      <c r="AE38" s="68"/>
      <c r="AF38" s="68"/>
      <c r="AG38" s="68"/>
      <c r="AH38" s="68"/>
      <c r="AI38" s="68"/>
    </row>
    <row r="39" spans="2:35" ht="24" customHeight="1" x14ac:dyDescent="0.25">
      <c r="B39" s="318" t="s">
        <v>170</v>
      </c>
      <c r="C39" s="318"/>
      <c r="D39" s="318"/>
      <c r="E39" s="318"/>
      <c r="F39" s="384">
        <f>'إختيار المقررات'!AH14</f>
        <v>10000</v>
      </c>
      <c r="G39" s="384"/>
      <c r="H39" s="318" t="str">
        <f>IF(D4="أنثى","ليرة سورية فقط لا غير من الطالبة","ليرة سورية فقط لا غير من الطالب")</f>
        <v>ليرة سورية فقط لا غير من الطالب</v>
      </c>
      <c r="I39" s="318"/>
      <c r="J39" s="318"/>
      <c r="K39" s="318"/>
      <c r="L39" s="318"/>
      <c r="M39" s="391" t="str">
        <f>O2</f>
        <v>شروق ابراهيم</v>
      </c>
      <c r="N39" s="391"/>
      <c r="O39" s="391"/>
      <c r="P39" s="391"/>
      <c r="Q39" s="391"/>
      <c r="R39" s="391"/>
      <c r="AC39" s="145"/>
      <c r="AD39" s="68"/>
      <c r="AE39" s="68"/>
      <c r="AF39" s="68"/>
      <c r="AG39" s="68"/>
      <c r="AH39" s="68"/>
      <c r="AI39" s="68"/>
    </row>
    <row r="40" spans="2:35" ht="24" customHeight="1" x14ac:dyDescent="0.25">
      <c r="B40" s="318" t="str">
        <f>IF(D4="أنثى","رقمها الامتحاني","رقمه الامتحاني")</f>
        <v>رقمه الامتحاني</v>
      </c>
      <c r="C40" s="318"/>
      <c r="D40" s="318"/>
      <c r="E40" s="384">
        <f>D2</f>
        <v>323226</v>
      </c>
      <c r="F40" s="384"/>
      <c r="G40" s="318" t="s">
        <v>171</v>
      </c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AC40" s="145"/>
      <c r="AD40" s="68"/>
      <c r="AE40" s="68"/>
      <c r="AF40" s="68"/>
      <c r="AG40" s="68"/>
      <c r="AH40" s="68"/>
      <c r="AI40" s="68"/>
    </row>
    <row r="41" spans="2:35" ht="10.5" customHeight="1" x14ac:dyDescent="0.25">
      <c r="B41" s="87"/>
      <c r="C41" s="98"/>
      <c r="D41" s="386"/>
      <c r="E41" s="386"/>
      <c r="F41" s="386"/>
      <c r="G41" s="386"/>
      <c r="H41" s="386"/>
      <c r="I41" s="88"/>
      <c r="J41" s="88"/>
      <c r="K41" s="87"/>
      <c r="L41" s="98"/>
      <c r="M41" s="386"/>
      <c r="N41" s="386"/>
      <c r="O41" s="386"/>
      <c r="P41" s="386"/>
      <c r="Q41" s="88"/>
      <c r="R41" s="88"/>
    </row>
    <row r="42" spans="2:35" ht="10.5" customHeight="1" x14ac:dyDescent="0.25">
      <c r="B42" s="89"/>
      <c r="C42" s="99"/>
      <c r="D42" s="387"/>
      <c r="E42" s="387"/>
      <c r="F42" s="387"/>
      <c r="G42" s="387"/>
      <c r="H42" s="387"/>
      <c r="I42" s="90"/>
      <c r="J42" s="90"/>
      <c r="K42" s="89"/>
      <c r="L42" s="99"/>
      <c r="M42" s="387"/>
      <c r="N42" s="387"/>
      <c r="O42" s="387"/>
      <c r="P42" s="387"/>
      <c r="Q42" s="90"/>
      <c r="R42" s="90"/>
    </row>
    <row r="43" spans="2:35" ht="21" customHeight="1" x14ac:dyDescent="0.25">
      <c r="B43" s="385" t="s">
        <v>125</v>
      </c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</row>
    <row r="44" spans="2:35" ht="15.75" customHeight="1" x14ac:dyDescent="0.25">
      <c r="B44" s="383" t="s">
        <v>169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</row>
    <row r="45" spans="2:35" ht="22.5" customHeight="1" x14ac:dyDescent="0.25">
      <c r="B45" s="318" t="s">
        <v>170</v>
      </c>
      <c r="C45" s="318"/>
      <c r="D45" s="318"/>
      <c r="E45" s="318"/>
      <c r="F45" s="384">
        <f>'إختيار المقررات'!AH15</f>
        <v>0</v>
      </c>
      <c r="G45" s="384"/>
      <c r="H45" s="318" t="str">
        <f>H39</f>
        <v>ليرة سورية فقط لا غير من الطالب</v>
      </c>
      <c r="I45" s="318"/>
      <c r="J45" s="318"/>
      <c r="K45" s="318"/>
      <c r="L45" s="391" t="str">
        <f>M39</f>
        <v>شروق ابراهيم</v>
      </c>
      <c r="M45" s="391"/>
      <c r="N45" s="391"/>
      <c r="O45" s="391"/>
      <c r="P45" s="391"/>
      <c r="Q45" s="391"/>
      <c r="R45" s="391"/>
    </row>
    <row r="46" spans="2:35" ht="22.5" customHeight="1" x14ac:dyDescent="0.25">
      <c r="B46" s="372" t="str">
        <f>B40</f>
        <v>رقمه الامتحاني</v>
      </c>
      <c r="C46" s="372"/>
      <c r="D46" s="372"/>
      <c r="E46" s="382">
        <f>E40</f>
        <v>323226</v>
      </c>
      <c r="F46" s="382"/>
      <c r="G46" s="372" t="s">
        <v>171</v>
      </c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</row>
    <row r="47" spans="2:35" ht="17.25" customHeight="1" x14ac:dyDescent="0.2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</row>
    <row r="48" spans="2:35" ht="23.25" customHeight="1" thickBot="1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</row>
    <row r="49" spans="2:18" ht="20.25" customHeight="1" thickTop="1" x14ac:dyDescent="0.25">
      <c r="B49" s="24"/>
      <c r="C49" s="24"/>
      <c r="D49" s="24"/>
      <c r="E49" s="24"/>
      <c r="F49" s="24"/>
      <c r="I49" s="8"/>
      <c r="J49" s="8"/>
      <c r="K49" s="8"/>
      <c r="L49" s="8"/>
      <c r="P49" s="8"/>
      <c r="Q49" s="8"/>
      <c r="R49" s="8"/>
    </row>
    <row r="50" spans="2:18" ht="13.8" x14ac:dyDescent="0.25">
      <c r="B50" s="24"/>
      <c r="C50" s="24"/>
      <c r="D50" s="24"/>
      <c r="E50" s="24"/>
      <c r="F50" s="24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2:18" ht="7.5" customHeight="1" x14ac:dyDescent="0.25">
      <c r="B51" s="24"/>
      <c r="C51" s="24"/>
      <c r="D51" s="24"/>
      <c r="E51" s="24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</sheetData>
  <sheetProtection algorithmName="SHA-512" hashValue="9Iv6qdd7Erwc7xfKK/lwbNQhVOWfTc2IFXh2Fcj9IG/jtyKACrt2d3ZdSa9XYhVbNT2/M/v2vt3lCoj0cf+Azw==" saltValue="ZyL99mwI8UkBYPqUll21RA==" spinCount="100000" sheet="1" selectLockedCells="1" selectUnlockedCells="1"/>
  <mergeCells count="154">
    <mergeCell ref="B33:L33"/>
    <mergeCell ref="B34:F34"/>
    <mergeCell ref="G34:L34"/>
    <mergeCell ref="B35:F35"/>
    <mergeCell ref="G35:L35"/>
    <mergeCell ref="E32:G32"/>
    <mergeCell ref="B1:E1"/>
    <mergeCell ref="B2:C2"/>
    <mergeCell ref="B6:C6"/>
    <mergeCell ref="D17:G17"/>
    <mergeCell ref="L17:O17"/>
    <mergeCell ref="D18:G18"/>
    <mergeCell ref="L18:O18"/>
    <mergeCell ref="D19:G19"/>
    <mergeCell ref="G26:J26"/>
    <mergeCell ref="M26:P26"/>
    <mergeCell ref="B10:R11"/>
    <mergeCell ref="E31:G31"/>
    <mergeCell ref="D12:I12"/>
    <mergeCell ref="L12:Q12"/>
    <mergeCell ref="D16:G16"/>
    <mergeCell ref="L16:O16"/>
    <mergeCell ref="D14:G14"/>
    <mergeCell ref="L14:O14"/>
    <mergeCell ref="D15:G15"/>
    <mergeCell ref="L15:O15"/>
    <mergeCell ref="D13:G13"/>
    <mergeCell ref="L13:O13"/>
    <mergeCell ref="B23:R25"/>
    <mergeCell ref="D21:G21"/>
    <mergeCell ref="D22:G22"/>
    <mergeCell ref="L21:O21"/>
    <mergeCell ref="L22:O22"/>
    <mergeCell ref="B46:D46"/>
    <mergeCell ref="E46:F46"/>
    <mergeCell ref="B28:D28"/>
    <mergeCell ref="B44:R44"/>
    <mergeCell ref="B38:R38"/>
    <mergeCell ref="B39:E39"/>
    <mergeCell ref="F39:G39"/>
    <mergeCell ref="B43:R43"/>
    <mergeCell ref="B40:D40"/>
    <mergeCell ref="E40:F40"/>
    <mergeCell ref="G40:R40"/>
    <mergeCell ref="D41:H41"/>
    <mergeCell ref="B45:E45"/>
    <mergeCell ref="F45:G45"/>
    <mergeCell ref="M41:P41"/>
    <mergeCell ref="D42:H42"/>
    <mergeCell ref="M42:P42"/>
    <mergeCell ref="B37:R37"/>
    <mergeCell ref="M39:R39"/>
    <mergeCell ref="H39:L39"/>
    <mergeCell ref="L45:R45"/>
    <mergeCell ref="E28:G28"/>
    <mergeCell ref="B29:D29"/>
    <mergeCell ref="E29:G29"/>
    <mergeCell ref="G46:R46"/>
    <mergeCell ref="AD1:AH2"/>
    <mergeCell ref="AE3:AG3"/>
    <mergeCell ref="AE4:AG4"/>
    <mergeCell ref="AE5:AG5"/>
    <mergeCell ref="AE6:AG6"/>
    <mergeCell ref="AE7:AG7"/>
    <mergeCell ref="AE10:AG10"/>
    <mergeCell ref="AE11:AG11"/>
    <mergeCell ref="AE23:AG23"/>
    <mergeCell ref="AE24:AG24"/>
    <mergeCell ref="AE25:AG25"/>
    <mergeCell ref="AE26:AG26"/>
    <mergeCell ref="AE27:AG27"/>
    <mergeCell ref="AE28:AG28"/>
    <mergeCell ref="AE29:AG29"/>
    <mergeCell ref="AE30:AG30"/>
    <mergeCell ref="AE12:AG12"/>
    <mergeCell ref="AE13:AG13"/>
    <mergeCell ref="AE14:AG14"/>
    <mergeCell ref="AE15:AG15"/>
    <mergeCell ref="AE16:AG16"/>
    <mergeCell ref="H31:I31"/>
    <mergeCell ref="K26:L26"/>
    <mergeCell ref="B36:F36"/>
    <mergeCell ref="M28:N36"/>
    <mergeCell ref="O28:P36"/>
    <mergeCell ref="Q28:R36"/>
    <mergeCell ref="F1:R1"/>
    <mergeCell ref="H28:J30"/>
    <mergeCell ref="K28:L30"/>
    <mergeCell ref="AE17:AG17"/>
    <mergeCell ref="AE18:AG18"/>
    <mergeCell ref="AE19:AG19"/>
    <mergeCell ref="AE20:AG20"/>
    <mergeCell ref="Q26:R26"/>
    <mergeCell ref="L19:O19"/>
    <mergeCell ref="B27:D27"/>
    <mergeCell ref="E27:I27"/>
    <mergeCell ref="K27:L27"/>
    <mergeCell ref="N27:O27"/>
    <mergeCell ref="D20:G20"/>
    <mergeCell ref="L20:O20"/>
    <mergeCell ref="B26:E26"/>
    <mergeCell ref="B32:D32"/>
    <mergeCell ref="B30:D30"/>
    <mergeCell ref="E30:G30"/>
    <mergeCell ref="B31:D31"/>
    <mergeCell ref="B7:C7"/>
    <mergeCell ref="B8:C8"/>
    <mergeCell ref="B9:C9"/>
    <mergeCell ref="D2:F2"/>
    <mergeCell ref="D3:F3"/>
    <mergeCell ref="D4:F4"/>
    <mergeCell ref="D5:F5"/>
    <mergeCell ref="D6:F6"/>
    <mergeCell ref="D7:F7"/>
    <mergeCell ref="D8:F8"/>
    <mergeCell ref="D9:F9"/>
    <mergeCell ref="B5:C5"/>
    <mergeCell ref="B3:C3"/>
    <mergeCell ref="B4:C4"/>
    <mergeCell ref="I4:K4"/>
    <mergeCell ref="I5:K5"/>
    <mergeCell ref="I6:K6"/>
    <mergeCell ref="I7:K7"/>
    <mergeCell ref="I8:K8"/>
    <mergeCell ref="I9:K9"/>
    <mergeCell ref="G5:H5"/>
    <mergeCell ref="G6:H6"/>
    <mergeCell ref="G2:H2"/>
    <mergeCell ref="G3:H3"/>
    <mergeCell ref="G4:H4"/>
    <mergeCell ref="AE8:AG8"/>
    <mergeCell ref="AE9:AG9"/>
    <mergeCell ref="H45:K45"/>
    <mergeCell ref="O7:R7"/>
    <mergeCell ref="O8:R8"/>
    <mergeCell ref="O9:R9"/>
    <mergeCell ref="L2:N2"/>
    <mergeCell ref="L3:N3"/>
    <mergeCell ref="L4:N4"/>
    <mergeCell ref="L5:N5"/>
    <mergeCell ref="L6:N6"/>
    <mergeCell ref="L7:N7"/>
    <mergeCell ref="L8:N8"/>
    <mergeCell ref="L9:N9"/>
    <mergeCell ref="O2:R2"/>
    <mergeCell ref="O3:R3"/>
    <mergeCell ref="O4:R4"/>
    <mergeCell ref="O5:R5"/>
    <mergeCell ref="O6:R6"/>
    <mergeCell ref="G7:H7"/>
    <mergeCell ref="G8:H8"/>
    <mergeCell ref="G9:H9"/>
    <mergeCell ref="I2:K2"/>
    <mergeCell ref="I3:K3"/>
  </mergeCells>
  <conditionalFormatting sqref="B12:R44 B45:H45 L45:R45 B46:R48">
    <cfRule type="expression" dxfId="9" priority="1">
      <formula>$AJ$1&gt;0</formula>
    </cfRule>
  </conditionalFormatting>
  <conditionalFormatting sqref="B42:R44 B45:H45 L45:R45 B46:R47 B50:R51">
    <cfRule type="expression" dxfId="8" priority="8">
      <formula>$J$31="لا"</formula>
    </cfRule>
  </conditionalFormatting>
  <conditionalFormatting sqref="C13:I22">
    <cfRule type="containsBlanks" dxfId="7" priority="11">
      <formula>LEN(TRIM(C13))=0</formula>
    </cfRule>
  </conditionalFormatting>
  <conditionalFormatting sqref="K13:Q22">
    <cfRule type="containsBlanks" dxfId="6" priority="10">
      <formula>LEN(TRIM(K13))=0</formula>
    </cfRule>
  </conditionalFormatting>
  <conditionalFormatting sqref="AC1">
    <cfRule type="expression" dxfId="5" priority="5">
      <formula>AC1&lt;&gt;""</formula>
    </cfRule>
  </conditionalFormatting>
  <conditionalFormatting sqref="AD1:AH2">
    <cfRule type="expression" dxfId="4" priority="4">
      <formula>$AD$1&lt;&gt;""</formula>
    </cfRule>
  </conditionalFormatting>
  <conditionalFormatting sqref="AE3:AE30">
    <cfRule type="expression" dxfId="3" priority="3">
      <formula>AE3&lt;&gt;""</formula>
    </cfRule>
  </conditionalFormatting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V5"/>
  <sheetViews>
    <sheetView showGridLines="0" rightToLeft="1" zoomScale="98" zoomScaleNormal="98" workbookViewId="0">
      <pane ySplit="4" topLeftCell="A5" activePane="bottomLeft" state="frozen"/>
      <selection pane="bottomLeft" activeCell="F15" sqref="F15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2968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796875" style="1" bestFit="1" customWidth="1"/>
    <col min="11" max="12" width="9" style="1"/>
    <col min="13" max="14" width="12.296875" style="1" bestFit="1" customWidth="1"/>
    <col min="15" max="18" width="9" style="1"/>
    <col min="19" max="19" width="10.09765625" style="1" bestFit="1" customWidth="1"/>
    <col min="20" max="21" width="3.296875" style="12" customWidth="1"/>
    <col min="22" max="119" width="3.296875" style="1" customWidth="1"/>
    <col min="120" max="123" width="10.8984375" style="1" customWidth="1"/>
    <col min="124" max="124" width="11" style="1" customWidth="1"/>
    <col min="125" max="125" width="10.8984375" style="1" customWidth="1"/>
    <col min="126" max="126" width="9.296875" style="1" bestFit="1" customWidth="1"/>
    <col min="127" max="129" width="9.296875" style="1" customWidth="1"/>
    <col min="130" max="130" width="11.296875" style="1" bestFit="1" customWidth="1"/>
    <col min="131" max="131" width="5.09765625" style="1" bestFit="1" customWidth="1"/>
    <col min="132" max="132" width="8.8984375" style="1" bestFit="1" customWidth="1"/>
    <col min="133" max="133" width="9.19921875" style="1" bestFit="1" customWidth="1"/>
    <col min="134" max="134" width="9.19921875" style="1" customWidth="1"/>
    <col min="135" max="135" width="8.19921875" style="1" bestFit="1" customWidth="1"/>
    <col min="136" max="139" width="22.59765625" style="1" customWidth="1"/>
    <col min="140" max="140" width="12.296875" style="1" bestFit="1" customWidth="1"/>
    <col min="141" max="141" width="13.296875" style="1" bestFit="1" customWidth="1"/>
    <col min="142" max="142" width="12.296875" style="1" bestFit="1" customWidth="1"/>
    <col min="143" max="143" width="9" style="1"/>
    <col min="144" max="147" width="11.19921875" style="1" customWidth="1"/>
    <col min="148" max="16384" width="9" style="1"/>
  </cols>
  <sheetData>
    <row r="1" spans="1:152" customFormat="1" ht="18.600000000000001" thickTop="1" thickBot="1" x14ac:dyDescent="0.3">
      <c r="A1" s="103"/>
      <c r="B1" s="434">
        <v>9999</v>
      </c>
      <c r="C1" s="434" t="s">
        <v>172</v>
      </c>
      <c r="D1" s="435"/>
      <c r="E1" s="435"/>
      <c r="F1" s="435"/>
      <c r="G1" s="435"/>
      <c r="H1" s="435"/>
      <c r="I1" s="435"/>
      <c r="J1" s="435"/>
      <c r="K1" s="494" t="s">
        <v>93</v>
      </c>
      <c r="L1" s="457" t="s">
        <v>35</v>
      </c>
      <c r="M1" s="451" t="s">
        <v>98</v>
      </c>
      <c r="N1" s="451" t="s">
        <v>99</v>
      </c>
      <c r="O1" s="460" t="s">
        <v>25</v>
      </c>
      <c r="P1" s="435" t="s">
        <v>173</v>
      </c>
      <c r="Q1" s="435"/>
      <c r="R1" s="435"/>
      <c r="S1" s="455" t="s">
        <v>85</v>
      </c>
      <c r="T1" s="423" t="s">
        <v>174</v>
      </c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5"/>
      <c r="AT1" s="423" t="s">
        <v>175</v>
      </c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6" t="s">
        <v>176</v>
      </c>
      <c r="BU1" s="427"/>
      <c r="BV1" s="427"/>
      <c r="BW1" s="427"/>
      <c r="BX1" s="427"/>
      <c r="BY1" s="427"/>
      <c r="BZ1" s="427"/>
      <c r="CA1" s="427"/>
      <c r="CB1" s="427"/>
      <c r="CC1" s="427"/>
      <c r="CD1" s="427"/>
      <c r="CE1" s="427"/>
      <c r="CF1" s="427"/>
      <c r="CG1" s="427"/>
      <c r="CH1" s="427"/>
      <c r="CI1" s="427"/>
      <c r="CJ1" s="427"/>
      <c r="CK1" s="427"/>
      <c r="CL1" s="427"/>
      <c r="CM1" s="427"/>
      <c r="CN1" s="427"/>
      <c r="CO1" s="427"/>
      <c r="CP1" s="427"/>
      <c r="CQ1" s="428"/>
      <c r="CR1" s="426" t="s">
        <v>177</v>
      </c>
      <c r="CS1" s="427"/>
      <c r="CT1" s="427"/>
      <c r="CU1" s="427"/>
      <c r="CV1" s="427"/>
      <c r="CW1" s="427"/>
      <c r="CX1" s="427"/>
      <c r="CY1" s="427"/>
      <c r="CZ1" s="427"/>
      <c r="DA1" s="427"/>
      <c r="DB1" s="427"/>
      <c r="DC1" s="427"/>
      <c r="DD1" s="427"/>
      <c r="DE1" s="427"/>
      <c r="DF1" s="427"/>
      <c r="DG1" s="427"/>
      <c r="DH1" s="427"/>
      <c r="DI1" s="427"/>
      <c r="DJ1" s="427"/>
      <c r="DK1" s="427"/>
      <c r="DL1" s="427"/>
      <c r="DM1" s="427"/>
      <c r="DN1" s="427"/>
      <c r="DO1" s="428"/>
      <c r="DP1" s="436" t="s">
        <v>178</v>
      </c>
      <c r="DQ1" s="437"/>
      <c r="DR1" s="438"/>
      <c r="DS1" s="442"/>
      <c r="DT1" s="444" t="s">
        <v>179</v>
      </c>
      <c r="DU1" s="445"/>
      <c r="DV1" s="445"/>
      <c r="DW1" s="445"/>
      <c r="DX1" s="445"/>
      <c r="DY1" s="445"/>
      <c r="DZ1" s="445"/>
      <c r="EA1" s="445"/>
      <c r="EB1" s="448" t="s">
        <v>180</v>
      </c>
      <c r="EC1" s="449"/>
      <c r="ED1" s="449"/>
      <c r="EE1" s="450"/>
      <c r="EF1" s="448" t="s">
        <v>181</v>
      </c>
      <c r="EG1" s="449"/>
      <c r="EH1" s="449"/>
      <c r="EI1" s="450"/>
      <c r="EK1" s="465" t="s">
        <v>182</v>
      </c>
      <c r="EL1" s="435"/>
      <c r="EM1" s="435"/>
      <c r="EN1" s="435"/>
      <c r="EO1" s="435"/>
      <c r="EP1" s="435"/>
    </row>
    <row r="2" spans="1:152" customFormat="1" ht="18" thickBot="1" x14ac:dyDescent="0.3">
      <c r="A2" s="103"/>
      <c r="B2" s="103"/>
      <c r="C2" s="103"/>
      <c r="D2" s="435"/>
      <c r="E2" s="435"/>
      <c r="F2" s="435"/>
      <c r="G2" s="435"/>
      <c r="H2" s="435"/>
      <c r="I2" s="435"/>
      <c r="J2" s="435"/>
      <c r="K2" s="495"/>
      <c r="L2" s="458"/>
      <c r="M2" s="452"/>
      <c r="N2" s="452"/>
      <c r="O2" s="461"/>
      <c r="P2" s="435"/>
      <c r="Q2" s="435"/>
      <c r="R2" s="435"/>
      <c r="S2" s="455"/>
      <c r="T2" s="423" t="s">
        <v>183</v>
      </c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9"/>
      <c r="AH2" s="424" t="s">
        <v>184</v>
      </c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5"/>
      <c r="AT2" s="423" t="s">
        <v>183</v>
      </c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9"/>
      <c r="BH2" s="424" t="s">
        <v>184</v>
      </c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30" t="s">
        <v>183</v>
      </c>
      <c r="BU2" s="431"/>
      <c r="BV2" s="431"/>
      <c r="BW2" s="431"/>
      <c r="BX2" s="431"/>
      <c r="BY2" s="431"/>
      <c r="BZ2" s="431"/>
      <c r="CA2" s="431"/>
      <c r="CB2" s="431"/>
      <c r="CC2" s="431"/>
      <c r="CD2" s="431"/>
      <c r="CE2" s="432"/>
      <c r="CF2" s="431" t="s">
        <v>184</v>
      </c>
      <c r="CG2" s="431"/>
      <c r="CH2" s="431"/>
      <c r="CI2" s="431"/>
      <c r="CJ2" s="431"/>
      <c r="CK2" s="431"/>
      <c r="CL2" s="431"/>
      <c r="CM2" s="431"/>
      <c r="CN2" s="431"/>
      <c r="CO2" s="431"/>
      <c r="CP2" s="431"/>
      <c r="CQ2" s="433"/>
      <c r="CR2" s="430" t="s">
        <v>183</v>
      </c>
      <c r="CS2" s="431"/>
      <c r="CT2" s="431"/>
      <c r="CU2" s="431"/>
      <c r="CV2" s="431"/>
      <c r="CW2" s="431"/>
      <c r="CX2" s="431"/>
      <c r="CY2" s="431"/>
      <c r="CZ2" s="431"/>
      <c r="DA2" s="431"/>
      <c r="DB2" s="431"/>
      <c r="DC2" s="432"/>
      <c r="DD2" s="431" t="s">
        <v>184</v>
      </c>
      <c r="DE2" s="431"/>
      <c r="DF2" s="431"/>
      <c r="DG2" s="431"/>
      <c r="DH2" s="431"/>
      <c r="DI2" s="431"/>
      <c r="DJ2" s="431"/>
      <c r="DK2" s="431"/>
      <c r="DL2" s="431"/>
      <c r="DM2" s="431"/>
      <c r="DN2" s="431"/>
      <c r="DO2" s="433"/>
      <c r="DP2" s="439"/>
      <c r="DQ2" s="440"/>
      <c r="DR2" s="441"/>
      <c r="DS2" s="443"/>
      <c r="DT2" s="446"/>
      <c r="DU2" s="447"/>
      <c r="DV2" s="447"/>
      <c r="DW2" s="447"/>
      <c r="DX2" s="447"/>
      <c r="DY2" s="447"/>
      <c r="DZ2" s="447"/>
      <c r="EA2" s="447"/>
      <c r="EB2" s="439"/>
      <c r="EC2" s="440"/>
      <c r="ED2" s="440"/>
      <c r="EE2" s="441"/>
      <c r="EF2" s="439"/>
      <c r="EG2" s="440"/>
      <c r="EH2" s="440"/>
      <c r="EI2" s="441"/>
      <c r="EK2" s="465"/>
      <c r="EL2" s="435"/>
      <c r="EM2" s="435"/>
      <c r="EN2" s="435"/>
      <c r="EO2" s="435"/>
      <c r="EP2" s="435"/>
    </row>
    <row r="3" spans="1:152" customFormat="1" ht="60.75" customHeight="1" thickBot="1" x14ac:dyDescent="0.3">
      <c r="A3" s="104" t="s">
        <v>78</v>
      </c>
      <c r="B3" s="105" t="s">
        <v>185</v>
      </c>
      <c r="C3" s="105" t="s">
        <v>186</v>
      </c>
      <c r="D3" s="105" t="s">
        <v>187</v>
      </c>
      <c r="E3" s="105" t="s">
        <v>43</v>
      </c>
      <c r="F3" s="106" t="s">
        <v>188</v>
      </c>
      <c r="G3" s="490" t="s">
        <v>22</v>
      </c>
      <c r="H3" s="107" t="s">
        <v>20</v>
      </c>
      <c r="I3" s="105" t="s">
        <v>45</v>
      </c>
      <c r="J3" s="105" t="s">
        <v>44</v>
      </c>
      <c r="K3" s="495"/>
      <c r="L3" s="458"/>
      <c r="M3" s="452"/>
      <c r="N3" s="452"/>
      <c r="O3" s="461"/>
      <c r="P3" s="453" t="s">
        <v>189</v>
      </c>
      <c r="Q3" s="453" t="s">
        <v>190</v>
      </c>
      <c r="R3" s="462" t="s">
        <v>97</v>
      </c>
      <c r="S3" s="455"/>
      <c r="T3" s="412" t="s">
        <v>1095</v>
      </c>
      <c r="U3" s="413"/>
      <c r="V3" s="412" t="s">
        <v>1096</v>
      </c>
      <c r="W3" s="413"/>
      <c r="X3" s="412" t="s">
        <v>1097</v>
      </c>
      <c r="Y3" s="413"/>
      <c r="Z3" s="412" t="s">
        <v>1098</v>
      </c>
      <c r="AA3" s="413"/>
      <c r="AB3" s="412" t="s">
        <v>1099</v>
      </c>
      <c r="AC3" s="413"/>
      <c r="AD3" s="412" t="s">
        <v>1100</v>
      </c>
      <c r="AE3" s="413"/>
      <c r="AF3" s="412" t="s">
        <v>1101</v>
      </c>
      <c r="AG3" s="414"/>
      <c r="AH3" s="415" t="s">
        <v>1102</v>
      </c>
      <c r="AI3" s="413"/>
      <c r="AJ3" s="412" t="s">
        <v>1103</v>
      </c>
      <c r="AK3" s="413"/>
      <c r="AL3" s="412" t="s">
        <v>1104</v>
      </c>
      <c r="AM3" s="413"/>
      <c r="AN3" s="412" t="s">
        <v>1105</v>
      </c>
      <c r="AO3" s="413"/>
      <c r="AP3" s="412" t="s">
        <v>1106</v>
      </c>
      <c r="AQ3" s="464"/>
      <c r="AR3" s="412" t="s">
        <v>1139</v>
      </c>
      <c r="AS3" s="416"/>
      <c r="AT3" s="412" t="s">
        <v>1107</v>
      </c>
      <c r="AU3" s="413"/>
      <c r="AV3" s="412" t="s">
        <v>1108</v>
      </c>
      <c r="AW3" s="413"/>
      <c r="AX3" s="412" t="s">
        <v>1109</v>
      </c>
      <c r="AY3" s="413"/>
      <c r="AZ3" s="412" t="s">
        <v>1110</v>
      </c>
      <c r="BA3" s="413"/>
      <c r="BB3" s="412" t="s">
        <v>1111</v>
      </c>
      <c r="BC3" s="413"/>
      <c r="BD3" s="412" t="s">
        <v>1112</v>
      </c>
      <c r="BE3" s="413"/>
      <c r="BF3" s="412" t="s">
        <v>1113</v>
      </c>
      <c r="BG3" s="414"/>
      <c r="BH3" s="415" t="s">
        <v>1114</v>
      </c>
      <c r="BI3" s="413"/>
      <c r="BJ3" s="412" t="s">
        <v>1115</v>
      </c>
      <c r="BK3" s="413"/>
      <c r="BL3" s="412" t="s">
        <v>1116</v>
      </c>
      <c r="BM3" s="413"/>
      <c r="BN3" s="412" t="s">
        <v>1117</v>
      </c>
      <c r="BO3" s="413"/>
      <c r="BP3" s="412" t="s">
        <v>1106</v>
      </c>
      <c r="BQ3" s="464"/>
      <c r="BR3" s="412" t="s">
        <v>1140</v>
      </c>
      <c r="BS3" s="473"/>
      <c r="BT3" s="481" t="s">
        <v>1118</v>
      </c>
      <c r="BU3" s="413"/>
      <c r="BV3" s="412" t="s">
        <v>1119</v>
      </c>
      <c r="BW3" s="413"/>
      <c r="BX3" s="412" t="s">
        <v>1120</v>
      </c>
      <c r="BY3" s="413"/>
      <c r="BZ3" s="412" t="s">
        <v>1121</v>
      </c>
      <c r="CA3" s="413"/>
      <c r="CB3" s="412" t="s">
        <v>134</v>
      </c>
      <c r="CC3" s="413"/>
      <c r="CD3" s="412" t="s">
        <v>1122</v>
      </c>
      <c r="CE3" s="414"/>
      <c r="CF3" s="415" t="s">
        <v>1123</v>
      </c>
      <c r="CG3" s="413"/>
      <c r="CH3" s="412" t="s">
        <v>1124</v>
      </c>
      <c r="CI3" s="413"/>
      <c r="CJ3" s="412" t="s">
        <v>1125</v>
      </c>
      <c r="CK3" s="413"/>
      <c r="CL3" s="412" t="s">
        <v>1126</v>
      </c>
      <c r="CM3" s="413"/>
      <c r="CN3" s="412" t="s">
        <v>1106</v>
      </c>
      <c r="CO3" s="413"/>
      <c r="CP3" s="412" t="s">
        <v>1141</v>
      </c>
      <c r="CQ3" s="416"/>
      <c r="CR3" s="481" t="s">
        <v>1128</v>
      </c>
      <c r="CS3" s="413"/>
      <c r="CT3" s="412" t="s">
        <v>1129</v>
      </c>
      <c r="CU3" s="413"/>
      <c r="CV3" s="412" t="s">
        <v>1130</v>
      </c>
      <c r="CW3" s="413"/>
      <c r="CX3" s="412" t="s">
        <v>1131</v>
      </c>
      <c r="CY3" s="413"/>
      <c r="CZ3" s="412" t="s">
        <v>1132</v>
      </c>
      <c r="DA3" s="413"/>
      <c r="DB3" s="412" t="s">
        <v>1133</v>
      </c>
      <c r="DC3" s="414"/>
      <c r="DD3" s="415" t="s">
        <v>1134</v>
      </c>
      <c r="DE3" s="413"/>
      <c r="DF3" s="412" t="s">
        <v>1135</v>
      </c>
      <c r="DG3" s="413"/>
      <c r="DH3" s="412" t="s">
        <v>1136</v>
      </c>
      <c r="DI3" s="413"/>
      <c r="DJ3" s="412" t="s">
        <v>1137</v>
      </c>
      <c r="DK3" s="413"/>
      <c r="DL3" s="412" t="s">
        <v>1106</v>
      </c>
      <c r="DM3" s="413"/>
      <c r="DN3" s="412" t="s">
        <v>1142</v>
      </c>
      <c r="DO3" s="416"/>
      <c r="DP3" s="500" t="s">
        <v>191</v>
      </c>
      <c r="DQ3" s="498" t="s">
        <v>103</v>
      </c>
      <c r="DR3" s="485" t="s">
        <v>192</v>
      </c>
      <c r="DS3" s="476" t="s">
        <v>101</v>
      </c>
      <c r="DT3" s="482" t="s">
        <v>193</v>
      </c>
      <c r="DU3" s="487" t="s">
        <v>194</v>
      </c>
      <c r="DV3" s="478" t="s">
        <v>110</v>
      </c>
      <c r="DW3" s="478" t="s">
        <v>115</v>
      </c>
      <c r="DX3" s="478" t="s">
        <v>167</v>
      </c>
      <c r="DY3" s="478" t="s">
        <v>195</v>
      </c>
      <c r="DZ3" s="468" t="s">
        <v>124</v>
      </c>
      <c r="EA3" s="468" t="s">
        <v>125</v>
      </c>
      <c r="EB3" s="488" t="s">
        <v>196</v>
      </c>
      <c r="EC3" s="483" t="s">
        <v>197</v>
      </c>
      <c r="ED3" s="483" t="s">
        <v>198</v>
      </c>
      <c r="EE3" s="496" t="s">
        <v>199</v>
      </c>
      <c r="EF3" s="479" t="s">
        <v>89</v>
      </c>
      <c r="EG3" s="492" t="s">
        <v>88</v>
      </c>
      <c r="EH3" s="492" t="s">
        <v>87</v>
      </c>
      <c r="EI3" s="474" t="s">
        <v>86</v>
      </c>
      <c r="EJ3" s="474" t="s">
        <v>200</v>
      </c>
      <c r="EK3" s="465"/>
      <c r="EL3" s="435"/>
      <c r="EM3" s="435"/>
      <c r="EN3" s="435"/>
      <c r="EO3" s="435"/>
      <c r="EP3" s="435"/>
    </row>
    <row r="4" spans="1:152" s="67" customFormat="1" ht="24.9" customHeight="1" thickBot="1" x14ac:dyDescent="0.3">
      <c r="A4" s="9" t="s">
        <v>78</v>
      </c>
      <c r="B4" s="10" t="s">
        <v>185</v>
      </c>
      <c r="C4" s="10" t="s">
        <v>186</v>
      </c>
      <c r="D4" s="10" t="s">
        <v>187</v>
      </c>
      <c r="E4" s="10" t="s">
        <v>43</v>
      </c>
      <c r="F4" s="11" t="s">
        <v>188</v>
      </c>
      <c r="G4" s="491"/>
      <c r="H4" s="10"/>
      <c r="I4" s="10" t="s">
        <v>45</v>
      </c>
      <c r="J4" s="10" t="s">
        <v>44</v>
      </c>
      <c r="K4" s="495"/>
      <c r="L4" s="459"/>
      <c r="M4" s="452"/>
      <c r="N4" s="452"/>
      <c r="O4" s="461"/>
      <c r="P4" s="454"/>
      <c r="Q4" s="454"/>
      <c r="R4" s="463"/>
      <c r="S4" s="456"/>
      <c r="T4" s="417">
        <v>41</v>
      </c>
      <c r="U4" s="418"/>
      <c r="V4" s="417">
        <v>42</v>
      </c>
      <c r="W4" s="418"/>
      <c r="X4" s="417">
        <v>43</v>
      </c>
      <c r="Y4" s="418"/>
      <c r="Z4" s="417">
        <v>44</v>
      </c>
      <c r="AA4" s="418"/>
      <c r="AB4" s="417">
        <v>45</v>
      </c>
      <c r="AC4" s="418"/>
      <c r="AD4" s="417">
        <v>46</v>
      </c>
      <c r="AE4" s="418"/>
      <c r="AF4" s="417">
        <v>101</v>
      </c>
      <c r="AG4" s="419"/>
      <c r="AH4" s="420">
        <v>47</v>
      </c>
      <c r="AI4" s="418"/>
      <c r="AJ4" s="417">
        <v>48</v>
      </c>
      <c r="AK4" s="418"/>
      <c r="AL4" s="417">
        <v>49</v>
      </c>
      <c r="AM4" s="418"/>
      <c r="AN4" s="417">
        <v>50</v>
      </c>
      <c r="AO4" s="418"/>
      <c r="AP4" s="417">
        <v>51</v>
      </c>
      <c r="AQ4" s="469"/>
      <c r="AR4" s="421" t="str">
        <f>IF('إختيار المقررات'!U10&lt;&gt;0,'إختيار المقررات'!U10,"a2")</f>
        <v>a2</v>
      </c>
      <c r="AS4" s="422"/>
      <c r="AT4" s="417">
        <v>52</v>
      </c>
      <c r="AU4" s="418"/>
      <c r="AV4" s="417">
        <v>53</v>
      </c>
      <c r="AW4" s="418"/>
      <c r="AX4" s="417">
        <v>54</v>
      </c>
      <c r="AY4" s="418"/>
      <c r="AZ4" s="417">
        <v>55</v>
      </c>
      <c r="BA4" s="418"/>
      <c r="BB4" s="417">
        <v>56</v>
      </c>
      <c r="BC4" s="418"/>
      <c r="BD4" s="417">
        <v>57</v>
      </c>
      <c r="BE4" s="418"/>
      <c r="BF4" s="417">
        <v>201</v>
      </c>
      <c r="BG4" s="419"/>
      <c r="BH4" s="420">
        <v>58</v>
      </c>
      <c r="BI4" s="418"/>
      <c r="BJ4" s="417">
        <v>59</v>
      </c>
      <c r="BK4" s="418"/>
      <c r="BL4" s="417">
        <v>60</v>
      </c>
      <c r="BM4" s="418"/>
      <c r="BN4" s="417">
        <v>61</v>
      </c>
      <c r="BO4" s="418"/>
      <c r="BP4" s="417">
        <v>62</v>
      </c>
      <c r="BQ4" s="469"/>
      <c r="BR4" s="470" t="str">
        <f>IF('إختيار المقررات'!U11&lt;&gt;0,'إختيار المقررات'!U11,"a4")</f>
        <v>a4</v>
      </c>
      <c r="BS4" s="471"/>
      <c r="BT4" s="472">
        <v>63</v>
      </c>
      <c r="BU4" s="418"/>
      <c r="BV4" s="417">
        <v>64</v>
      </c>
      <c r="BW4" s="418"/>
      <c r="BX4" s="417">
        <v>65</v>
      </c>
      <c r="BY4" s="418"/>
      <c r="BZ4" s="417">
        <v>66</v>
      </c>
      <c r="CA4" s="418"/>
      <c r="CB4" s="417">
        <v>67</v>
      </c>
      <c r="CC4" s="418"/>
      <c r="CD4" s="417">
        <v>68</v>
      </c>
      <c r="CE4" s="419"/>
      <c r="CF4" s="420">
        <v>69</v>
      </c>
      <c r="CG4" s="418"/>
      <c r="CH4" s="417">
        <v>70</v>
      </c>
      <c r="CI4" s="418"/>
      <c r="CJ4" s="417">
        <v>71</v>
      </c>
      <c r="CK4" s="418"/>
      <c r="CL4" s="417">
        <v>72</v>
      </c>
      <c r="CM4" s="418"/>
      <c r="CN4" s="417">
        <v>73</v>
      </c>
      <c r="CO4" s="418"/>
      <c r="CP4" s="421" t="str">
        <f>IF('إختيار المقررات'!U12&lt;&gt;0,'إختيار المقررات'!U12,"a6")</f>
        <v>a6</v>
      </c>
      <c r="CQ4" s="422"/>
      <c r="CR4" s="472">
        <v>74</v>
      </c>
      <c r="CS4" s="418"/>
      <c r="CT4" s="417">
        <v>75</v>
      </c>
      <c r="CU4" s="418"/>
      <c r="CV4" s="417">
        <v>76</v>
      </c>
      <c r="CW4" s="418"/>
      <c r="CX4" s="417">
        <v>77</v>
      </c>
      <c r="CY4" s="418"/>
      <c r="CZ4" s="417">
        <v>78</v>
      </c>
      <c r="DA4" s="418"/>
      <c r="DB4" s="417">
        <v>79</v>
      </c>
      <c r="DC4" s="419"/>
      <c r="DD4" s="420">
        <v>80</v>
      </c>
      <c r="DE4" s="418"/>
      <c r="DF4" s="417">
        <v>81</v>
      </c>
      <c r="DG4" s="418"/>
      <c r="DH4" s="417">
        <v>82</v>
      </c>
      <c r="DI4" s="418"/>
      <c r="DJ4" s="417">
        <v>83</v>
      </c>
      <c r="DK4" s="418"/>
      <c r="DL4" s="417">
        <v>84</v>
      </c>
      <c r="DM4" s="418"/>
      <c r="DN4" s="421" t="str">
        <f>IF('إختيار المقررات'!U13&lt;&gt;0,'إختيار المقررات'!U13,"a8")</f>
        <v>a8</v>
      </c>
      <c r="DO4" s="422"/>
      <c r="DP4" s="501"/>
      <c r="DQ4" s="499"/>
      <c r="DR4" s="486"/>
      <c r="DS4" s="477"/>
      <c r="DT4" s="482"/>
      <c r="DU4" s="487"/>
      <c r="DV4" s="478"/>
      <c r="DW4" s="478"/>
      <c r="DX4" s="478"/>
      <c r="DY4" s="478"/>
      <c r="DZ4" s="468"/>
      <c r="EA4" s="468"/>
      <c r="EB4" s="489"/>
      <c r="EC4" s="484"/>
      <c r="ED4" s="484"/>
      <c r="EE4" s="497"/>
      <c r="EF4" s="480"/>
      <c r="EG4" s="493"/>
      <c r="EH4" s="493"/>
      <c r="EI4" s="475"/>
      <c r="EJ4" s="475"/>
      <c r="EK4" s="466"/>
      <c r="EL4" s="467"/>
      <c r="EM4" s="467"/>
      <c r="EN4" s="467"/>
      <c r="EO4" s="467"/>
      <c r="EP4" s="467"/>
    </row>
    <row r="5" spans="1:152" s="115" customFormat="1" ht="24.9" customHeight="1" x14ac:dyDescent="0.65">
      <c r="A5" s="108">
        <f>'إختيار المقررات'!D1</f>
        <v>323226</v>
      </c>
      <c r="B5" s="108" t="str">
        <f>'إختيار المقررات'!J1</f>
        <v>شروق ابراهيم</v>
      </c>
      <c r="C5" s="108" t="str">
        <f>'إختيار المقررات'!P1</f>
        <v>عبد العزيز</v>
      </c>
      <c r="D5" s="108" t="str">
        <f>'إختيار المقررات'!V1</f>
        <v>برلينتي</v>
      </c>
      <c r="E5" s="108" t="str">
        <f>'إختيار المقررات'!AH1</f>
        <v>دمشق</v>
      </c>
      <c r="F5" s="109">
        <f>'إختيار المقررات'!AB1</f>
        <v>34605</v>
      </c>
      <c r="G5" s="108" t="str">
        <f>'إختيار المقررات'!AB3</f>
        <v>غير سوري</v>
      </c>
      <c r="H5" s="110">
        <f>'إختيار المقررات'!P3</f>
        <v>0</v>
      </c>
      <c r="I5" s="108" t="str">
        <f>'إختيار المقررات'!D3</f>
        <v>أنثى</v>
      </c>
      <c r="J5" s="111" t="str">
        <f>'إختيار المقررات'!J3</f>
        <v>المصرية</v>
      </c>
      <c r="K5" s="112" t="b">
        <f>'إختيار المقررات'!V3</f>
        <v>0</v>
      </c>
      <c r="L5" s="112" t="str">
        <f>'إختيار المقررات'!AH3</f>
        <v>لايوجد</v>
      </c>
      <c r="M5" s="112">
        <f>'إختيار المقررات'!V4</f>
        <v>0</v>
      </c>
      <c r="N5" s="180">
        <f>'إختيار المقررات'!AB4</f>
        <v>0</v>
      </c>
      <c r="O5" s="111">
        <f>'إختيار المقررات'!AH4</f>
        <v>0</v>
      </c>
      <c r="P5" s="113" t="str">
        <f>'إختيار المقررات'!D4</f>
        <v>أدبي</v>
      </c>
      <c r="Q5" s="108">
        <f>'إختيار المقررات'!J4</f>
        <v>0</v>
      </c>
      <c r="R5" s="111" t="str">
        <f>'إختيار المقررات'!P4</f>
        <v>ريف دمشق</v>
      </c>
      <c r="S5" s="114" t="str">
        <f>'إختيار المقررات'!D2</f>
        <v>الثالثة</v>
      </c>
      <c r="T5" s="146" t="str">
        <f>IFERROR(IFERROR(VLOOKUP(T4,الإستمارة!$C$13:$C$22,1,0),VLOOKUP(T4,الإستمارة!$K$13:$K$22,1,0)),"")</f>
        <v/>
      </c>
      <c r="U5" s="147" t="str">
        <f>IF(VLOOKUP(T4,'إختيار المقررات'!$BM$5:$BR$63,6,0)="","",VLOOKUP(T4,'إختيار المقررات'!$BM$5:$BR$63,6,0))</f>
        <v>ر2</v>
      </c>
      <c r="V5" s="146" t="str">
        <f>IFERROR(IFERROR(VLOOKUP(V4,الإستمارة!$C$13:$C$22,1,0),VLOOKUP(V4,الإستمارة!$K$13:$K$22,1,0)),"")</f>
        <v/>
      </c>
      <c r="W5" s="147" t="str">
        <f>IF(VLOOKUP(V4,'إختيار المقررات'!$BM$5:$BR$63,6,0)="","",VLOOKUP(V4,'إختيار المقررات'!$BM$5:$BR$63,6,0))</f>
        <v/>
      </c>
      <c r="X5" s="146" t="str">
        <f>IFERROR(IFERROR(VLOOKUP(X4,الإستمارة!$C$13:$C$22,1,0),VLOOKUP(X4,الإستمارة!$K$13:$K$22,1,0)),"")</f>
        <v/>
      </c>
      <c r="Y5" s="147" t="str">
        <f>IF(VLOOKUP(X4,'إختيار المقررات'!$BM$5:$BR$63,6,0)="","",VLOOKUP(X4,'إختيار المقررات'!$BM$5:$BR$63,6,0))</f>
        <v/>
      </c>
      <c r="Z5" s="146" t="str">
        <f>IFERROR(IFERROR(VLOOKUP(Z4,الإستمارة!$C$13:$C$22,1,0),VLOOKUP(Z4,الإستمارة!$K$13:$K$22,1,0)),"")</f>
        <v/>
      </c>
      <c r="AA5" s="147" t="str">
        <f>IF(VLOOKUP(Z4,'إختيار المقررات'!$BM$5:$BR$63,6,0)="","",VLOOKUP(Z4,'إختيار المقررات'!$BM$5:$BR$63,6,0))</f>
        <v/>
      </c>
      <c r="AB5" s="146" t="str">
        <f>IFERROR(IFERROR(VLOOKUP(AB4,الإستمارة!$C$13:$C$22,1,0),VLOOKUP(AB4,الإستمارة!$K$13:$K$22,1,0)),"")</f>
        <v/>
      </c>
      <c r="AC5" s="147" t="str">
        <f>IF(VLOOKUP(AB4,'إختيار المقررات'!$BM$5:$BR$63,6,0)="","",VLOOKUP(AB4,'إختيار المقررات'!$BM$5:$BR$63,6,0))</f>
        <v/>
      </c>
      <c r="AD5" s="146" t="str">
        <f>IFERROR(IFERROR(VLOOKUP(AD4,الإستمارة!$C$13:$C$22,1,0),VLOOKUP(AD4,الإستمارة!$K$13:$K$22,1,0)),"")</f>
        <v/>
      </c>
      <c r="AE5" s="147" t="str">
        <f>IF(VLOOKUP(AD4,'إختيار المقررات'!$BM$5:$BR$63,6,0)="","",VLOOKUP(AD4,'إختيار المقررات'!$BM$5:$BR$63,6,0))</f>
        <v/>
      </c>
      <c r="AF5" s="146" t="str">
        <f>IFERROR(IFERROR(VLOOKUP(AF4,الإستمارة!$C$13:$C$22,1,0),VLOOKUP(AF4,الإستمارة!$K$13:$K$22,1,0)),"")</f>
        <v/>
      </c>
      <c r="AG5" s="147" t="str">
        <f>IF(VLOOKUP(AF4,'إختيار المقررات'!$BM$5:$BR$63,6,0)="","",VLOOKUP(AF4,'إختيار المقررات'!$BM$5:$BR$63,6,0))</f>
        <v/>
      </c>
      <c r="AH5" s="146" t="str">
        <f>IFERROR(IFERROR(VLOOKUP(AH4,الإستمارة!$C$13:$C$22,1,0),VLOOKUP(AH4,الإستمارة!$K$13:$K$22,1,0)),"")</f>
        <v/>
      </c>
      <c r="AI5" s="147" t="str">
        <f>IF(VLOOKUP(AH4,'إختيار المقررات'!$BM$5:$BR$63,6,0)="","",VLOOKUP(AH4,'إختيار المقررات'!$BM$5:$BR$63,6,0))</f>
        <v/>
      </c>
      <c r="AJ5" s="146" t="str">
        <f>IFERROR(IFERROR(VLOOKUP(AJ4,الإستمارة!$C$13:$C$22,1,0),VLOOKUP(AJ4,الإستمارة!$K$13:$K$22,1,0)),"")</f>
        <v/>
      </c>
      <c r="AK5" s="147" t="str">
        <f>IF(VLOOKUP(AJ4,'إختيار المقررات'!$BM$5:$BR$63,6,0)="","",VLOOKUP(AJ4,'إختيار المقررات'!$BM$5:$BR$63,6,0))</f>
        <v/>
      </c>
      <c r="AL5" s="146" t="str">
        <f>IFERROR(IFERROR(VLOOKUP(AL4,الإستمارة!$C$13:$C$22,1,0),VLOOKUP(AL4,الإستمارة!$K$13:$K$22,1,0)),"")</f>
        <v/>
      </c>
      <c r="AM5" s="147" t="str">
        <f>IF(VLOOKUP(AL4,'إختيار المقررات'!$BM$5:$BR$63,6,0)="","",VLOOKUP(AL4,'إختيار المقررات'!$BM$5:$BR$63,6,0))</f>
        <v/>
      </c>
      <c r="AN5" s="146" t="str">
        <f>IFERROR(IFERROR(VLOOKUP(AN4,الإستمارة!$C$13:$C$22,1,0),VLOOKUP(AN4,الإستمارة!$K$13:$K$22,1,0)),"")</f>
        <v/>
      </c>
      <c r="AO5" s="147" t="str">
        <f>IF(VLOOKUP(AN4,'إختيار المقررات'!$BM$5:$BR$63,6,0)="","",VLOOKUP(AN4,'إختيار المقررات'!$BM$5:$BR$63,6,0))</f>
        <v>ر2</v>
      </c>
      <c r="AP5" s="146" t="str">
        <f>IFERROR(IFERROR(VLOOKUP(AP4,الإستمارة!$C$13:$C$22,1,0),VLOOKUP(AP4,الإستمارة!$K$13:$K$22,1,0)),"")</f>
        <v/>
      </c>
      <c r="AQ5" s="147" t="str">
        <f>IF(VLOOKUP(AP4,'إختيار المقررات'!$BM$5:$BR$63,6,0)="","",VLOOKUP(AP4,'إختيار المقررات'!$BM$5:$BR$63,6,0))</f>
        <v/>
      </c>
      <c r="AR5" s="146" t="str">
        <f>IFERROR(IFERROR(VLOOKUP(AR4,الإستمارة!$C$13:$C$22,1,0),VLOOKUP(AR4,الإستمارة!$K$13:$K$22,1,0)),"")</f>
        <v/>
      </c>
      <c r="AS5" s="147" t="str">
        <f>IF(VLOOKUP(AR4,'إختيار المقررات'!$BM$5:$BR$63,6,0)="","",VLOOKUP(AR4,'إختيار المقررات'!$BM$5:$BR$63,6,0))</f>
        <v>ر2</v>
      </c>
      <c r="AT5" s="146" t="str">
        <f>IFERROR(IFERROR(VLOOKUP(AT4,الإستمارة!$C$13:$C$22,1,0),VLOOKUP(AT4,الإستمارة!$K$13:$K$22,1,0)),"")</f>
        <v/>
      </c>
      <c r="AU5" s="147" t="str">
        <f>IF(VLOOKUP(AT4,'إختيار المقررات'!$BM$5:$BR$63,6,0)="","",VLOOKUP(AT4,'إختيار المقررات'!$BM$5:$BR$63,6,0))</f>
        <v/>
      </c>
      <c r="AV5" s="146" t="str">
        <f>IFERROR(IFERROR(VLOOKUP(AV4,الإستمارة!$C$13:$C$22,1,0),VLOOKUP(AV4,الإستمارة!$K$13:$K$22,1,0)),"")</f>
        <v/>
      </c>
      <c r="AW5" s="147" t="str">
        <f>IF(VLOOKUP(AV4,'إختيار المقررات'!$BM$5:$BR$63,6,0)="","",VLOOKUP(AV4,'إختيار المقررات'!$BM$5:$BR$63,6,0))</f>
        <v/>
      </c>
      <c r="AX5" s="146" t="str">
        <f>IFERROR(IFERROR(VLOOKUP(AX4,الإستمارة!$C$13:$C$22,1,0),VLOOKUP(AX4,الإستمارة!$K$13:$K$22,1,0)),"")</f>
        <v/>
      </c>
      <c r="AY5" s="147" t="str">
        <f>IF(VLOOKUP(AX4,'إختيار المقررات'!$BM$5:$BR$63,6,0)="","",VLOOKUP(AX4,'إختيار المقررات'!$BM$5:$BR$63,6,0))</f>
        <v/>
      </c>
      <c r="AZ5" s="146" t="str">
        <f>IFERROR(IFERROR(VLOOKUP(AZ4,الإستمارة!$C$13:$C$22,1,0),VLOOKUP(AZ4,الإستمارة!$K$13:$K$22,1,0)),"")</f>
        <v/>
      </c>
      <c r="BA5" s="147" t="str">
        <f>IF(VLOOKUP(AZ4,'إختيار المقررات'!$BM$5:$BR$63,6,0)="","",VLOOKUP(AZ4,'إختيار المقررات'!$BM$5:$BR$63,6,0))</f>
        <v/>
      </c>
      <c r="BB5" s="146" t="str">
        <f>IFERROR(IFERROR(VLOOKUP(BB4,الإستمارة!$C$13:$C$22,1,0),VLOOKUP(BB4,الإستمارة!$K$13:$K$22,1,0)),"")</f>
        <v/>
      </c>
      <c r="BC5" s="147" t="str">
        <f>IF(VLOOKUP(BB4,'إختيار المقررات'!$BM$5:$BR$63,6,0)="","",VLOOKUP(BB4,'إختيار المقررات'!$BM$5:$BR$63,6,0))</f>
        <v/>
      </c>
      <c r="BD5" s="146" t="str">
        <f>IFERROR(IFERROR(VLOOKUP(BD4,الإستمارة!$C$13:$C$22,1,0),VLOOKUP(BD4,الإستمارة!$K$13:$K$22,1,0)),"")</f>
        <v/>
      </c>
      <c r="BE5" s="147" t="str">
        <f>IF(VLOOKUP(BD4,'إختيار المقررات'!$BM$5:$BR$63,6,0)="","",VLOOKUP(BD4,'إختيار المقررات'!$BM$5:$BR$63,6,0))</f>
        <v/>
      </c>
      <c r="BF5" s="146" t="str">
        <f>IFERROR(IFERROR(VLOOKUP(BF4,الإستمارة!$C$13:$C$22,1,0),VLOOKUP(BF4,الإستمارة!$K$13:$K$22,1,0)),"")</f>
        <v/>
      </c>
      <c r="BG5" s="147" t="str">
        <f>IF(VLOOKUP(BF4,'إختيار المقررات'!$BM$5:$BR$63,6,0)="","",VLOOKUP(BF4,'إختيار المقررات'!$BM$5:$BR$63,6,0))</f>
        <v/>
      </c>
      <c r="BH5" s="146" t="str">
        <f>IFERROR(IFERROR(VLOOKUP(BH4,الإستمارة!$C$13:$C$22,1,0),VLOOKUP(BH4,الإستمارة!$K$13:$K$22,1,0)),"")</f>
        <v/>
      </c>
      <c r="BI5" s="147" t="str">
        <f>IF(VLOOKUP(BH4,'إختيار المقررات'!$BM$5:$BR$63,6,0)="","",VLOOKUP(BH4,'إختيار المقررات'!$BM$5:$BR$63,6,0))</f>
        <v/>
      </c>
      <c r="BJ5" s="146" t="str">
        <f>IFERROR(IFERROR(VLOOKUP(BJ4,الإستمارة!$C$13:$C$22,1,0),VLOOKUP(BJ4,الإستمارة!$K$13:$K$22,1,0)),"")</f>
        <v/>
      </c>
      <c r="BK5" s="147" t="str">
        <f>IF(VLOOKUP(BJ4,'إختيار المقررات'!$BM$5:$BR$63,6,0)="","",VLOOKUP(BJ4,'إختيار المقررات'!$BM$5:$BR$63,6,0))</f>
        <v/>
      </c>
      <c r="BL5" s="146" t="str">
        <f>IFERROR(IFERROR(VLOOKUP(BL4,الإستمارة!$C$13:$C$22,1,0),VLOOKUP(BL4,الإستمارة!$K$13:$K$22,1,0)),"")</f>
        <v/>
      </c>
      <c r="BM5" s="147" t="str">
        <f>IF(VLOOKUP(BL4,'إختيار المقررات'!$BM$5:$BR$63,6,0)="","",VLOOKUP(BL4,'إختيار المقررات'!$BM$5:$BR$63,6,0))</f>
        <v/>
      </c>
      <c r="BN5" s="146" t="str">
        <f>IFERROR(IFERROR(VLOOKUP(BN4,الإستمارة!$C$13:$C$22,1,0),VLOOKUP(BN4,الإستمارة!$K$13:$K$22,1,0)),"")</f>
        <v/>
      </c>
      <c r="BO5" s="147" t="str">
        <f>IF(VLOOKUP(BN4,'إختيار المقررات'!$BM$5:$BR$63,6,0)="","",VLOOKUP(BN4,'إختيار المقررات'!$BM$5:$BR$63,6,0))</f>
        <v/>
      </c>
      <c r="BP5" s="146" t="str">
        <f>IFERROR(IFERROR(VLOOKUP(BP4,الإستمارة!$C$13:$C$22,1,0),VLOOKUP(BP4,الإستمارة!$K$13:$K$22,1,0)),"")</f>
        <v/>
      </c>
      <c r="BQ5" s="147" t="str">
        <f>IF(VLOOKUP(BP4,'إختيار المقررات'!$BM$5:$BR$63,6,0)="","",VLOOKUP(BP4,'إختيار المقررات'!$BM$5:$BR$63,6,0))</f>
        <v/>
      </c>
      <c r="BR5" s="146" t="str">
        <f>IFERROR(IFERROR(VLOOKUP(BR4,الإستمارة!$C$13:$C$22,1,0),VLOOKUP(BR4,الإستمارة!$K$13:$K$22,1,0)),"")</f>
        <v/>
      </c>
      <c r="BS5" s="147" t="str">
        <f>IF(VLOOKUP(BR4,'إختيار المقررات'!$BM$5:$BR$63,6,0)="","",VLOOKUP(BR4,'إختيار المقررات'!$BM$5:$BR$63,6,0))</f>
        <v/>
      </c>
      <c r="BT5" s="146" t="str">
        <f>IFERROR(IFERROR(VLOOKUP(BT4,الإستمارة!$C$13:$C$22,1,0),VLOOKUP(BT4,الإستمارة!$K$13:$K$22,1,0)),"")</f>
        <v/>
      </c>
      <c r="BU5" s="147" t="str">
        <f>IF(VLOOKUP(BT4,'إختيار المقررات'!$BM$5:$BR$63,6,0)="","",VLOOKUP(BT4,'إختيار المقررات'!$BM$5:$BR$63,6,0))</f>
        <v/>
      </c>
      <c r="BV5" s="146" t="str">
        <f>IFERROR(IFERROR(VLOOKUP(BV4,الإستمارة!$C$13:$C$22,1,0),VLOOKUP(BV4,الإستمارة!$K$13:$K$22,1,0)),"")</f>
        <v/>
      </c>
      <c r="BW5" s="147" t="str">
        <f>IF(VLOOKUP(BV4,'إختيار المقررات'!$BM$5:$BR$63,6,0)="","",VLOOKUP(BV4,'إختيار المقررات'!$BM$5:$BR$63,6,0))</f>
        <v>ر2</v>
      </c>
      <c r="BX5" s="146" t="str">
        <f>IFERROR(IFERROR(VLOOKUP(BX4,الإستمارة!$C$13:$C$22,1,0),VLOOKUP(BX4,الإستمارة!$K$13:$K$22,1,0)),"")</f>
        <v/>
      </c>
      <c r="BY5" s="147" t="str">
        <f>IF(VLOOKUP(BX4,'إختيار المقررات'!$BM$5:$BR$63,6,0)="","",VLOOKUP(BX4,'إختيار المقررات'!$BM$5:$BR$63,6,0))</f>
        <v/>
      </c>
      <c r="BZ5" s="146" t="str">
        <f>IFERROR(IFERROR(VLOOKUP(BZ4,الإستمارة!$C$13:$C$22,1,0),VLOOKUP(BZ4,الإستمارة!$K$13:$K$22,1,0)),"")</f>
        <v/>
      </c>
      <c r="CA5" s="147" t="str">
        <f>IF(VLOOKUP(BZ4,'إختيار المقررات'!$BM$5:$BR$63,6,0)="","",VLOOKUP(BZ4,'إختيار المقررات'!$BM$5:$BR$63,6,0))</f>
        <v/>
      </c>
      <c r="CB5" s="146" t="str">
        <f>IFERROR(IFERROR(VLOOKUP(CB4,الإستمارة!$C$13:$C$22,1,0),VLOOKUP(CB4,الإستمارة!$K$13:$K$22,1,0)),"")</f>
        <v/>
      </c>
      <c r="CC5" s="147" t="str">
        <f>IF(VLOOKUP(CB4,'إختيار المقررات'!$BM$5:$BR$63,6,0)="","",VLOOKUP(CB4,'إختيار المقررات'!$BM$5:$BR$63,6,0))</f>
        <v/>
      </c>
      <c r="CD5" s="146" t="str">
        <f>IFERROR(IFERROR(VLOOKUP(CD4,الإستمارة!$C$13:$C$22,1,0),VLOOKUP(CD4,الإستمارة!$K$13:$K$22,1,0)),"")</f>
        <v/>
      </c>
      <c r="CE5" s="147" t="str">
        <f>IF(VLOOKUP(CD4,'إختيار المقررات'!$BM$5:$BR$63,6,0)="","",VLOOKUP(CD4,'إختيار المقررات'!$BM$5:$BR$63,6,0))</f>
        <v>ر1</v>
      </c>
      <c r="CF5" s="146" t="str">
        <f>IFERROR(IFERROR(VLOOKUP(CF4,الإستمارة!$C$13:$C$22,1,0),VLOOKUP(CF4,الإستمارة!$K$13:$K$22,1,0)),"")</f>
        <v/>
      </c>
      <c r="CG5" s="147" t="str">
        <f>IF(VLOOKUP(CF4,'إختيار المقررات'!$BM$5:$BR$63,6,0)="","",VLOOKUP(CF4,'إختيار المقررات'!$BM$5:$BR$63,6,0))</f>
        <v/>
      </c>
      <c r="CH5" s="146" t="str">
        <f>IFERROR(IFERROR(VLOOKUP(CH4,الإستمارة!$C$13:$C$22,1,0),VLOOKUP(CH4,الإستمارة!$K$13:$K$22,1,0)),"")</f>
        <v/>
      </c>
      <c r="CI5" s="147" t="str">
        <f>IF(VLOOKUP(CH4,'إختيار المقررات'!$BM$5:$BR$63,6,0)="","",VLOOKUP(CH4,'إختيار المقررات'!$BM$5:$BR$63,6,0))</f>
        <v>ج</v>
      </c>
      <c r="CJ5" s="146" t="str">
        <f>IFERROR(IFERROR(VLOOKUP(CJ4,الإستمارة!$C$13:$C$22,1,0),VLOOKUP(CJ4,الإستمارة!$K$13:$K$22,1,0)),"")</f>
        <v/>
      </c>
      <c r="CK5" s="147" t="str">
        <f>IF(VLOOKUP(CJ4,'إختيار المقررات'!$BM$5:$BR$63,6,0)="","",VLOOKUP(CJ4,'إختيار المقررات'!$BM$5:$BR$63,6,0))</f>
        <v>ر1</v>
      </c>
      <c r="CL5" s="146" t="str">
        <f>IFERROR(IFERROR(VLOOKUP(CL4,الإستمارة!$C$13:$C$22,1,0),VLOOKUP(CL4,الإستمارة!$K$13:$K$22,1,0)),"")</f>
        <v/>
      </c>
      <c r="CM5" s="147" t="str">
        <f>IF(VLOOKUP(CL4,'إختيار المقررات'!$BM$5:$BR$63,6,0)="","",VLOOKUP(CL4,'إختيار المقررات'!$BM$5:$BR$63,6,0))</f>
        <v>ج</v>
      </c>
      <c r="CN5" s="146" t="str">
        <f>IFERROR(IFERROR(VLOOKUP(CN4,الإستمارة!$C$13:$C$22,1,0),VLOOKUP(CN4,الإستمارة!$K$13:$K$22,1,0)),"")</f>
        <v/>
      </c>
      <c r="CO5" s="147" t="str">
        <f>IF(VLOOKUP(CN4,'إختيار المقررات'!$BM$5:$BR$63,6,0)="","",VLOOKUP(CN4,'إختيار المقررات'!$BM$5:$BR$63,6,0))</f>
        <v>ج</v>
      </c>
      <c r="CP5" s="146" t="str">
        <f>IFERROR(IFERROR(VLOOKUP(CP4,الإستمارة!$C$13:$C$22,1,0),VLOOKUP(CP4,الإستمارة!$K$13:$K$22,1,0)),"")</f>
        <v/>
      </c>
      <c r="CQ5" s="147" t="str">
        <f>IF(VLOOKUP(CP4,'إختيار المقررات'!$BM$5:$BR$63,6,0)="","",VLOOKUP(CP4,'إختيار المقررات'!$BM$5:$BR$63,6,0))</f>
        <v>ج</v>
      </c>
      <c r="CR5" s="146" t="str">
        <f>IFERROR(IFERROR(VLOOKUP(CR4,الإستمارة!$C$13:$C$22,1,0),VLOOKUP(CR4,الإستمارة!$K$13:$K$22,1,0)),"")</f>
        <v/>
      </c>
      <c r="CS5" s="147" t="str">
        <f>IF(VLOOKUP(CR4,'إختيار المقررات'!$BM$5:$BR$63,6,0)="","",VLOOKUP(CR4,'إختيار المقررات'!$BM$5:$BR$63,6,0))</f>
        <v/>
      </c>
      <c r="CT5" s="146" t="str">
        <f>IFERROR(IFERROR(VLOOKUP(CT4,الإستمارة!$C$13:$C$22,1,0),VLOOKUP(CT4,الإستمارة!$K$13:$K$22,1,0)),"")</f>
        <v/>
      </c>
      <c r="CU5" s="147" t="str">
        <f>IF(VLOOKUP(CT4,'إختيار المقررات'!$BM$5:$BR$63,6,0)="","",VLOOKUP(CT4,'إختيار المقررات'!$BM$5:$BR$63,6,0))</f>
        <v/>
      </c>
      <c r="CV5" s="146" t="str">
        <f>IFERROR(IFERROR(VLOOKUP(CV4,الإستمارة!$C$13:$C$22,1,0),VLOOKUP(CV4,الإستمارة!$K$13:$K$22,1,0)),"")</f>
        <v/>
      </c>
      <c r="CW5" s="147" t="str">
        <f>IF(VLOOKUP(CV4,'إختيار المقررات'!$BM$5:$BR$63,6,0)="","",VLOOKUP(CV4,'إختيار المقررات'!$BM$5:$BR$63,6,0))</f>
        <v/>
      </c>
      <c r="CX5" s="146" t="str">
        <f>IFERROR(IFERROR(VLOOKUP(CX4,الإستمارة!$C$13:$C$22,1,0),VLOOKUP(CX4,الإستمارة!$K$13:$K$22,1,0)),"")</f>
        <v/>
      </c>
      <c r="CY5" s="147" t="str">
        <f>IF(VLOOKUP(CX4,'إختيار المقررات'!$BM$5:$BR$63,6,0)="","",VLOOKUP(CX4,'إختيار المقررات'!$BM$5:$BR$63,6,0))</f>
        <v/>
      </c>
      <c r="CZ5" s="146" t="str">
        <f>IFERROR(IFERROR(VLOOKUP(CZ4,الإستمارة!$C$13:$C$22,1,0),VLOOKUP(CZ4,الإستمارة!$K$13:$K$22,1,0)),"")</f>
        <v/>
      </c>
      <c r="DA5" s="147" t="str">
        <f>IF(VLOOKUP(CZ4,'إختيار المقررات'!$BM$5:$BR$63,6,0)="","",VLOOKUP(CZ4,'إختيار المقررات'!$BM$5:$BR$63,6,0))</f>
        <v/>
      </c>
      <c r="DB5" s="146" t="str">
        <f>IFERROR(IFERROR(VLOOKUP(DB4,الإستمارة!$C$13:$C$22,1,0),VLOOKUP(DB4,الإستمارة!$K$13:$K$22,1,0)),"")</f>
        <v/>
      </c>
      <c r="DC5" s="147" t="str">
        <f>IF(VLOOKUP(DB4,'إختيار المقررات'!$BM$5:$BR$63,6,0)="","",VLOOKUP(DB4,'إختيار المقررات'!$BM$5:$BR$63,6,0))</f>
        <v/>
      </c>
      <c r="DD5" s="146" t="str">
        <f>IFERROR(IFERROR(VLOOKUP(DD4,الإستمارة!$C$13:$C$22,1,0),VLOOKUP(DD4,الإستمارة!$K$13:$K$22,1,0)),"")</f>
        <v/>
      </c>
      <c r="DE5" s="147" t="str">
        <f>IF(VLOOKUP(DD4,'إختيار المقررات'!$BM$5:$BR$63,6,0)="","",VLOOKUP(DD4,'إختيار المقررات'!$BM$5:$BR$63,6,0))</f>
        <v/>
      </c>
      <c r="DF5" s="146" t="str">
        <f>IFERROR(IFERROR(VLOOKUP(DF4,الإستمارة!$C$13:$C$22,1,0),VLOOKUP(DF4,الإستمارة!$K$13:$K$22,1,0)),"")</f>
        <v/>
      </c>
      <c r="DG5" s="147" t="str">
        <f>IF(VLOOKUP(DF4,'إختيار المقررات'!$BM$5:$BR$63,6,0)="","",VLOOKUP(DF4,'إختيار المقررات'!$BM$5:$BR$63,6,0))</f>
        <v/>
      </c>
      <c r="DH5" s="146" t="str">
        <f>IFERROR(IFERROR(VLOOKUP(DH4,الإستمارة!$C$13:$C$22,1,0),VLOOKUP(DH4,الإستمارة!$K$13:$K$22,1,0)),"")</f>
        <v/>
      </c>
      <c r="DI5" s="147" t="str">
        <f>IF(VLOOKUP(DH4,'إختيار المقررات'!$BM$5:$BR$63,6,0)="","",VLOOKUP(DH4,'إختيار المقررات'!$BM$5:$BR$63,6,0))</f>
        <v/>
      </c>
      <c r="DJ5" s="146" t="str">
        <f>IFERROR(IFERROR(VLOOKUP(DJ4,الإستمارة!$C$13:$C$22,1,0),VLOOKUP(DJ4,الإستمارة!$K$13:$K$22,1,0)),"")</f>
        <v/>
      </c>
      <c r="DK5" s="147" t="str">
        <f>IF(VLOOKUP(DJ4,'إختيار المقررات'!$BM$5:$BR$63,6,0)="","",VLOOKUP(DJ4,'إختيار المقررات'!$BM$5:$BR$63,6,0))</f>
        <v/>
      </c>
      <c r="DL5" s="146" t="str">
        <f>IFERROR(IFERROR(VLOOKUP(DL4,الإستمارة!$C$13:$C$22,1,0),VLOOKUP(DL4,الإستمارة!$K$13:$K$22,1,0)),"")</f>
        <v/>
      </c>
      <c r="DM5" s="147" t="str">
        <f>IF(VLOOKUP(DL4,'إختيار المقررات'!$BM$5:$BR$63,6,0)="","",VLOOKUP(DL4,'إختيار المقررات'!$BM$5:$BR$63,6,0))</f>
        <v/>
      </c>
      <c r="DN5" s="146" t="str">
        <f>IFERROR(IFERROR(VLOOKUP(DN4,الإستمارة!$C$13:$C$22,1,0),VLOOKUP(DN4,الإستمارة!$K$13:$K$22,1,0)),"")</f>
        <v/>
      </c>
      <c r="DO5" s="147" t="str">
        <f>IF(VLOOKUP(DN4,'إختيار المقررات'!$BM$5:$BR$63,6,0)="","",VLOOKUP(DN4,'إختيار المقررات'!$BM$5:$BR$63,6,0))</f>
        <v/>
      </c>
      <c r="DP5" s="116" t="str">
        <f>'إختيار المقررات'!P5</f>
        <v/>
      </c>
      <c r="DQ5" s="117" t="str">
        <f>'إختيار المقررات'!V5</f>
        <v/>
      </c>
      <c r="DR5" s="118">
        <f>'إختيار المقررات'!AB5</f>
        <v>0</v>
      </c>
      <c r="DS5" s="119">
        <f>'إختيار المقررات'!D5</f>
        <v>0</v>
      </c>
      <c r="DT5" s="120">
        <f>'إختيار المقررات'!AH10</f>
        <v>0</v>
      </c>
      <c r="DU5" s="121">
        <f>'إختيار المقررات'!AH9</f>
        <v>10000</v>
      </c>
      <c r="DV5" s="121">
        <f>'إختيار المقررات'!AH7</f>
        <v>0</v>
      </c>
      <c r="DW5" s="121">
        <f>'إختيار المقررات'!AH8</f>
        <v>0</v>
      </c>
      <c r="DX5" s="122">
        <f>'إختيار المقررات'!AH12</f>
        <v>10000</v>
      </c>
      <c r="DY5" s="121" t="str">
        <f>'إختيار المقررات'!AH13</f>
        <v>لا</v>
      </c>
      <c r="DZ5" s="121">
        <f>'إختيار المقررات'!AH14</f>
        <v>10000</v>
      </c>
      <c r="EA5" s="121">
        <f>'إختيار المقررات'!AH15</f>
        <v>0</v>
      </c>
      <c r="EB5" s="116">
        <f>'إختيار المقررات'!AH16</f>
        <v>0</v>
      </c>
      <c r="EC5" s="123">
        <f>'إختيار المقررات'!AH17</f>
        <v>0</v>
      </c>
      <c r="ED5" s="121">
        <f>'إختيار المقررات'!AH18</f>
        <v>0</v>
      </c>
      <c r="EE5" s="124">
        <f>SUM(EB5:ED5)</f>
        <v>0</v>
      </c>
      <c r="EF5" s="116" t="str">
        <f>'إختيار المقررات'!AB2</f>
        <v/>
      </c>
      <c r="EG5" s="117" t="str">
        <f>'إختيار المقررات'!V2</f>
        <v/>
      </c>
      <c r="EH5" s="117" t="str">
        <f>'إختيار المقررات'!P2</f>
        <v/>
      </c>
      <c r="EI5" s="124" t="str">
        <f>'إختيار المقررات'!J2</f>
        <v/>
      </c>
      <c r="EJ5" s="124" t="str">
        <f>'إختيار المقررات'!V15</f>
        <v>الإنكليزية</v>
      </c>
      <c r="EK5" s="124" t="str">
        <f>'إختيار المقررات'!V19</f>
        <v/>
      </c>
      <c r="EL5" s="124" t="str">
        <f>'إختيار المقررات'!V20</f>
        <v/>
      </c>
      <c r="EM5" s="124" t="str">
        <f>'إختيار المقررات'!V21</f>
        <v/>
      </c>
      <c r="EN5" s="124" t="str">
        <f>'إختيار المقررات'!V22</f>
        <v/>
      </c>
      <c r="EO5" s="124" t="str">
        <f>'إختيار المقررات'!V23</f>
        <v/>
      </c>
      <c r="EP5" s="124" t="str">
        <f>'إختيار المقررات'!V24</f>
        <v/>
      </c>
      <c r="EQ5" s="115" t="str">
        <f>'إختيار المقررات'!V24</f>
        <v/>
      </c>
      <c r="ER5" s="115" t="str">
        <f>'إختيار المقررات'!V25</f>
        <v/>
      </c>
      <c r="ES5" s="115" t="str">
        <f>'إختيار المقررات'!V26</f>
        <v/>
      </c>
      <c r="ET5" s="115" t="str">
        <f>'إختيار المقررات'!V27</f>
        <v/>
      </c>
      <c r="EU5" s="115" t="str">
        <f>'إختيار المقررات'!V28</f>
        <v/>
      </c>
      <c r="EV5" s="115" t="str">
        <f>'إختيار المقررات'!V23</f>
        <v/>
      </c>
    </row>
  </sheetData>
  <sheetProtection algorithmName="SHA-512" hashValue="kG7+RsvtSaGFfREhhAcKSJXHOd/7mplOmt7FvF4QWhNRp2T1V2GoI4bZCbjgN32wJ2ko4DSrYIBOEp3lJJ6Low==" saltValue="jsJh5jIYLVrGxxwjnPq87A==" spinCount="100000" sheet="1" objects="1" scenarios="1"/>
  <mergeCells count="152">
    <mergeCell ref="G3:G4"/>
    <mergeCell ref="EH3:EH4"/>
    <mergeCell ref="BB3:BC3"/>
    <mergeCell ref="K1:K4"/>
    <mergeCell ref="EG3:EG4"/>
    <mergeCell ref="EE3:EE4"/>
    <mergeCell ref="CP3:CQ3"/>
    <mergeCell ref="CR3:CS3"/>
    <mergeCell ref="DQ3:DQ4"/>
    <mergeCell ref="DP3:DP4"/>
    <mergeCell ref="AP3:AQ3"/>
    <mergeCell ref="AT3:AU3"/>
    <mergeCell ref="EC3:EC4"/>
    <mergeCell ref="AV4:AW4"/>
    <mergeCell ref="AX4:AY4"/>
    <mergeCell ref="AZ4:BA4"/>
    <mergeCell ref="DV3:DV4"/>
    <mergeCell ref="CN3:CO3"/>
    <mergeCell ref="CX3:CY3"/>
    <mergeCell ref="BT4:BU4"/>
    <mergeCell ref="CB3:CC3"/>
    <mergeCell ref="CH3:CI3"/>
    <mergeCell ref="CL3:CM3"/>
    <mergeCell ref="BX3:BY3"/>
    <mergeCell ref="EI3:EI4"/>
    <mergeCell ref="EJ3:EJ4"/>
    <mergeCell ref="DS3:DS4"/>
    <mergeCell ref="DW3:DW4"/>
    <mergeCell ref="DX3:DX4"/>
    <mergeCell ref="DY3:DY4"/>
    <mergeCell ref="EF3:EF4"/>
    <mergeCell ref="BF4:BG4"/>
    <mergeCell ref="BH4:BI4"/>
    <mergeCell ref="BJ4:BK4"/>
    <mergeCell ref="BL4:BM4"/>
    <mergeCell ref="BT3:BU3"/>
    <mergeCell ref="DT3:DT4"/>
    <mergeCell ref="ED3:ED4"/>
    <mergeCell ref="BJ3:BK3"/>
    <mergeCell ref="DR3:DR4"/>
    <mergeCell ref="DU3:DU4"/>
    <mergeCell ref="CX4:CY4"/>
    <mergeCell ref="EB3:EB4"/>
    <mergeCell ref="CB4:CC4"/>
    <mergeCell ref="CD4:CE4"/>
    <mergeCell ref="CF4:CG4"/>
    <mergeCell ref="CH4:CI4"/>
    <mergeCell ref="EA3:EA4"/>
    <mergeCell ref="BZ3:CA3"/>
    <mergeCell ref="CF3:CG3"/>
    <mergeCell ref="CT3:CU3"/>
    <mergeCell ref="CV3:CW3"/>
    <mergeCell ref="X3:Y3"/>
    <mergeCell ref="BR3:BS3"/>
    <mergeCell ref="BL3:BM3"/>
    <mergeCell ref="CJ3:CK3"/>
    <mergeCell ref="BV3:BW3"/>
    <mergeCell ref="BV4:BW4"/>
    <mergeCell ref="BX4:BY4"/>
    <mergeCell ref="BF3:BG3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AL3:AM3"/>
    <mergeCell ref="AT4:AU4"/>
    <mergeCell ref="EK1:EP4"/>
    <mergeCell ref="DZ3:DZ4"/>
    <mergeCell ref="AV3:AW3"/>
    <mergeCell ref="AX3:AY3"/>
    <mergeCell ref="BD3:BE3"/>
    <mergeCell ref="BH3:BI3"/>
    <mergeCell ref="Z3:AA3"/>
    <mergeCell ref="AB3:AC3"/>
    <mergeCell ref="AD3:AE3"/>
    <mergeCell ref="AF3:AG3"/>
    <mergeCell ref="AH3:AI3"/>
    <mergeCell ref="CD3:CE3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1:C1"/>
    <mergeCell ref="D1:J2"/>
    <mergeCell ref="DP1:DR2"/>
    <mergeCell ref="DS1:DS2"/>
    <mergeCell ref="DT1:EA2"/>
    <mergeCell ref="EB1:EE2"/>
    <mergeCell ref="EF1:EI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T3:U3"/>
    <mergeCell ref="V3:W3"/>
    <mergeCell ref="T1:AS1"/>
    <mergeCell ref="AT1:BS1"/>
    <mergeCell ref="BT1:CQ1"/>
    <mergeCell ref="CR1:DO1"/>
    <mergeCell ref="T2:AG2"/>
    <mergeCell ref="AH2:AS2"/>
    <mergeCell ref="AT2:BG2"/>
    <mergeCell ref="BH2:BS2"/>
    <mergeCell ref="BT2:CE2"/>
    <mergeCell ref="CF2:CQ2"/>
    <mergeCell ref="CR2:DC2"/>
    <mergeCell ref="DD2:DO2"/>
    <mergeCell ref="CZ3:DA3"/>
    <mergeCell ref="DB3:DC3"/>
    <mergeCell ref="DD3:DE3"/>
    <mergeCell ref="DF3:DG3"/>
    <mergeCell ref="DH3:DI3"/>
    <mergeCell ref="DJ3:DK3"/>
    <mergeCell ref="DL3:DM3"/>
    <mergeCell ref="DN3:DO3"/>
    <mergeCell ref="CZ4:DA4"/>
    <mergeCell ref="DB4:DC4"/>
    <mergeCell ref="DD4:DE4"/>
    <mergeCell ref="DF4:DG4"/>
    <mergeCell ref="DH4:DI4"/>
    <mergeCell ref="DJ4:DK4"/>
    <mergeCell ref="DL4:DM4"/>
    <mergeCell ref="DN4:DO4"/>
  </mergeCells>
  <conditionalFormatting sqref="A1:A2">
    <cfRule type="duplicateValues" dxfId="2" priority="3"/>
  </conditionalFormatting>
  <conditionalFormatting sqref="A5">
    <cfRule type="duplicateValues" dxfId="1" priority="1"/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2085"/>
  <sheetViews>
    <sheetView rightToLeft="1" workbookViewId="0">
      <pane xSplit="2" ySplit="2" topLeftCell="AJ3" activePane="bottomRight" state="frozen"/>
      <selection pane="topRight" activeCell="C1" sqref="C1"/>
      <selection pane="bottomLeft" activeCell="A3" sqref="A3"/>
      <selection pane="bottomRight" activeCell="BD3" sqref="BD3"/>
    </sheetView>
  </sheetViews>
  <sheetFormatPr defaultColWidth="8.796875" defaultRowHeight="13.8" x14ac:dyDescent="0.25"/>
  <cols>
    <col min="1" max="2" width="9.09765625" style="115" bestFit="1" customWidth="1"/>
    <col min="3" max="14" width="6" style="115" customWidth="1"/>
    <col min="15" max="15" width="14.09765625" style="115" customWidth="1"/>
    <col min="16" max="27" width="6" style="115" customWidth="1"/>
    <col min="28" max="28" width="5.5" style="115" bestFit="1" customWidth="1"/>
    <col min="29" max="51" width="6" style="115" customWidth="1"/>
    <col min="52" max="16384" width="8.796875" style="115"/>
  </cols>
  <sheetData>
    <row r="1" spans="1:56" x14ac:dyDescent="0.25">
      <c r="A1" s="115">
        <v>1</v>
      </c>
      <c r="B1" s="115">
        <v>2</v>
      </c>
      <c r="C1" s="115">
        <v>3</v>
      </c>
      <c r="D1" s="115">
        <v>4</v>
      </c>
      <c r="E1" s="115">
        <v>5</v>
      </c>
      <c r="F1" s="115">
        <v>6</v>
      </c>
      <c r="G1" s="115">
        <v>7</v>
      </c>
      <c r="H1" s="115">
        <v>8</v>
      </c>
      <c r="I1" s="115">
        <v>9</v>
      </c>
      <c r="J1" s="115">
        <v>10</v>
      </c>
      <c r="K1" s="115">
        <v>11</v>
      </c>
      <c r="L1" s="115">
        <v>12</v>
      </c>
      <c r="M1" s="115">
        <v>13</v>
      </c>
      <c r="N1" s="115">
        <v>14</v>
      </c>
      <c r="O1" s="115">
        <v>15</v>
      </c>
      <c r="P1" s="115">
        <v>16</v>
      </c>
      <c r="Q1" s="115">
        <v>17</v>
      </c>
      <c r="R1" s="115">
        <v>18</v>
      </c>
      <c r="S1" s="115">
        <v>19</v>
      </c>
      <c r="T1" s="115">
        <v>20</v>
      </c>
      <c r="U1" s="115">
        <v>21</v>
      </c>
      <c r="V1" s="115">
        <v>22</v>
      </c>
      <c r="W1" s="115">
        <v>23</v>
      </c>
      <c r="X1" s="115">
        <v>24</v>
      </c>
      <c r="Y1" s="115">
        <v>25</v>
      </c>
      <c r="Z1" s="115">
        <v>26</v>
      </c>
      <c r="AA1" s="115">
        <v>27</v>
      </c>
      <c r="AB1" s="115">
        <v>28</v>
      </c>
      <c r="AC1" s="115">
        <v>29</v>
      </c>
      <c r="AD1" s="115">
        <v>30</v>
      </c>
      <c r="AE1" s="115">
        <v>31</v>
      </c>
      <c r="AF1" s="115">
        <v>32</v>
      </c>
      <c r="AG1" s="115">
        <v>33</v>
      </c>
      <c r="AH1" s="115">
        <v>34</v>
      </c>
      <c r="AI1" s="115">
        <v>35</v>
      </c>
      <c r="AJ1" s="115">
        <v>36</v>
      </c>
      <c r="AK1" s="115">
        <v>37</v>
      </c>
      <c r="AL1" s="115">
        <v>38</v>
      </c>
      <c r="AM1" s="115">
        <v>39</v>
      </c>
      <c r="AN1" s="115">
        <v>40</v>
      </c>
      <c r="AO1" s="115">
        <v>41</v>
      </c>
      <c r="AP1" s="115">
        <v>42</v>
      </c>
      <c r="AQ1" s="115">
        <v>43</v>
      </c>
      <c r="AR1" s="115">
        <v>44</v>
      </c>
      <c r="AS1" s="115">
        <v>45</v>
      </c>
      <c r="AT1" s="115">
        <v>46</v>
      </c>
      <c r="AU1" s="115">
        <v>47</v>
      </c>
      <c r="AV1" s="115">
        <v>48</v>
      </c>
      <c r="AW1" s="115">
        <v>49</v>
      </c>
      <c r="AX1" s="115">
        <v>50</v>
      </c>
      <c r="AY1" s="115">
        <v>51</v>
      </c>
      <c r="AZ1" s="115">
        <v>52</v>
      </c>
      <c r="BB1" s="115">
        <v>47</v>
      </c>
      <c r="BC1" s="115">
        <v>48</v>
      </c>
      <c r="BD1" s="115">
        <v>49</v>
      </c>
    </row>
    <row r="2" spans="1:56" ht="15" customHeight="1" x14ac:dyDescent="0.25">
      <c r="A2" s="115" t="s">
        <v>78</v>
      </c>
      <c r="C2" s="115">
        <v>41</v>
      </c>
      <c r="D2" s="115">
        <v>42</v>
      </c>
      <c r="E2" s="115">
        <v>43</v>
      </c>
      <c r="F2" s="115">
        <v>44</v>
      </c>
      <c r="G2" s="115">
        <v>45</v>
      </c>
      <c r="H2" s="115">
        <v>46</v>
      </c>
      <c r="I2" s="115">
        <v>101</v>
      </c>
      <c r="J2" s="115">
        <v>47</v>
      </c>
      <c r="K2" s="115">
        <v>48</v>
      </c>
      <c r="L2" s="115">
        <v>49</v>
      </c>
      <c r="M2" s="115">
        <v>50</v>
      </c>
      <c r="N2" s="115">
        <v>51</v>
      </c>
      <c r="O2" s="115" t="str">
        <f>IF('إختيار المقررات'!U10&lt;&gt;0,'إختيار المقررات'!U10,"a2")</f>
        <v>a2</v>
      </c>
      <c r="P2" s="115">
        <v>52</v>
      </c>
      <c r="Q2" s="115">
        <v>53</v>
      </c>
      <c r="R2" s="115">
        <v>54</v>
      </c>
      <c r="S2" s="115">
        <v>55</v>
      </c>
      <c r="T2" s="115">
        <v>56</v>
      </c>
      <c r="U2" s="115">
        <v>57</v>
      </c>
      <c r="V2" s="115">
        <v>201</v>
      </c>
      <c r="W2" s="115">
        <v>58</v>
      </c>
      <c r="X2" s="115">
        <v>59</v>
      </c>
      <c r="Y2" s="115">
        <v>60</v>
      </c>
      <c r="Z2" s="115">
        <v>61</v>
      </c>
      <c r="AA2" s="115">
        <v>62</v>
      </c>
      <c r="AB2" s="115" t="str">
        <f>IF('إختيار المقررات'!U11&lt;&gt;0,'إختيار المقررات'!U11,"a4")</f>
        <v>a4</v>
      </c>
      <c r="AC2" s="115">
        <v>63</v>
      </c>
      <c r="AD2" s="115">
        <v>64</v>
      </c>
      <c r="AE2" s="115">
        <v>65</v>
      </c>
      <c r="AF2" s="115">
        <v>66</v>
      </c>
      <c r="AG2" s="115">
        <v>67</v>
      </c>
      <c r="AH2" s="115">
        <v>68</v>
      </c>
      <c r="AI2" s="115">
        <v>69</v>
      </c>
      <c r="AJ2" s="115">
        <v>70</v>
      </c>
      <c r="AK2" s="115">
        <v>71</v>
      </c>
      <c r="AL2" s="115">
        <v>72</v>
      </c>
      <c r="AM2" s="115">
        <v>73</v>
      </c>
      <c r="AN2" s="115" t="str">
        <f>IF('إختيار المقررات'!U12&lt;&gt;0,'إختيار المقررات'!U12,"a6")</f>
        <v>a6</v>
      </c>
      <c r="AO2" s="115">
        <v>74</v>
      </c>
      <c r="AP2" s="115">
        <v>75</v>
      </c>
      <c r="AQ2" s="115">
        <v>76</v>
      </c>
      <c r="AR2" s="115">
        <v>77</v>
      </c>
      <c r="AS2" s="115">
        <v>78</v>
      </c>
      <c r="AT2" s="115">
        <v>79</v>
      </c>
      <c r="AU2" s="115">
        <v>80</v>
      </c>
      <c r="AV2" s="115">
        <v>81</v>
      </c>
      <c r="AW2" s="115">
        <v>82</v>
      </c>
      <c r="AX2" s="115">
        <v>83</v>
      </c>
      <c r="AY2" s="115">
        <v>84</v>
      </c>
      <c r="AZ2" s="115" t="str">
        <f>IF('إختيار المقررات'!U13&lt;&gt;0,'إختيار المقررات'!U13,"a8")</f>
        <v>a8</v>
      </c>
    </row>
    <row r="3" spans="1:56" x14ac:dyDescent="0.25">
      <c r="A3" s="115">
        <v>302647</v>
      </c>
      <c r="B3" s="115" t="s">
        <v>138</v>
      </c>
      <c r="P3" s="115" t="s">
        <v>136</v>
      </c>
      <c r="AA3" s="115" t="s">
        <v>136</v>
      </c>
      <c r="AC3" s="115" t="s">
        <v>135</v>
      </c>
      <c r="AE3" s="115" t="s">
        <v>135</v>
      </c>
      <c r="AF3" s="115" t="s">
        <v>135</v>
      </c>
      <c r="AG3" s="115" t="s">
        <v>133</v>
      </c>
      <c r="AH3" s="115" t="s">
        <v>133</v>
      </c>
      <c r="AI3" s="115" t="s">
        <v>133</v>
      </c>
      <c r="AJ3" s="115" t="s">
        <v>133</v>
      </c>
      <c r="AK3" s="115" t="s">
        <v>133</v>
      </c>
      <c r="AL3" s="115" t="s">
        <v>133</v>
      </c>
      <c r="AM3" s="115" t="s">
        <v>133</v>
      </c>
      <c r="AN3" s="115" t="s">
        <v>133</v>
      </c>
    </row>
    <row r="4" spans="1:56" x14ac:dyDescent="0.25">
      <c r="A4" s="115">
        <v>303279</v>
      </c>
      <c r="B4" s="115" t="s">
        <v>138</v>
      </c>
      <c r="N4" s="115" t="s">
        <v>135</v>
      </c>
      <c r="W4" s="115" t="s">
        <v>136</v>
      </c>
      <c r="Z4" s="115" t="s">
        <v>135</v>
      </c>
      <c r="AA4" s="115" t="s">
        <v>133</v>
      </c>
      <c r="AC4" s="115" t="s">
        <v>136</v>
      </c>
      <c r="AF4" s="115" t="s">
        <v>135</v>
      </c>
      <c r="AG4" s="115" t="s">
        <v>133</v>
      </c>
      <c r="AH4" s="115" t="s">
        <v>133</v>
      </c>
      <c r="AI4" s="115" t="s">
        <v>136</v>
      </c>
      <c r="AJ4" s="115" t="s">
        <v>135</v>
      </c>
      <c r="AK4" s="115" t="s">
        <v>133</v>
      </c>
      <c r="AM4" s="115" t="s">
        <v>133</v>
      </c>
      <c r="AN4" s="115" t="s">
        <v>136</v>
      </c>
    </row>
    <row r="5" spans="1:56" x14ac:dyDescent="0.25">
      <c r="A5" s="115">
        <v>311291</v>
      </c>
      <c r="B5" s="115" t="s">
        <v>138</v>
      </c>
      <c r="H5" s="115" t="s">
        <v>201</v>
      </c>
      <c r="P5" s="115" t="s">
        <v>201</v>
      </c>
      <c r="W5" s="115" t="s">
        <v>201</v>
      </c>
      <c r="Z5" s="115" t="s">
        <v>201</v>
      </c>
      <c r="AC5" s="115" t="s">
        <v>201</v>
      </c>
      <c r="AF5" s="115" t="s">
        <v>201</v>
      </c>
      <c r="AG5" s="115" t="s">
        <v>201</v>
      </c>
      <c r="AJ5" s="115" t="s">
        <v>201</v>
      </c>
      <c r="AK5" s="115" t="s">
        <v>201</v>
      </c>
      <c r="AL5" s="115" t="s">
        <v>201</v>
      </c>
      <c r="AN5" s="115" t="s">
        <v>201</v>
      </c>
    </row>
    <row r="6" spans="1:56" x14ac:dyDescent="0.25">
      <c r="A6" s="115">
        <v>312344</v>
      </c>
      <c r="B6" s="115" t="s">
        <v>138</v>
      </c>
      <c r="M6" s="115" t="s">
        <v>201</v>
      </c>
      <c r="P6" s="115" t="s">
        <v>201</v>
      </c>
      <c r="W6" s="115" t="s">
        <v>201</v>
      </c>
      <c r="Z6" s="115" t="s">
        <v>201</v>
      </c>
      <c r="AC6" s="115" t="s">
        <v>201</v>
      </c>
      <c r="AD6" s="115" t="s">
        <v>201</v>
      </c>
      <c r="AE6" s="115" t="s">
        <v>201</v>
      </c>
      <c r="AF6" s="115" t="s">
        <v>201</v>
      </c>
      <c r="AG6" s="115" t="s">
        <v>201</v>
      </c>
      <c r="AH6" s="115" t="s">
        <v>201</v>
      </c>
      <c r="AI6" s="115" t="s">
        <v>201</v>
      </c>
      <c r="AJ6" s="115" t="s">
        <v>201</v>
      </c>
      <c r="AK6" s="115" t="s">
        <v>201</v>
      </c>
      <c r="AL6" s="115" t="s">
        <v>201</v>
      </c>
      <c r="AM6" s="115" t="s">
        <v>201</v>
      </c>
      <c r="AN6" s="115" t="s">
        <v>201</v>
      </c>
    </row>
    <row r="7" spans="1:56" x14ac:dyDescent="0.25">
      <c r="A7" s="115">
        <v>315314</v>
      </c>
      <c r="B7" s="115" t="s">
        <v>138</v>
      </c>
      <c r="AA7" s="115" t="s">
        <v>136</v>
      </c>
      <c r="AB7" s="115" t="s">
        <v>136</v>
      </c>
      <c r="AC7" s="115" t="s">
        <v>136</v>
      </c>
      <c r="AF7" s="115" t="s">
        <v>136</v>
      </c>
      <c r="AG7" s="115" t="s">
        <v>135</v>
      </c>
      <c r="AI7" s="115" t="s">
        <v>136</v>
      </c>
      <c r="AJ7" s="115" t="s">
        <v>133</v>
      </c>
      <c r="AK7" s="115" t="s">
        <v>135</v>
      </c>
      <c r="AL7" s="115" t="s">
        <v>133</v>
      </c>
      <c r="AM7" s="115" t="s">
        <v>133</v>
      </c>
      <c r="AN7" s="115" t="s">
        <v>133</v>
      </c>
    </row>
    <row r="8" spans="1:56" x14ac:dyDescent="0.25">
      <c r="A8" s="115">
        <v>316774</v>
      </c>
      <c r="B8" s="115" t="s">
        <v>138</v>
      </c>
      <c r="N8" s="115" t="s">
        <v>201</v>
      </c>
      <c r="R8" s="115" t="s">
        <v>201</v>
      </c>
      <c r="S8" s="115" t="s">
        <v>201</v>
      </c>
      <c r="W8" s="115" t="s">
        <v>201</v>
      </c>
      <c r="Y8" s="115" t="s">
        <v>201</v>
      </c>
      <c r="AA8" s="115" t="s">
        <v>201</v>
      </c>
      <c r="AC8" s="115" t="s">
        <v>201</v>
      </c>
      <c r="AD8" s="115" t="s">
        <v>201</v>
      </c>
      <c r="AE8" s="115" t="s">
        <v>201</v>
      </c>
      <c r="AF8" s="115" t="s">
        <v>201</v>
      </c>
      <c r="AG8" s="115" t="s">
        <v>201</v>
      </c>
      <c r="AH8" s="115" t="s">
        <v>201</v>
      </c>
      <c r="AI8" s="115" t="s">
        <v>201</v>
      </c>
      <c r="AJ8" s="115" t="s">
        <v>201</v>
      </c>
      <c r="AK8" s="115" t="s">
        <v>201</v>
      </c>
      <c r="AL8" s="115" t="s">
        <v>201</v>
      </c>
      <c r="AM8" s="115" t="s">
        <v>201</v>
      </c>
      <c r="AN8" s="115" t="s">
        <v>201</v>
      </c>
    </row>
    <row r="9" spans="1:56" x14ac:dyDescent="0.25">
      <c r="A9" s="115">
        <v>317152</v>
      </c>
      <c r="B9" s="115" t="s">
        <v>138</v>
      </c>
      <c r="AE9" s="115" t="s">
        <v>201</v>
      </c>
      <c r="AI9" s="115" t="s">
        <v>201</v>
      </c>
      <c r="AJ9" s="115" t="s">
        <v>201</v>
      </c>
      <c r="AK9" s="115" t="s">
        <v>201</v>
      </c>
      <c r="AN9" s="115" t="s">
        <v>201</v>
      </c>
    </row>
    <row r="10" spans="1:56" x14ac:dyDescent="0.25">
      <c r="A10" s="115">
        <v>317567</v>
      </c>
      <c r="B10" s="115" t="s">
        <v>138</v>
      </c>
      <c r="AB10" s="115" t="s">
        <v>136</v>
      </c>
      <c r="AF10" s="115" t="s">
        <v>135</v>
      </c>
      <c r="AG10" s="115" t="s">
        <v>135</v>
      </c>
      <c r="AH10" s="115" t="s">
        <v>133</v>
      </c>
      <c r="AI10" s="115" t="s">
        <v>135</v>
      </c>
      <c r="AJ10" s="115" t="s">
        <v>135</v>
      </c>
      <c r="AL10" s="115" t="s">
        <v>135</v>
      </c>
      <c r="AM10" s="115" t="s">
        <v>135</v>
      </c>
      <c r="AN10" s="115" t="s">
        <v>135</v>
      </c>
    </row>
    <row r="11" spans="1:56" x14ac:dyDescent="0.25">
      <c r="A11" s="115">
        <v>317995</v>
      </c>
      <c r="B11" s="115" t="s">
        <v>138</v>
      </c>
      <c r="AG11" s="115" t="s">
        <v>133</v>
      </c>
      <c r="AH11" s="115" t="s">
        <v>133</v>
      </c>
      <c r="AK11" s="115" t="s">
        <v>133</v>
      </c>
      <c r="AL11" s="115" t="s">
        <v>133</v>
      </c>
      <c r="AM11" s="115" t="s">
        <v>133</v>
      </c>
      <c r="AN11" s="115" t="s">
        <v>133</v>
      </c>
    </row>
    <row r="12" spans="1:56" x14ac:dyDescent="0.25">
      <c r="A12" s="115">
        <v>318328</v>
      </c>
      <c r="B12" s="115" t="s">
        <v>138</v>
      </c>
      <c r="O12" s="115" t="s">
        <v>136</v>
      </c>
      <c r="Z12" s="115" t="s">
        <v>136</v>
      </c>
      <c r="AB12" s="115" t="s">
        <v>135</v>
      </c>
      <c r="AD12" s="115" t="s">
        <v>135</v>
      </c>
      <c r="AE12" s="115" t="s">
        <v>136</v>
      </c>
      <c r="AG12" s="115" t="s">
        <v>133</v>
      </c>
      <c r="AH12" s="115" t="s">
        <v>135</v>
      </c>
      <c r="AI12" s="115" t="s">
        <v>135</v>
      </c>
      <c r="AN12" s="115" t="s">
        <v>133</v>
      </c>
    </row>
    <row r="13" spans="1:56" x14ac:dyDescent="0.25">
      <c r="A13" s="115">
        <v>318377</v>
      </c>
      <c r="B13" s="115" t="s">
        <v>138</v>
      </c>
      <c r="I13" s="115" t="s">
        <v>135</v>
      </c>
      <c r="N13" s="115" t="s">
        <v>135</v>
      </c>
      <c r="V13" s="115" t="s">
        <v>133</v>
      </c>
      <c r="AA13" s="115" t="s">
        <v>133</v>
      </c>
      <c r="AC13" s="115" t="s">
        <v>136</v>
      </c>
      <c r="AD13" s="115" t="s">
        <v>133</v>
      </c>
      <c r="AG13" s="115" t="s">
        <v>133</v>
      </c>
      <c r="AJ13" s="115" t="s">
        <v>133</v>
      </c>
      <c r="AL13" s="115" t="s">
        <v>133</v>
      </c>
      <c r="AM13" s="115" t="s">
        <v>133</v>
      </c>
      <c r="AN13" s="115" t="s">
        <v>135</v>
      </c>
    </row>
    <row r="14" spans="1:56" x14ac:dyDescent="0.25">
      <c r="A14" s="115">
        <v>321245</v>
      </c>
      <c r="B14" s="115" t="s">
        <v>138</v>
      </c>
      <c r="I14" s="115" t="s">
        <v>201</v>
      </c>
      <c r="N14" s="115" t="s">
        <v>201</v>
      </c>
      <c r="V14" s="115" t="s">
        <v>201</v>
      </c>
      <c r="AA14" s="115" t="s">
        <v>201</v>
      </c>
      <c r="AC14" s="115" t="s">
        <v>201</v>
      </c>
      <c r="AD14" s="115" t="s">
        <v>201</v>
      </c>
      <c r="AE14" s="115" t="s">
        <v>201</v>
      </c>
      <c r="AF14" s="115" t="s">
        <v>201</v>
      </c>
      <c r="AG14" s="115" t="s">
        <v>201</v>
      </c>
      <c r="AH14" s="115" t="s">
        <v>201</v>
      </c>
      <c r="AI14" s="115" t="s">
        <v>201</v>
      </c>
      <c r="AJ14" s="115" t="s">
        <v>201</v>
      </c>
      <c r="AK14" s="115" t="s">
        <v>201</v>
      </c>
      <c r="AL14" s="115" t="s">
        <v>201</v>
      </c>
      <c r="AM14" s="115" t="s">
        <v>201</v>
      </c>
      <c r="AN14" s="115" t="s">
        <v>201</v>
      </c>
    </row>
    <row r="15" spans="1:56" x14ac:dyDescent="0.25">
      <c r="A15" s="115">
        <v>323090</v>
      </c>
      <c r="B15" s="115" t="s">
        <v>138</v>
      </c>
      <c r="I15" s="115" t="s">
        <v>201</v>
      </c>
      <c r="V15" s="115" t="s">
        <v>201</v>
      </c>
      <c r="W15" s="115" t="s">
        <v>201</v>
      </c>
      <c r="Z15" s="115" t="s">
        <v>201</v>
      </c>
      <c r="AA15" s="115" t="s">
        <v>201</v>
      </c>
      <c r="AB15" s="115" t="s">
        <v>201</v>
      </c>
      <c r="AC15" s="115" t="s">
        <v>201</v>
      </c>
      <c r="AD15" s="115" t="s">
        <v>201</v>
      </c>
      <c r="AE15" s="115" t="s">
        <v>201</v>
      </c>
      <c r="AF15" s="115" t="s">
        <v>201</v>
      </c>
      <c r="AG15" s="115" t="s">
        <v>201</v>
      </c>
      <c r="AH15" s="115" t="s">
        <v>201</v>
      </c>
      <c r="AI15" s="115" t="s">
        <v>201</v>
      </c>
      <c r="AJ15" s="115" t="s">
        <v>201</v>
      </c>
      <c r="AK15" s="115" t="s">
        <v>201</v>
      </c>
      <c r="AL15" s="115" t="s">
        <v>201</v>
      </c>
      <c r="AM15" s="115" t="s">
        <v>201</v>
      </c>
      <c r="AN15" s="115" t="s">
        <v>201</v>
      </c>
    </row>
    <row r="16" spans="1:56" x14ac:dyDescent="0.25">
      <c r="A16" s="115">
        <v>323237</v>
      </c>
      <c r="B16" s="115" t="s">
        <v>138</v>
      </c>
      <c r="H16" s="115" t="s">
        <v>136</v>
      </c>
      <c r="Y16" s="115" t="s">
        <v>136</v>
      </c>
      <c r="AA16" s="115" t="s">
        <v>136</v>
      </c>
      <c r="AB16" s="115" t="s">
        <v>135</v>
      </c>
      <c r="AE16" s="115" t="s">
        <v>136</v>
      </c>
      <c r="AG16" s="115" t="s">
        <v>136</v>
      </c>
      <c r="AH16" s="115" t="s">
        <v>136</v>
      </c>
      <c r="AJ16" s="115" t="s">
        <v>136</v>
      </c>
      <c r="AK16" s="115" t="s">
        <v>135</v>
      </c>
      <c r="AM16" s="115" t="s">
        <v>135</v>
      </c>
      <c r="AN16" s="115" t="s">
        <v>135</v>
      </c>
    </row>
    <row r="17" spans="1:40" x14ac:dyDescent="0.25">
      <c r="A17" s="115">
        <v>323252</v>
      </c>
      <c r="B17" s="115" t="s">
        <v>138</v>
      </c>
      <c r="P17" s="115" t="s">
        <v>136</v>
      </c>
      <c r="AF17" s="115" t="s">
        <v>136</v>
      </c>
      <c r="AG17" s="115" t="s">
        <v>136</v>
      </c>
      <c r="AI17" s="115" t="s">
        <v>136</v>
      </c>
      <c r="AJ17" s="115" t="s">
        <v>136</v>
      </c>
      <c r="AK17" s="115" t="s">
        <v>133</v>
      </c>
      <c r="AL17" s="115" t="s">
        <v>133</v>
      </c>
      <c r="AM17" s="115" t="s">
        <v>136</v>
      </c>
      <c r="AN17" s="115" t="s">
        <v>133</v>
      </c>
    </row>
    <row r="18" spans="1:40" x14ac:dyDescent="0.25">
      <c r="A18" s="115">
        <v>325299</v>
      </c>
      <c r="B18" s="115" t="s">
        <v>138</v>
      </c>
      <c r="Z18" s="115" t="s">
        <v>135</v>
      </c>
      <c r="AC18" s="115" t="s">
        <v>136</v>
      </c>
      <c r="AD18" s="115" t="s">
        <v>135</v>
      </c>
      <c r="AE18" s="115" t="s">
        <v>136</v>
      </c>
      <c r="AF18" s="115" t="s">
        <v>133</v>
      </c>
      <c r="AG18" s="115" t="s">
        <v>133</v>
      </c>
      <c r="AH18" s="115" t="s">
        <v>135</v>
      </c>
      <c r="AI18" s="115" t="s">
        <v>135</v>
      </c>
      <c r="AJ18" s="115" t="s">
        <v>133</v>
      </c>
      <c r="AK18" s="115" t="s">
        <v>133</v>
      </c>
      <c r="AM18" s="115" t="s">
        <v>136</v>
      </c>
      <c r="AN18" s="115" t="s">
        <v>133</v>
      </c>
    </row>
    <row r="19" spans="1:40" x14ac:dyDescent="0.25">
      <c r="A19" s="115">
        <v>325381</v>
      </c>
      <c r="B19" s="115" t="s">
        <v>138</v>
      </c>
      <c r="N19" s="115" t="s">
        <v>136</v>
      </c>
      <c r="P19" s="115" t="s">
        <v>136</v>
      </c>
      <c r="V19" s="115" t="s">
        <v>136</v>
      </c>
      <c r="Z19" s="115" t="s">
        <v>136</v>
      </c>
      <c r="AC19" s="115" t="s">
        <v>136</v>
      </c>
      <c r="AE19" s="115" t="s">
        <v>135</v>
      </c>
      <c r="AF19" s="115" t="s">
        <v>135</v>
      </c>
      <c r="AG19" s="115" t="s">
        <v>135</v>
      </c>
      <c r="AH19" s="115" t="s">
        <v>135</v>
      </c>
      <c r="AI19" s="115" t="s">
        <v>135</v>
      </c>
      <c r="AL19" s="115" t="s">
        <v>135</v>
      </c>
      <c r="AM19" s="115" t="s">
        <v>136</v>
      </c>
      <c r="AN19" s="115" t="s">
        <v>133</v>
      </c>
    </row>
    <row r="20" spans="1:40" x14ac:dyDescent="0.25">
      <c r="A20" s="115">
        <v>326142</v>
      </c>
      <c r="B20" s="115" t="s">
        <v>138</v>
      </c>
      <c r="P20" s="115" t="s">
        <v>201</v>
      </c>
      <c r="V20" s="115" t="s">
        <v>201</v>
      </c>
      <c r="W20" s="115" t="s">
        <v>201</v>
      </c>
      <c r="AA20" s="115" t="s">
        <v>201</v>
      </c>
      <c r="AB20" s="115" t="s">
        <v>201</v>
      </c>
      <c r="AC20" s="115" t="s">
        <v>201</v>
      </c>
      <c r="AD20" s="115" t="s">
        <v>201</v>
      </c>
      <c r="AE20" s="115" t="s">
        <v>201</v>
      </c>
      <c r="AF20" s="115" t="s">
        <v>201</v>
      </c>
      <c r="AG20" s="115" t="s">
        <v>201</v>
      </c>
      <c r="AH20" s="115" t="s">
        <v>201</v>
      </c>
      <c r="AI20" s="115" t="s">
        <v>201</v>
      </c>
      <c r="AJ20" s="115" t="s">
        <v>201</v>
      </c>
      <c r="AK20" s="115" t="s">
        <v>201</v>
      </c>
      <c r="AL20" s="115" t="s">
        <v>201</v>
      </c>
      <c r="AM20" s="115" t="s">
        <v>201</v>
      </c>
      <c r="AN20" s="115" t="s">
        <v>201</v>
      </c>
    </row>
    <row r="21" spans="1:40" x14ac:dyDescent="0.25">
      <c r="A21" s="115">
        <v>326167</v>
      </c>
      <c r="B21" s="115" t="s">
        <v>138</v>
      </c>
      <c r="P21" s="115" t="s">
        <v>136</v>
      </c>
      <c r="R21" s="115" t="s">
        <v>136</v>
      </c>
      <c r="W21" s="115" t="s">
        <v>136</v>
      </c>
      <c r="Z21" s="115" t="s">
        <v>136</v>
      </c>
      <c r="AC21" s="115" t="s">
        <v>136</v>
      </c>
      <c r="AD21" s="115" t="s">
        <v>135</v>
      </c>
      <c r="AE21" s="115" t="s">
        <v>135</v>
      </c>
      <c r="AF21" s="115" t="s">
        <v>133</v>
      </c>
      <c r="AG21" s="115" t="s">
        <v>133</v>
      </c>
      <c r="AH21" s="115" t="s">
        <v>133</v>
      </c>
      <c r="AI21" s="115" t="s">
        <v>135</v>
      </c>
      <c r="AJ21" s="115" t="s">
        <v>133</v>
      </c>
      <c r="AK21" s="115" t="s">
        <v>135</v>
      </c>
      <c r="AL21" s="115" t="s">
        <v>133</v>
      </c>
      <c r="AM21" s="115" t="s">
        <v>133</v>
      </c>
      <c r="AN21" s="115" t="s">
        <v>133</v>
      </c>
    </row>
    <row r="22" spans="1:40" x14ac:dyDescent="0.25">
      <c r="A22" s="115">
        <v>326178</v>
      </c>
      <c r="B22" s="115" t="s">
        <v>138</v>
      </c>
      <c r="P22" s="115" t="s">
        <v>136</v>
      </c>
      <c r="T22" s="115" t="s">
        <v>136</v>
      </c>
      <c r="Z22" s="115" t="s">
        <v>136</v>
      </c>
      <c r="AC22" s="115" t="s">
        <v>133</v>
      </c>
      <c r="AD22" s="115" t="s">
        <v>133</v>
      </c>
      <c r="AE22" s="115" t="s">
        <v>133</v>
      </c>
      <c r="AF22" s="115" t="s">
        <v>133</v>
      </c>
      <c r="AG22" s="115" t="s">
        <v>133</v>
      </c>
      <c r="AH22" s="115" t="s">
        <v>135</v>
      </c>
      <c r="AI22" s="115" t="s">
        <v>133</v>
      </c>
      <c r="AJ22" s="115" t="s">
        <v>133</v>
      </c>
      <c r="AK22" s="115" t="s">
        <v>133</v>
      </c>
      <c r="AL22" s="115" t="s">
        <v>133</v>
      </c>
      <c r="AM22" s="115" t="s">
        <v>133</v>
      </c>
      <c r="AN22" s="115" t="s">
        <v>133</v>
      </c>
    </row>
    <row r="23" spans="1:40" x14ac:dyDescent="0.25">
      <c r="A23" s="115">
        <v>326454</v>
      </c>
      <c r="B23" s="115" t="s">
        <v>138</v>
      </c>
      <c r="P23" s="115" t="s">
        <v>136</v>
      </c>
      <c r="W23" s="115" t="s">
        <v>136</v>
      </c>
      <c r="AC23" s="115" t="s">
        <v>136</v>
      </c>
      <c r="AE23" s="115" t="s">
        <v>136</v>
      </c>
      <c r="AG23" s="115" t="s">
        <v>136</v>
      </c>
      <c r="AH23" s="115" t="s">
        <v>135</v>
      </c>
      <c r="AI23" s="115" t="s">
        <v>136</v>
      </c>
      <c r="AK23" s="115" t="s">
        <v>136</v>
      </c>
      <c r="AL23" s="115" t="s">
        <v>136</v>
      </c>
      <c r="AN23" s="115" t="s">
        <v>136</v>
      </c>
    </row>
    <row r="24" spans="1:40" x14ac:dyDescent="0.25">
      <c r="A24" s="115">
        <v>326870</v>
      </c>
      <c r="B24" s="115" t="s">
        <v>138</v>
      </c>
      <c r="W24" s="115" t="s">
        <v>136</v>
      </c>
      <c r="AA24" s="115" t="s">
        <v>136</v>
      </c>
      <c r="AB24" s="115" t="s">
        <v>136</v>
      </c>
      <c r="AC24" s="115" t="s">
        <v>136</v>
      </c>
      <c r="AE24" s="115" t="s">
        <v>136</v>
      </c>
      <c r="AG24" s="115" t="s">
        <v>135</v>
      </c>
      <c r="AH24" s="115" t="s">
        <v>135</v>
      </c>
      <c r="AI24" s="115" t="s">
        <v>136</v>
      </c>
      <c r="AJ24" s="115" t="s">
        <v>136</v>
      </c>
      <c r="AK24" s="115" t="s">
        <v>136</v>
      </c>
      <c r="AL24" s="115" t="s">
        <v>136</v>
      </c>
      <c r="AM24" s="115" t="s">
        <v>136</v>
      </c>
      <c r="AN24" s="115" t="s">
        <v>133</v>
      </c>
    </row>
    <row r="25" spans="1:40" x14ac:dyDescent="0.25">
      <c r="A25" s="115">
        <v>327048</v>
      </c>
      <c r="B25" s="115" t="s">
        <v>138</v>
      </c>
      <c r="P25" s="115" t="s">
        <v>136</v>
      </c>
      <c r="Z25" s="115" t="s">
        <v>136</v>
      </c>
      <c r="AB25" s="115" t="s">
        <v>136</v>
      </c>
      <c r="AC25" s="115" t="s">
        <v>133</v>
      </c>
      <c r="AD25" s="115" t="s">
        <v>133</v>
      </c>
      <c r="AE25" s="115" t="s">
        <v>133</v>
      </c>
      <c r="AF25" s="115" t="s">
        <v>133</v>
      </c>
      <c r="AG25" s="115" t="s">
        <v>133</v>
      </c>
      <c r="AH25" s="115" t="s">
        <v>133</v>
      </c>
      <c r="AI25" s="115" t="s">
        <v>133</v>
      </c>
      <c r="AJ25" s="115" t="s">
        <v>133</v>
      </c>
      <c r="AK25" s="115" t="s">
        <v>133</v>
      </c>
      <c r="AL25" s="115" t="s">
        <v>133</v>
      </c>
      <c r="AM25" s="115" t="s">
        <v>135</v>
      </c>
      <c r="AN25" s="115" t="s">
        <v>135</v>
      </c>
    </row>
    <row r="26" spans="1:40" x14ac:dyDescent="0.25">
      <c r="A26" s="115">
        <v>327474</v>
      </c>
      <c r="B26" s="115" t="s">
        <v>138</v>
      </c>
      <c r="H26" s="115" t="s">
        <v>201</v>
      </c>
      <c r="P26" s="115" t="s">
        <v>201</v>
      </c>
      <c r="X26" s="115" t="s">
        <v>201</v>
      </c>
      <c r="AB26" s="115" t="s">
        <v>201</v>
      </c>
      <c r="AC26" s="115" t="s">
        <v>201</v>
      </c>
      <c r="AD26" s="115" t="s">
        <v>201</v>
      </c>
      <c r="AE26" s="115" t="s">
        <v>201</v>
      </c>
      <c r="AF26" s="115" t="s">
        <v>201</v>
      </c>
      <c r="AG26" s="115" t="s">
        <v>201</v>
      </c>
      <c r="AH26" s="115" t="s">
        <v>201</v>
      </c>
      <c r="AI26" s="115" t="s">
        <v>201</v>
      </c>
      <c r="AJ26" s="115" t="s">
        <v>201</v>
      </c>
      <c r="AK26" s="115" t="s">
        <v>201</v>
      </c>
      <c r="AL26" s="115" t="s">
        <v>201</v>
      </c>
      <c r="AM26" s="115" t="s">
        <v>201</v>
      </c>
      <c r="AN26" s="115" t="s">
        <v>201</v>
      </c>
    </row>
    <row r="27" spans="1:40" x14ac:dyDescent="0.25">
      <c r="A27" s="115">
        <v>328071</v>
      </c>
      <c r="B27" s="115" t="s">
        <v>138</v>
      </c>
      <c r="P27" s="115" t="s">
        <v>135</v>
      </c>
      <c r="T27" s="115" t="s">
        <v>135</v>
      </c>
      <c r="AC27" s="115" t="s">
        <v>136</v>
      </c>
      <c r="AG27" s="115" t="s">
        <v>136</v>
      </c>
      <c r="AH27" s="115" t="s">
        <v>133</v>
      </c>
      <c r="AI27" s="115" t="s">
        <v>136</v>
      </c>
      <c r="AL27" s="115" t="s">
        <v>133</v>
      </c>
      <c r="AM27" s="115" t="s">
        <v>133</v>
      </c>
      <c r="AN27" s="115" t="s">
        <v>133</v>
      </c>
    </row>
    <row r="28" spans="1:40" x14ac:dyDescent="0.25">
      <c r="A28" s="115">
        <v>328115</v>
      </c>
      <c r="B28" s="115" t="s">
        <v>138</v>
      </c>
      <c r="R28" s="115" t="s">
        <v>136</v>
      </c>
      <c r="W28" s="115" t="s">
        <v>136</v>
      </c>
      <c r="X28" s="115" t="s">
        <v>136</v>
      </c>
      <c r="Z28" s="115" t="s">
        <v>136</v>
      </c>
      <c r="AE28" s="115" t="s">
        <v>136</v>
      </c>
      <c r="AG28" s="115" t="s">
        <v>133</v>
      </c>
      <c r="AI28" s="115" t="s">
        <v>133</v>
      </c>
      <c r="AJ28" s="115" t="s">
        <v>133</v>
      </c>
      <c r="AK28" s="115" t="s">
        <v>133</v>
      </c>
      <c r="AL28" s="115" t="s">
        <v>133</v>
      </c>
      <c r="AN28" s="115" t="s">
        <v>133</v>
      </c>
    </row>
    <row r="29" spans="1:40" x14ac:dyDescent="0.25">
      <c r="A29" s="115">
        <v>328246</v>
      </c>
      <c r="B29" s="115" t="s">
        <v>138</v>
      </c>
      <c r="Z29" s="115" t="s">
        <v>136</v>
      </c>
      <c r="AD29" s="115" t="s">
        <v>136</v>
      </c>
      <c r="AE29" s="115" t="s">
        <v>136</v>
      </c>
      <c r="AG29" s="115" t="s">
        <v>135</v>
      </c>
      <c r="AM29" s="115" t="s">
        <v>136</v>
      </c>
      <c r="AN29" s="115" t="s">
        <v>135</v>
      </c>
    </row>
    <row r="30" spans="1:40" x14ac:dyDescent="0.25">
      <c r="A30" s="115">
        <v>328755</v>
      </c>
      <c r="B30" s="115" t="s">
        <v>138</v>
      </c>
      <c r="AA30" s="115" t="s">
        <v>136</v>
      </c>
      <c r="AC30" s="115" t="s">
        <v>135</v>
      </c>
      <c r="AF30" s="115" t="s">
        <v>133</v>
      </c>
      <c r="AG30" s="115" t="s">
        <v>133</v>
      </c>
      <c r="AH30" s="115" t="s">
        <v>135</v>
      </c>
      <c r="AI30" s="115" t="s">
        <v>136</v>
      </c>
      <c r="AL30" s="115" t="s">
        <v>135</v>
      </c>
      <c r="AN30" s="115" t="s">
        <v>133</v>
      </c>
    </row>
    <row r="31" spans="1:40" x14ac:dyDescent="0.25">
      <c r="A31" s="115">
        <v>329565</v>
      </c>
      <c r="B31" s="115" t="s">
        <v>138</v>
      </c>
      <c r="Z31" s="115" t="s">
        <v>136</v>
      </c>
      <c r="AA31" s="115" t="s">
        <v>136</v>
      </c>
      <c r="AC31" s="115" t="s">
        <v>136</v>
      </c>
      <c r="AE31" s="115" t="s">
        <v>136</v>
      </c>
      <c r="AF31" s="115" t="s">
        <v>136</v>
      </c>
      <c r="AG31" s="115" t="s">
        <v>133</v>
      </c>
      <c r="AH31" s="115" t="s">
        <v>136</v>
      </c>
      <c r="AI31" s="115" t="s">
        <v>135</v>
      </c>
      <c r="AJ31" s="115" t="s">
        <v>133</v>
      </c>
      <c r="AK31" s="115" t="s">
        <v>133</v>
      </c>
      <c r="AL31" s="115" t="s">
        <v>133</v>
      </c>
      <c r="AM31" s="115" t="s">
        <v>136</v>
      </c>
      <c r="AN31" s="115" t="s">
        <v>133</v>
      </c>
    </row>
    <row r="32" spans="1:40" x14ac:dyDescent="0.25">
      <c r="A32" s="115">
        <v>329596</v>
      </c>
      <c r="B32" s="115" t="s">
        <v>138</v>
      </c>
      <c r="I32" s="115" t="s">
        <v>201</v>
      </c>
      <c r="P32" s="115" t="s">
        <v>201</v>
      </c>
      <c r="AA32" s="115" t="s">
        <v>201</v>
      </c>
      <c r="AC32" s="115" t="s">
        <v>201</v>
      </c>
      <c r="AE32" s="115" t="s">
        <v>201</v>
      </c>
      <c r="AG32" s="115" t="s">
        <v>201</v>
      </c>
      <c r="AH32" s="115" t="s">
        <v>201</v>
      </c>
      <c r="AI32" s="115" t="s">
        <v>201</v>
      </c>
      <c r="AJ32" s="115" t="s">
        <v>201</v>
      </c>
      <c r="AK32" s="115" t="s">
        <v>201</v>
      </c>
      <c r="AL32" s="115" t="s">
        <v>201</v>
      </c>
      <c r="AM32" s="115" t="s">
        <v>201</v>
      </c>
      <c r="AN32" s="115" t="s">
        <v>201</v>
      </c>
    </row>
    <row r="33" spans="1:40" x14ac:dyDescent="0.25">
      <c r="A33" s="115">
        <v>329620</v>
      </c>
      <c r="B33" s="115" t="s">
        <v>138</v>
      </c>
      <c r="N33" s="115" t="s">
        <v>201</v>
      </c>
      <c r="S33" s="115" t="s">
        <v>201</v>
      </c>
      <c r="X33" s="115" t="s">
        <v>201</v>
      </c>
      <c r="Y33" s="115" t="s">
        <v>201</v>
      </c>
      <c r="AC33" s="115" t="s">
        <v>201</v>
      </c>
      <c r="AD33" s="115" t="s">
        <v>201</v>
      </c>
      <c r="AE33" s="115" t="s">
        <v>201</v>
      </c>
      <c r="AF33" s="115" t="s">
        <v>201</v>
      </c>
      <c r="AG33" s="115" t="s">
        <v>201</v>
      </c>
      <c r="AH33" s="115" t="s">
        <v>201</v>
      </c>
      <c r="AI33" s="115" t="s">
        <v>201</v>
      </c>
      <c r="AJ33" s="115" t="s">
        <v>201</v>
      </c>
      <c r="AK33" s="115" t="s">
        <v>201</v>
      </c>
      <c r="AL33" s="115" t="s">
        <v>201</v>
      </c>
      <c r="AM33" s="115" t="s">
        <v>201</v>
      </c>
      <c r="AN33" s="115" t="s">
        <v>201</v>
      </c>
    </row>
    <row r="34" spans="1:40" x14ac:dyDescent="0.25">
      <c r="A34" s="115">
        <v>330479</v>
      </c>
      <c r="B34" s="115" t="s">
        <v>138</v>
      </c>
      <c r="H34" s="115" t="s">
        <v>136</v>
      </c>
      <c r="AF34" s="115" t="s">
        <v>136</v>
      </c>
      <c r="AG34" s="115" t="s">
        <v>136</v>
      </c>
      <c r="AJ34" s="115" t="s">
        <v>136</v>
      </c>
      <c r="AM34" s="115" t="s">
        <v>136</v>
      </c>
      <c r="AN34" s="115" t="s">
        <v>136</v>
      </c>
    </row>
    <row r="35" spans="1:40" x14ac:dyDescent="0.25">
      <c r="A35" s="115">
        <v>330699</v>
      </c>
      <c r="B35" s="115" t="s">
        <v>138</v>
      </c>
      <c r="C35" s="115" t="s">
        <v>136</v>
      </c>
      <c r="W35" s="115" t="s">
        <v>136</v>
      </c>
      <c r="X35" s="115" t="s">
        <v>136</v>
      </c>
      <c r="AC35" s="115" t="s">
        <v>136</v>
      </c>
      <c r="AE35" s="115" t="s">
        <v>135</v>
      </c>
      <c r="AF35" s="115" t="s">
        <v>135</v>
      </c>
      <c r="AG35" s="115" t="s">
        <v>135</v>
      </c>
      <c r="AI35" s="115" t="s">
        <v>135</v>
      </c>
      <c r="AJ35" s="115" t="s">
        <v>133</v>
      </c>
      <c r="AK35" s="115" t="s">
        <v>133</v>
      </c>
      <c r="AL35" s="115" t="s">
        <v>135</v>
      </c>
      <c r="AM35" s="115" t="s">
        <v>135</v>
      </c>
    </row>
    <row r="36" spans="1:40" x14ac:dyDescent="0.25">
      <c r="A36" s="115">
        <v>330782</v>
      </c>
      <c r="B36" s="115" t="s">
        <v>138</v>
      </c>
      <c r="K36" s="115" t="s">
        <v>201</v>
      </c>
      <c r="P36" s="115" t="s">
        <v>201</v>
      </c>
      <c r="S36" s="115" t="s">
        <v>201</v>
      </c>
      <c r="W36" s="115" t="s">
        <v>201</v>
      </c>
      <c r="Z36" s="115" t="s">
        <v>201</v>
      </c>
      <c r="AA36" s="115" t="s">
        <v>201</v>
      </c>
      <c r="AC36" s="115" t="s">
        <v>201</v>
      </c>
      <c r="AD36" s="115" t="s">
        <v>201</v>
      </c>
      <c r="AE36" s="115" t="s">
        <v>201</v>
      </c>
      <c r="AF36" s="115" t="s">
        <v>201</v>
      </c>
      <c r="AG36" s="115" t="s">
        <v>201</v>
      </c>
      <c r="AH36" s="115" t="s">
        <v>201</v>
      </c>
      <c r="AI36" s="115" t="s">
        <v>201</v>
      </c>
      <c r="AJ36" s="115" t="s">
        <v>201</v>
      </c>
      <c r="AK36" s="115" t="s">
        <v>201</v>
      </c>
      <c r="AL36" s="115" t="s">
        <v>201</v>
      </c>
      <c r="AM36" s="115" t="s">
        <v>201</v>
      </c>
      <c r="AN36" s="115" t="s">
        <v>201</v>
      </c>
    </row>
    <row r="37" spans="1:40" x14ac:dyDescent="0.25">
      <c r="A37" s="115">
        <v>331024</v>
      </c>
      <c r="B37" s="115" t="s">
        <v>138</v>
      </c>
      <c r="P37" s="115" t="s">
        <v>136</v>
      </c>
      <c r="Z37" s="115" t="s">
        <v>136</v>
      </c>
      <c r="AC37" s="115" t="s">
        <v>136</v>
      </c>
      <c r="AF37" s="115" t="s">
        <v>136</v>
      </c>
      <c r="AG37" s="115" t="s">
        <v>136</v>
      </c>
      <c r="AH37" s="115" t="s">
        <v>136</v>
      </c>
      <c r="AK37" s="115" t="s">
        <v>136</v>
      </c>
      <c r="AM37" s="115" t="s">
        <v>135</v>
      </c>
      <c r="AN37" s="115" t="s">
        <v>135</v>
      </c>
    </row>
    <row r="38" spans="1:40" x14ac:dyDescent="0.25">
      <c r="A38" s="115">
        <v>331085</v>
      </c>
      <c r="B38" s="115" t="s">
        <v>138</v>
      </c>
      <c r="G38" s="115" t="s">
        <v>201</v>
      </c>
      <c r="P38" s="115" t="s">
        <v>201</v>
      </c>
      <c r="AB38" s="115" t="s">
        <v>201</v>
      </c>
      <c r="AC38" s="115" t="s">
        <v>201</v>
      </c>
      <c r="AD38" s="115" t="s">
        <v>201</v>
      </c>
      <c r="AE38" s="115" t="s">
        <v>201</v>
      </c>
      <c r="AF38" s="115" t="s">
        <v>201</v>
      </c>
      <c r="AG38" s="115" t="s">
        <v>201</v>
      </c>
      <c r="AH38" s="115" t="s">
        <v>201</v>
      </c>
      <c r="AI38" s="115" t="s">
        <v>201</v>
      </c>
      <c r="AJ38" s="115" t="s">
        <v>201</v>
      </c>
      <c r="AK38" s="115" t="s">
        <v>201</v>
      </c>
      <c r="AL38" s="115" t="s">
        <v>201</v>
      </c>
      <c r="AM38" s="115" t="s">
        <v>201</v>
      </c>
      <c r="AN38" s="115" t="s">
        <v>201</v>
      </c>
    </row>
    <row r="39" spans="1:40" x14ac:dyDescent="0.25">
      <c r="A39" s="115">
        <v>331324</v>
      </c>
      <c r="B39" s="115" t="s">
        <v>138</v>
      </c>
      <c r="I39" s="115" t="s">
        <v>136</v>
      </c>
      <c r="M39" s="115" t="s">
        <v>136</v>
      </c>
      <c r="P39" s="115" t="s">
        <v>136</v>
      </c>
      <c r="AD39" s="115" t="s">
        <v>136</v>
      </c>
      <c r="AG39" s="115" t="s">
        <v>135</v>
      </c>
      <c r="AH39" s="115" t="s">
        <v>133</v>
      </c>
      <c r="AI39" s="115" t="s">
        <v>133</v>
      </c>
      <c r="AJ39" s="115" t="s">
        <v>133</v>
      </c>
      <c r="AK39" s="115" t="s">
        <v>133</v>
      </c>
      <c r="AL39" s="115" t="s">
        <v>133</v>
      </c>
      <c r="AN39" s="115" t="s">
        <v>133</v>
      </c>
    </row>
    <row r="40" spans="1:40" x14ac:dyDescent="0.25">
      <c r="A40" s="115">
        <v>331378</v>
      </c>
      <c r="B40" s="115" t="s">
        <v>138</v>
      </c>
      <c r="R40" s="115" t="s">
        <v>135</v>
      </c>
      <c r="W40" s="115" t="s">
        <v>135</v>
      </c>
      <c r="X40" s="115" t="s">
        <v>136</v>
      </c>
      <c r="Y40" s="115" t="s">
        <v>136</v>
      </c>
      <c r="Z40" s="115" t="s">
        <v>136</v>
      </c>
      <c r="AB40" s="115" t="s">
        <v>135</v>
      </c>
      <c r="AC40" s="115" t="s">
        <v>133</v>
      </c>
      <c r="AD40" s="115" t="s">
        <v>133</v>
      </c>
      <c r="AE40" s="115" t="s">
        <v>133</v>
      </c>
      <c r="AF40" s="115" t="s">
        <v>133</v>
      </c>
      <c r="AG40" s="115" t="s">
        <v>133</v>
      </c>
      <c r="AH40" s="115" t="s">
        <v>133</v>
      </c>
      <c r="AI40" s="115" t="s">
        <v>133</v>
      </c>
      <c r="AJ40" s="115" t="s">
        <v>133</v>
      </c>
      <c r="AK40" s="115" t="s">
        <v>133</v>
      </c>
      <c r="AL40" s="115" t="s">
        <v>133</v>
      </c>
      <c r="AM40" s="115" t="s">
        <v>133</v>
      </c>
      <c r="AN40" s="115" t="s">
        <v>133</v>
      </c>
    </row>
    <row r="41" spans="1:40" x14ac:dyDescent="0.25">
      <c r="A41" s="115">
        <v>331733</v>
      </c>
      <c r="B41" s="115" t="s">
        <v>138</v>
      </c>
      <c r="I41" s="115" t="s">
        <v>136</v>
      </c>
      <c r="W41" s="115" t="s">
        <v>136</v>
      </c>
      <c r="Z41" s="115" t="s">
        <v>136</v>
      </c>
      <c r="AI41" s="115" t="s">
        <v>136</v>
      </c>
      <c r="AK41" s="115" t="s">
        <v>136</v>
      </c>
      <c r="AL41" s="115" t="s">
        <v>136</v>
      </c>
      <c r="AM41" s="115" t="s">
        <v>136</v>
      </c>
    </row>
    <row r="42" spans="1:40" x14ac:dyDescent="0.25">
      <c r="A42" s="115">
        <v>331864</v>
      </c>
      <c r="B42" s="115" t="s">
        <v>138</v>
      </c>
      <c r="H42" s="115" t="s">
        <v>201</v>
      </c>
      <c r="P42" s="115" t="s">
        <v>201</v>
      </c>
      <c r="AC42" s="115" t="s">
        <v>201</v>
      </c>
      <c r="AD42" s="115" t="s">
        <v>201</v>
      </c>
      <c r="AE42" s="115" t="s">
        <v>201</v>
      </c>
      <c r="AF42" s="115" t="s">
        <v>201</v>
      </c>
      <c r="AG42" s="115" t="s">
        <v>201</v>
      </c>
      <c r="AH42" s="115" t="s">
        <v>201</v>
      </c>
      <c r="AI42" s="115" t="s">
        <v>201</v>
      </c>
      <c r="AJ42" s="115" t="s">
        <v>201</v>
      </c>
      <c r="AK42" s="115" t="s">
        <v>201</v>
      </c>
      <c r="AL42" s="115" t="s">
        <v>201</v>
      </c>
      <c r="AM42" s="115" t="s">
        <v>201</v>
      </c>
      <c r="AN42" s="115" t="s">
        <v>201</v>
      </c>
    </row>
    <row r="43" spans="1:40" x14ac:dyDescent="0.25">
      <c r="A43" s="115">
        <v>331885</v>
      </c>
      <c r="B43" s="115" t="s">
        <v>138</v>
      </c>
      <c r="W43" s="115" t="s">
        <v>133</v>
      </c>
      <c r="AD43" s="115" t="s">
        <v>133</v>
      </c>
      <c r="AF43" s="115" t="s">
        <v>133</v>
      </c>
      <c r="AG43" s="115" t="s">
        <v>133</v>
      </c>
      <c r="AH43" s="115" t="s">
        <v>133</v>
      </c>
      <c r="AJ43" s="115" t="s">
        <v>133</v>
      </c>
      <c r="AK43" s="115" t="s">
        <v>133</v>
      </c>
      <c r="AL43" s="115" t="s">
        <v>133</v>
      </c>
    </row>
    <row r="44" spans="1:40" x14ac:dyDescent="0.25">
      <c r="A44" s="115">
        <v>332085</v>
      </c>
      <c r="B44" s="115" t="s">
        <v>138</v>
      </c>
      <c r="O44" s="115" t="s">
        <v>135</v>
      </c>
      <c r="P44" s="115" t="s">
        <v>136</v>
      </c>
      <c r="Z44" s="115" t="s">
        <v>135</v>
      </c>
      <c r="AB44" s="115" t="s">
        <v>135</v>
      </c>
      <c r="AC44" s="115" t="s">
        <v>136</v>
      </c>
      <c r="AE44" s="115" t="s">
        <v>136</v>
      </c>
      <c r="AF44" s="115" t="s">
        <v>136</v>
      </c>
      <c r="AG44" s="115" t="s">
        <v>133</v>
      </c>
      <c r="AH44" s="115" t="s">
        <v>135</v>
      </c>
      <c r="AI44" s="115" t="s">
        <v>136</v>
      </c>
      <c r="AJ44" s="115" t="s">
        <v>135</v>
      </c>
      <c r="AK44" s="115" t="s">
        <v>136</v>
      </c>
      <c r="AL44" s="115" t="s">
        <v>135</v>
      </c>
    </row>
    <row r="45" spans="1:40" x14ac:dyDescent="0.25">
      <c r="A45" s="115">
        <v>332458</v>
      </c>
      <c r="B45" s="115" t="s">
        <v>138</v>
      </c>
      <c r="Q45" s="115" t="s">
        <v>135</v>
      </c>
      <c r="Z45" s="115" t="s">
        <v>133</v>
      </c>
      <c r="AC45" s="115" t="s">
        <v>136</v>
      </c>
      <c r="AD45" s="115" t="s">
        <v>136</v>
      </c>
      <c r="AE45" s="115" t="s">
        <v>136</v>
      </c>
      <c r="AF45" s="115" t="s">
        <v>136</v>
      </c>
      <c r="AG45" s="115" t="s">
        <v>135</v>
      </c>
      <c r="AI45" s="115" t="s">
        <v>135</v>
      </c>
      <c r="AJ45" s="115" t="s">
        <v>135</v>
      </c>
      <c r="AK45" s="115" t="s">
        <v>135</v>
      </c>
      <c r="AN45" s="115" t="s">
        <v>135</v>
      </c>
    </row>
    <row r="46" spans="1:40" x14ac:dyDescent="0.25">
      <c r="A46" s="115">
        <v>332489</v>
      </c>
      <c r="B46" s="115" t="s">
        <v>138</v>
      </c>
      <c r="F46" s="115" t="s">
        <v>136</v>
      </c>
      <c r="P46" s="115" t="s">
        <v>136</v>
      </c>
      <c r="AD46" s="115" t="s">
        <v>135</v>
      </c>
      <c r="AG46" s="115" t="s">
        <v>135</v>
      </c>
      <c r="AI46" s="115" t="s">
        <v>133</v>
      </c>
      <c r="AJ46" s="115" t="s">
        <v>133</v>
      </c>
      <c r="AK46" s="115" t="s">
        <v>133</v>
      </c>
      <c r="AL46" s="115" t="s">
        <v>133</v>
      </c>
      <c r="AM46" s="115" t="s">
        <v>133</v>
      </c>
      <c r="AN46" s="115" t="s">
        <v>133</v>
      </c>
    </row>
    <row r="47" spans="1:40" x14ac:dyDescent="0.25">
      <c r="A47" s="115">
        <v>332665</v>
      </c>
      <c r="B47" s="115" t="s">
        <v>138</v>
      </c>
      <c r="P47" s="115" t="s">
        <v>136</v>
      </c>
      <c r="AB47" s="115" t="s">
        <v>136</v>
      </c>
      <c r="AC47" s="115" t="s">
        <v>136</v>
      </c>
      <c r="AG47" s="115" t="s">
        <v>133</v>
      </c>
      <c r="AH47" s="115" t="s">
        <v>135</v>
      </c>
      <c r="AJ47" s="115" t="s">
        <v>136</v>
      </c>
      <c r="AN47" s="115" t="s">
        <v>136</v>
      </c>
    </row>
    <row r="48" spans="1:40" x14ac:dyDescent="0.25">
      <c r="A48" s="115">
        <v>332890</v>
      </c>
      <c r="B48" s="115" t="s">
        <v>138</v>
      </c>
      <c r="Y48" s="115" t="s">
        <v>136</v>
      </c>
      <c r="Z48" s="115" t="s">
        <v>136</v>
      </c>
      <c r="AB48" s="115" t="s">
        <v>136</v>
      </c>
      <c r="AC48" s="115" t="s">
        <v>135</v>
      </c>
      <c r="AD48" s="115" t="s">
        <v>135</v>
      </c>
      <c r="AE48" s="115" t="s">
        <v>136</v>
      </c>
      <c r="AF48" s="115" t="s">
        <v>135</v>
      </c>
      <c r="AG48" s="115" t="s">
        <v>136</v>
      </c>
      <c r="AI48" s="115" t="s">
        <v>136</v>
      </c>
      <c r="AJ48" s="115" t="s">
        <v>135</v>
      </c>
      <c r="AK48" s="115" t="s">
        <v>136</v>
      </c>
      <c r="AL48" s="115" t="s">
        <v>133</v>
      </c>
      <c r="AM48" s="115" t="s">
        <v>136</v>
      </c>
      <c r="AN48" s="115" t="s">
        <v>135</v>
      </c>
    </row>
    <row r="49" spans="1:40" x14ac:dyDescent="0.25">
      <c r="A49" s="115">
        <v>332897</v>
      </c>
      <c r="B49" s="115" t="s">
        <v>138</v>
      </c>
      <c r="N49" s="115" t="s">
        <v>133</v>
      </c>
      <c r="O49" s="115" t="s">
        <v>136</v>
      </c>
      <c r="W49" s="115" t="s">
        <v>136</v>
      </c>
      <c r="AB49" s="115" t="s">
        <v>136</v>
      </c>
      <c r="AC49" s="115" t="s">
        <v>135</v>
      </c>
      <c r="AD49" s="115" t="s">
        <v>133</v>
      </c>
      <c r="AE49" s="115" t="s">
        <v>136</v>
      </c>
      <c r="AG49" s="115" t="s">
        <v>133</v>
      </c>
      <c r="AH49" s="115" t="s">
        <v>133</v>
      </c>
      <c r="AI49" s="115" t="s">
        <v>133</v>
      </c>
      <c r="AJ49" s="115" t="s">
        <v>133</v>
      </c>
      <c r="AK49" s="115" t="s">
        <v>133</v>
      </c>
      <c r="AL49" s="115" t="s">
        <v>133</v>
      </c>
      <c r="AM49" s="115" t="s">
        <v>133</v>
      </c>
      <c r="AN49" s="115" t="s">
        <v>133</v>
      </c>
    </row>
    <row r="50" spans="1:40" x14ac:dyDescent="0.25">
      <c r="A50" s="115">
        <v>333050</v>
      </c>
      <c r="B50" s="115" t="s">
        <v>138</v>
      </c>
      <c r="O50" s="115" t="s">
        <v>135</v>
      </c>
      <c r="P50" s="115" t="s">
        <v>136</v>
      </c>
      <c r="S50" s="115" t="s">
        <v>136</v>
      </c>
      <c r="AD50" s="115" t="s">
        <v>135</v>
      </c>
      <c r="AE50" s="115" t="s">
        <v>136</v>
      </c>
      <c r="AF50" s="115" t="s">
        <v>135</v>
      </c>
      <c r="AG50" s="115" t="s">
        <v>135</v>
      </c>
      <c r="AI50" s="115" t="s">
        <v>136</v>
      </c>
      <c r="AJ50" s="115" t="s">
        <v>135</v>
      </c>
      <c r="AK50" s="115" t="s">
        <v>136</v>
      </c>
      <c r="AL50" s="115" t="s">
        <v>136</v>
      </c>
      <c r="AM50" s="115" t="s">
        <v>136</v>
      </c>
      <c r="AN50" s="115" t="s">
        <v>135</v>
      </c>
    </row>
    <row r="51" spans="1:40" x14ac:dyDescent="0.25">
      <c r="A51" s="115">
        <v>333066</v>
      </c>
      <c r="B51" s="115" t="s">
        <v>138</v>
      </c>
      <c r="P51" s="115" t="s">
        <v>136</v>
      </c>
      <c r="Z51" s="115" t="s">
        <v>136</v>
      </c>
      <c r="AC51" s="115" t="s">
        <v>136</v>
      </c>
      <c r="AD51" s="115" t="s">
        <v>135</v>
      </c>
      <c r="AE51" s="115" t="s">
        <v>133</v>
      </c>
      <c r="AG51" s="115" t="s">
        <v>135</v>
      </c>
      <c r="AI51" s="115" t="s">
        <v>133</v>
      </c>
      <c r="AJ51" s="115" t="s">
        <v>135</v>
      </c>
      <c r="AK51" s="115" t="s">
        <v>133</v>
      </c>
      <c r="AL51" s="115" t="s">
        <v>135</v>
      </c>
      <c r="AM51" s="115" t="s">
        <v>136</v>
      </c>
    </row>
    <row r="52" spans="1:40" x14ac:dyDescent="0.25">
      <c r="A52" s="115">
        <v>333208</v>
      </c>
      <c r="B52" s="115" t="s">
        <v>138</v>
      </c>
      <c r="H52" s="115" t="s">
        <v>136</v>
      </c>
      <c r="P52" s="115" t="s">
        <v>136</v>
      </c>
      <c r="W52" s="115" t="s">
        <v>136</v>
      </c>
      <c r="Z52" s="115" t="s">
        <v>136</v>
      </c>
      <c r="AC52" s="115" t="s">
        <v>136</v>
      </c>
      <c r="AD52" s="115" t="s">
        <v>133</v>
      </c>
      <c r="AE52" s="115" t="s">
        <v>136</v>
      </c>
      <c r="AF52" s="115" t="s">
        <v>135</v>
      </c>
      <c r="AG52" s="115" t="s">
        <v>133</v>
      </c>
      <c r="AH52" s="115" t="s">
        <v>135</v>
      </c>
      <c r="AI52" s="115" t="s">
        <v>136</v>
      </c>
      <c r="AJ52" s="115" t="s">
        <v>135</v>
      </c>
      <c r="AK52" s="115" t="s">
        <v>135</v>
      </c>
      <c r="AL52" s="115" t="s">
        <v>133</v>
      </c>
      <c r="AN52" s="115" t="s">
        <v>133</v>
      </c>
    </row>
    <row r="53" spans="1:40" x14ac:dyDescent="0.25">
      <c r="A53" s="115">
        <v>333542</v>
      </c>
      <c r="B53" s="115" t="s">
        <v>138</v>
      </c>
      <c r="V53" s="115" t="s">
        <v>133</v>
      </c>
      <c r="W53" s="115" t="s">
        <v>136</v>
      </c>
      <c r="AA53" s="115" t="s">
        <v>133</v>
      </c>
      <c r="AD53" s="115" t="s">
        <v>135</v>
      </c>
      <c r="AE53" s="115" t="s">
        <v>136</v>
      </c>
      <c r="AH53" s="115" t="s">
        <v>133</v>
      </c>
      <c r="AI53" s="115" t="s">
        <v>135</v>
      </c>
      <c r="AJ53" s="115" t="s">
        <v>135</v>
      </c>
      <c r="AK53" s="115" t="s">
        <v>135</v>
      </c>
      <c r="AL53" s="115" t="s">
        <v>136</v>
      </c>
      <c r="AM53" s="115" t="s">
        <v>133</v>
      </c>
    </row>
    <row r="54" spans="1:40" x14ac:dyDescent="0.25">
      <c r="A54" s="115">
        <v>333609</v>
      </c>
      <c r="B54" s="115" t="s">
        <v>138</v>
      </c>
      <c r="P54" s="115" t="s">
        <v>136</v>
      </c>
      <c r="Z54" s="115" t="s">
        <v>136</v>
      </c>
      <c r="AB54" s="115" t="s">
        <v>136</v>
      </c>
      <c r="AC54" s="115" t="s">
        <v>136</v>
      </c>
      <c r="AE54" s="115" t="s">
        <v>136</v>
      </c>
      <c r="AF54" s="115" t="s">
        <v>136</v>
      </c>
      <c r="AG54" s="115" t="s">
        <v>135</v>
      </c>
      <c r="AH54" s="115" t="s">
        <v>135</v>
      </c>
      <c r="AI54" s="115" t="s">
        <v>135</v>
      </c>
      <c r="AJ54" s="115" t="s">
        <v>136</v>
      </c>
      <c r="AK54" s="115" t="s">
        <v>136</v>
      </c>
      <c r="AL54" s="115" t="s">
        <v>135</v>
      </c>
      <c r="AM54" s="115" t="s">
        <v>136</v>
      </c>
      <c r="AN54" s="115" t="s">
        <v>133</v>
      </c>
    </row>
    <row r="55" spans="1:40" x14ac:dyDescent="0.25">
      <c r="A55" s="115">
        <v>333662</v>
      </c>
      <c r="B55" s="115" t="s">
        <v>138</v>
      </c>
      <c r="P55" s="115" t="s">
        <v>201</v>
      </c>
      <c r="R55" s="115" t="s">
        <v>201</v>
      </c>
      <c r="AE55" s="115" t="s">
        <v>201</v>
      </c>
      <c r="AG55" s="115" t="s">
        <v>201</v>
      </c>
      <c r="AL55" s="115" t="s">
        <v>201</v>
      </c>
      <c r="AM55" s="115" t="s">
        <v>201</v>
      </c>
      <c r="AN55" s="115" t="s">
        <v>201</v>
      </c>
    </row>
    <row r="56" spans="1:40" x14ac:dyDescent="0.25">
      <c r="A56" s="115">
        <v>333816</v>
      </c>
      <c r="B56" s="115" t="s">
        <v>138</v>
      </c>
      <c r="N56" s="115" t="s">
        <v>136</v>
      </c>
      <c r="P56" s="115" t="s">
        <v>136</v>
      </c>
      <c r="W56" s="115" t="s">
        <v>136</v>
      </c>
      <c r="Z56" s="115" t="s">
        <v>136</v>
      </c>
      <c r="AA56" s="115" t="s">
        <v>136</v>
      </c>
      <c r="AC56" s="115" t="s">
        <v>135</v>
      </c>
      <c r="AD56" s="115" t="s">
        <v>135</v>
      </c>
      <c r="AE56" s="115" t="s">
        <v>135</v>
      </c>
      <c r="AF56" s="115" t="s">
        <v>135</v>
      </c>
      <c r="AG56" s="115" t="s">
        <v>135</v>
      </c>
      <c r="AH56" s="115" t="s">
        <v>135</v>
      </c>
      <c r="AI56" s="115" t="s">
        <v>133</v>
      </c>
      <c r="AJ56" s="115" t="s">
        <v>133</v>
      </c>
      <c r="AK56" s="115" t="s">
        <v>133</v>
      </c>
      <c r="AL56" s="115" t="s">
        <v>133</v>
      </c>
      <c r="AM56" s="115" t="s">
        <v>133</v>
      </c>
      <c r="AN56" s="115" t="s">
        <v>133</v>
      </c>
    </row>
    <row r="57" spans="1:40" x14ac:dyDescent="0.25">
      <c r="A57" s="115">
        <v>333974</v>
      </c>
      <c r="B57" s="115" t="s">
        <v>138</v>
      </c>
      <c r="T57" s="115" t="s">
        <v>136</v>
      </c>
      <c r="W57" s="115" t="s">
        <v>136</v>
      </c>
      <c r="Z57" s="115" t="s">
        <v>136</v>
      </c>
      <c r="AB57" s="115" t="s">
        <v>136</v>
      </c>
      <c r="AC57" s="115" t="s">
        <v>133</v>
      </c>
      <c r="AD57" s="115" t="s">
        <v>133</v>
      </c>
      <c r="AE57" s="115" t="s">
        <v>133</v>
      </c>
      <c r="AF57" s="115" t="s">
        <v>133</v>
      </c>
      <c r="AG57" s="115" t="s">
        <v>133</v>
      </c>
      <c r="AH57" s="115" t="s">
        <v>133</v>
      </c>
      <c r="AI57" s="115" t="s">
        <v>133</v>
      </c>
      <c r="AJ57" s="115" t="s">
        <v>133</v>
      </c>
      <c r="AK57" s="115" t="s">
        <v>133</v>
      </c>
      <c r="AL57" s="115" t="s">
        <v>133</v>
      </c>
      <c r="AM57" s="115" t="s">
        <v>133</v>
      </c>
      <c r="AN57" s="115" t="s">
        <v>133</v>
      </c>
    </row>
    <row r="58" spans="1:40" x14ac:dyDescent="0.25">
      <c r="A58" s="115">
        <v>334168</v>
      </c>
      <c r="B58" s="115" t="s">
        <v>138</v>
      </c>
      <c r="K58" s="115" t="s">
        <v>201</v>
      </c>
      <c r="P58" s="115" t="s">
        <v>201</v>
      </c>
      <c r="S58" s="115" t="s">
        <v>201</v>
      </c>
      <c r="AB58" s="115" t="s">
        <v>201</v>
      </c>
      <c r="AC58" s="115" t="s">
        <v>201</v>
      </c>
      <c r="AD58" s="115" t="s">
        <v>201</v>
      </c>
      <c r="AE58" s="115" t="s">
        <v>201</v>
      </c>
      <c r="AF58" s="115" t="s">
        <v>201</v>
      </c>
      <c r="AG58" s="115" t="s">
        <v>201</v>
      </c>
      <c r="AH58" s="115" t="s">
        <v>201</v>
      </c>
      <c r="AI58" s="115" t="s">
        <v>201</v>
      </c>
      <c r="AJ58" s="115" t="s">
        <v>201</v>
      </c>
      <c r="AK58" s="115" t="s">
        <v>201</v>
      </c>
      <c r="AL58" s="115" t="s">
        <v>201</v>
      </c>
      <c r="AM58" s="115" t="s">
        <v>201</v>
      </c>
      <c r="AN58" s="115" t="s">
        <v>201</v>
      </c>
    </row>
    <row r="59" spans="1:40" x14ac:dyDescent="0.25">
      <c r="A59" s="115">
        <v>334273</v>
      </c>
      <c r="B59" s="115" t="s">
        <v>138</v>
      </c>
      <c r="O59" s="115" t="s">
        <v>136</v>
      </c>
      <c r="AA59" s="115" t="s">
        <v>136</v>
      </c>
      <c r="AB59" s="115" t="s">
        <v>136</v>
      </c>
      <c r="AC59" s="115" t="s">
        <v>136</v>
      </c>
      <c r="AD59" s="115" t="s">
        <v>136</v>
      </c>
      <c r="AF59" s="115" t="s">
        <v>136</v>
      </c>
      <c r="AG59" s="115" t="s">
        <v>136</v>
      </c>
      <c r="AI59" s="115" t="s">
        <v>135</v>
      </c>
      <c r="AJ59" s="115" t="s">
        <v>135</v>
      </c>
      <c r="AK59" s="115" t="s">
        <v>135</v>
      </c>
      <c r="AM59" s="115" t="s">
        <v>135</v>
      </c>
      <c r="AN59" s="115" t="s">
        <v>135</v>
      </c>
    </row>
    <row r="60" spans="1:40" x14ac:dyDescent="0.25">
      <c r="A60" s="115">
        <v>334308</v>
      </c>
      <c r="B60" s="115" t="s">
        <v>138</v>
      </c>
      <c r="P60" s="115" t="s">
        <v>136</v>
      </c>
      <c r="W60" s="115" t="s">
        <v>136</v>
      </c>
      <c r="Z60" s="115" t="s">
        <v>136</v>
      </c>
      <c r="AA60" s="115" t="s">
        <v>136</v>
      </c>
      <c r="AC60" s="115" t="s">
        <v>133</v>
      </c>
      <c r="AD60" s="115" t="s">
        <v>135</v>
      </c>
      <c r="AE60" s="115" t="s">
        <v>136</v>
      </c>
      <c r="AF60" s="115" t="s">
        <v>133</v>
      </c>
      <c r="AG60" s="115" t="s">
        <v>133</v>
      </c>
      <c r="AH60" s="115" t="s">
        <v>133</v>
      </c>
      <c r="AI60" s="115" t="s">
        <v>133</v>
      </c>
      <c r="AJ60" s="115" t="s">
        <v>133</v>
      </c>
      <c r="AK60" s="115" t="s">
        <v>133</v>
      </c>
      <c r="AL60" s="115" t="s">
        <v>133</v>
      </c>
      <c r="AM60" s="115" t="s">
        <v>133</v>
      </c>
      <c r="AN60" s="115" t="s">
        <v>133</v>
      </c>
    </row>
    <row r="61" spans="1:40" x14ac:dyDescent="0.25">
      <c r="A61" s="115">
        <v>334659</v>
      </c>
      <c r="B61" s="115" t="s">
        <v>138</v>
      </c>
      <c r="O61" s="115" t="s">
        <v>136</v>
      </c>
      <c r="W61" s="115" t="s">
        <v>136</v>
      </c>
      <c r="AC61" s="115" t="s">
        <v>135</v>
      </c>
      <c r="AD61" s="115" t="s">
        <v>135</v>
      </c>
      <c r="AF61" s="115" t="s">
        <v>135</v>
      </c>
      <c r="AG61" s="115" t="s">
        <v>135</v>
      </c>
      <c r="AI61" s="115" t="s">
        <v>135</v>
      </c>
      <c r="AJ61" s="115" t="s">
        <v>133</v>
      </c>
      <c r="AK61" s="115" t="s">
        <v>133</v>
      </c>
      <c r="AL61" s="115" t="s">
        <v>133</v>
      </c>
      <c r="AM61" s="115" t="s">
        <v>135</v>
      </c>
      <c r="AN61" s="115" t="s">
        <v>133</v>
      </c>
    </row>
    <row r="62" spans="1:40" x14ac:dyDescent="0.25">
      <c r="A62" s="115">
        <v>334799</v>
      </c>
      <c r="B62" s="115" t="s">
        <v>138</v>
      </c>
      <c r="Y62" s="115" t="s">
        <v>136</v>
      </c>
      <c r="AI62" s="115" t="s">
        <v>135</v>
      </c>
      <c r="AJ62" s="115" t="s">
        <v>136</v>
      </c>
      <c r="AK62" s="115" t="s">
        <v>135</v>
      </c>
      <c r="AM62" s="115" t="s">
        <v>136</v>
      </c>
      <c r="AN62" s="115" t="s">
        <v>135</v>
      </c>
    </row>
    <row r="63" spans="1:40" x14ac:dyDescent="0.25">
      <c r="A63" s="115">
        <v>334919</v>
      </c>
      <c r="B63" s="115" t="s">
        <v>138</v>
      </c>
      <c r="P63" s="115" t="s">
        <v>136</v>
      </c>
      <c r="W63" s="115" t="s">
        <v>135</v>
      </c>
      <c r="AC63" s="115" t="s">
        <v>136</v>
      </c>
      <c r="AE63" s="115" t="s">
        <v>136</v>
      </c>
      <c r="AG63" s="115" t="s">
        <v>135</v>
      </c>
      <c r="AI63" s="115" t="s">
        <v>133</v>
      </c>
      <c r="AJ63" s="115" t="s">
        <v>136</v>
      </c>
      <c r="AM63" s="115" t="s">
        <v>136</v>
      </c>
    </row>
    <row r="64" spans="1:40" x14ac:dyDescent="0.25">
      <c r="A64" s="115">
        <v>335211</v>
      </c>
      <c r="B64" s="115" t="s">
        <v>138</v>
      </c>
      <c r="I64" s="115" t="s">
        <v>136</v>
      </c>
      <c r="N64" s="115" t="s">
        <v>136</v>
      </c>
      <c r="P64" s="115" t="s">
        <v>136</v>
      </c>
      <c r="AD64" s="115" t="s">
        <v>136</v>
      </c>
      <c r="AE64" s="115" t="s">
        <v>136</v>
      </c>
      <c r="AG64" s="115" t="s">
        <v>136</v>
      </c>
      <c r="AI64" s="115" t="s">
        <v>135</v>
      </c>
      <c r="AJ64" s="115" t="s">
        <v>136</v>
      </c>
      <c r="AK64" s="115" t="s">
        <v>136</v>
      </c>
      <c r="AL64" s="115" t="s">
        <v>135</v>
      </c>
      <c r="AM64" s="115" t="s">
        <v>133</v>
      </c>
    </row>
    <row r="65" spans="1:40" x14ac:dyDescent="0.25">
      <c r="A65" s="115">
        <v>335332</v>
      </c>
      <c r="B65" s="115" t="s">
        <v>138</v>
      </c>
      <c r="P65" s="115" t="s">
        <v>133</v>
      </c>
      <c r="W65" s="115" t="s">
        <v>133</v>
      </c>
      <c r="Z65" s="115" t="s">
        <v>136</v>
      </c>
      <c r="AC65" s="115" t="s">
        <v>133</v>
      </c>
      <c r="AD65" s="115" t="s">
        <v>133</v>
      </c>
      <c r="AE65" s="115" t="s">
        <v>133</v>
      </c>
      <c r="AF65" s="115" t="s">
        <v>133</v>
      </c>
      <c r="AG65" s="115" t="s">
        <v>133</v>
      </c>
      <c r="AH65" s="115" t="s">
        <v>133</v>
      </c>
      <c r="AI65" s="115" t="s">
        <v>133</v>
      </c>
      <c r="AJ65" s="115" t="s">
        <v>133</v>
      </c>
      <c r="AK65" s="115" t="s">
        <v>133</v>
      </c>
      <c r="AL65" s="115" t="s">
        <v>133</v>
      </c>
      <c r="AM65" s="115" t="s">
        <v>133</v>
      </c>
      <c r="AN65" s="115" t="s">
        <v>133</v>
      </c>
    </row>
    <row r="66" spans="1:40" x14ac:dyDescent="0.25">
      <c r="A66" s="115">
        <v>335351</v>
      </c>
      <c r="B66" s="115" t="s">
        <v>138</v>
      </c>
      <c r="P66" s="115" t="s">
        <v>136</v>
      </c>
      <c r="S66" s="115" t="s">
        <v>136</v>
      </c>
      <c r="AC66" s="115" t="s">
        <v>136</v>
      </c>
      <c r="AF66" s="115" t="s">
        <v>136</v>
      </c>
      <c r="AG66" s="115" t="s">
        <v>133</v>
      </c>
      <c r="AH66" s="115" t="s">
        <v>133</v>
      </c>
      <c r="AI66" s="115" t="s">
        <v>135</v>
      </c>
      <c r="AJ66" s="115" t="s">
        <v>135</v>
      </c>
      <c r="AK66" s="115" t="s">
        <v>135</v>
      </c>
      <c r="AL66" s="115" t="s">
        <v>135</v>
      </c>
      <c r="AM66" s="115" t="s">
        <v>133</v>
      </c>
      <c r="AN66" s="115" t="s">
        <v>135</v>
      </c>
    </row>
    <row r="67" spans="1:40" x14ac:dyDescent="0.25">
      <c r="A67" s="115">
        <v>335472</v>
      </c>
      <c r="B67" s="115" t="s">
        <v>138</v>
      </c>
      <c r="I67" s="115" t="s">
        <v>136</v>
      </c>
      <c r="N67" s="115" t="s">
        <v>136</v>
      </c>
      <c r="AA67" s="115" t="s">
        <v>136</v>
      </c>
      <c r="AG67" s="115" t="s">
        <v>133</v>
      </c>
      <c r="AH67" s="115" t="s">
        <v>135</v>
      </c>
      <c r="AJ67" s="115" t="s">
        <v>136</v>
      </c>
      <c r="AK67" s="115" t="s">
        <v>136</v>
      </c>
      <c r="AN67" s="115" t="s">
        <v>133</v>
      </c>
    </row>
    <row r="68" spans="1:40" x14ac:dyDescent="0.25">
      <c r="A68" s="115">
        <v>335562</v>
      </c>
      <c r="B68" s="115" t="s">
        <v>138</v>
      </c>
      <c r="W68" s="115" t="s">
        <v>133</v>
      </c>
      <c r="X68" s="115" t="s">
        <v>133</v>
      </c>
      <c r="Z68" s="115" t="s">
        <v>135</v>
      </c>
      <c r="AB68" s="115" t="s">
        <v>136</v>
      </c>
      <c r="AC68" s="115" t="s">
        <v>133</v>
      </c>
      <c r="AD68" s="115" t="s">
        <v>133</v>
      </c>
      <c r="AE68" s="115" t="s">
        <v>135</v>
      </c>
      <c r="AF68" s="115" t="s">
        <v>135</v>
      </c>
      <c r="AG68" s="115" t="s">
        <v>133</v>
      </c>
      <c r="AH68" s="115" t="s">
        <v>133</v>
      </c>
      <c r="AI68" s="115" t="s">
        <v>133</v>
      </c>
      <c r="AJ68" s="115" t="s">
        <v>133</v>
      </c>
      <c r="AK68" s="115" t="s">
        <v>133</v>
      </c>
      <c r="AL68" s="115" t="s">
        <v>133</v>
      </c>
      <c r="AM68" s="115" t="s">
        <v>133</v>
      </c>
      <c r="AN68" s="115" t="s">
        <v>133</v>
      </c>
    </row>
    <row r="69" spans="1:40" x14ac:dyDescent="0.25">
      <c r="A69" s="115">
        <v>335564</v>
      </c>
      <c r="B69" s="115" t="s">
        <v>138</v>
      </c>
      <c r="P69" s="115" t="s">
        <v>136</v>
      </c>
      <c r="V69" s="115" t="s">
        <v>136</v>
      </c>
      <c r="W69" s="115" t="s">
        <v>136</v>
      </c>
      <c r="AA69" s="115" t="s">
        <v>136</v>
      </c>
      <c r="AB69" s="115" t="s">
        <v>136</v>
      </c>
      <c r="AC69" s="115" t="s">
        <v>133</v>
      </c>
      <c r="AD69" s="115" t="s">
        <v>133</v>
      </c>
      <c r="AE69" s="115" t="s">
        <v>133</v>
      </c>
      <c r="AF69" s="115" t="s">
        <v>133</v>
      </c>
      <c r="AG69" s="115" t="s">
        <v>133</v>
      </c>
      <c r="AH69" s="115" t="s">
        <v>133</v>
      </c>
      <c r="AI69" s="115" t="s">
        <v>133</v>
      </c>
      <c r="AJ69" s="115" t="s">
        <v>133</v>
      </c>
      <c r="AK69" s="115" t="s">
        <v>133</v>
      </c>
      <c r="AL69" s="115" t="s">
        <v>133</v>
      </c>
      <c r="AM69" s="115" t="s">
        <v>133</v>
      </c>
      <c r="AN69" s="115" t="s">
        <v>133</v>
      </c>
    </row>
    <row r="70" spans="1:40" x14ac:dyDescent="0.25">
      <c r="A70" s="115">
        <v>335950</v>
      </c>
      <c r="B70" s="115" t="s">
        <v>138</v>
      </c>
      <c r="G70" s="115" t="s">
        <v>136</v>
      </c>
      <c r="P70" s="115" t="s">
        <v>136</v>
      </c>
      <c r="AE70" s="115" t="s">
        <v>136</v>
      </c>
      <c r="AF70" s="115" t="s">
        <v>136</v>
      </c>
      <c r="AG70" s="115" t="s">
        <v>136</v>
      </c>
      <c r="AI70" s="115" t="s">
        <v>136</v>
      </c>
      <c r="AJ70" s="115" t="s">
        <v>136</v>
      </c>
      <c r="AL70" s="115" t="s">
        <v>136</v>
      </c>
      <c r="AM70" s="115" t="s">
        <v>136</v>
      </c>
      <c r="AN70" s="115" t="s">
        <v>136</v>
      </c>
    </row>
    <row r="71" spans="1:40" x14ac:dyDescent="0.25">
      <c r="A71" s="115">
        <v>336074</v>
      </c>
      <c r="B71" s="115" t="s">
        <v>138</v>
      </c>
      <c r="P71" s="115" t="s">
        <v>136</v>
      </c>
      <c r="W71" s="115" t="s">
        <v>136</v>
      </c>
      <c r="AC71" s="115" t="s">
        <v>133</v>
      </c>
      <c r="AD71" s="115" t="s">
        <v>133</v>
      </c>
      <c r="AE71" s="115" t="s">
        <v>133</v>
      </c>
      <c r="AF71" s="115" t="s">
        <v>133</v>
      </c>
      <c r="AG71" s="115" t="s">
        <v>133</v>
      </c>
      <c r="AH71" s="115" t="s">
        <v>133</v>
      </c>
      <c r="AI71" s="115" t="s">
        <v>133</v>
      </c>
      <c r="AJ71" s="115" t="s">
        <v>133</v>
      </c>
      <c r="AK71" s="115" t="s">
        <v>133</v>
      </c>
      <c r="AL71" s="115" t="s">
        <v>133</v>
      </c>
      <c r="AM71" s="115" t="s">
        <v>133</v>
      </c>
      <c r="AN71" s="115" t="s">
        <v>133</v>
      </c>
    </row>
    <row r="72" spans="1:40" x14ac:dyDescent="0.25">
      <c r="A72" s="115">
        <v>336451</v>
      </c>
      <c r="B72" s="115" t="s">
        <v>138</v>
      </c>
      <c r="P72" s="115" t="s">
        <v>136</v>
      </c>
      <c r="R72" s="115" t="s">
        <v>136</v>
      </c>
      <c r="S72" s="115" t="s">
        <v>136</v>
      </c>
      <c r="AB72" s="115" t="s">
        <v>136</v>
      </c>
      <c r="AC72" s="115" t="s">
        <v>135</v>
      </c>
      <c r="AD72" s="115" t="s">
        <v>133</v>
      </c>
      <c r="AE72" s="115" t="s">
        <v>135</v>
      </c>
      <c r="AF72" s="115" t="s">
        <v>135</v>
      </c>
      <c r="AG72" s="115" t="s">
        <v>133</v>
      </c>
      <c r="AH72" s="115" t="s">
        <v>133</v>
      </c>
      <c r="AI72" s="115" t="s">
        <v>133</v>
      </c>
      <c r="AJ72" s="115" t="s">
        <v>133</v>
      </c>
      <c r="AK72" s="115" t="s">
        <v>133</v>
      </c>
      <c r="AL72" s="115" t="s">
        <v>133</v>
      </c>
      <c r="AM72" s="115" t="s">
        <v>133</v>
      </c>
      <c r="AN72" s="115" t="s">
        <v>133</v>
      </c>
    </row>
    <row r="73" spans="1:40" x14ac:dyDescent="0.25">
      <c r="A73" s="115">
        <v>336537</v>
      </c>
      <c r="B73" s="115" t="s">
        <v>138</v>
      </c>
      <c r="N73" s="115" t="s">
        <v>136</v>
      </c>
      <c r="AB73" s="115" t="s">
        <v>136</v>
      </c>
      <c r="AC73" s="115" t="s">
        <v>136</v>
      </c>
      <c r="AD73" s="115" t="s">
        <v>135</v>
      </c>
      <c r="AE73" s="115" t="s">
        <v>136</v>
      </c>
      <c r="AF73" s="115" t="s">
        <v>135</v>
      </c>
      <c r="AG73" s="115" t="s">
        <v>135</v>
      </c>
      <c r="AI73" s="115" t="s">
        <v>135</v>
      </c>
      <c r="AJ73" s="115" t="s">
        <v>133</v>
      </c>
      <c r="AK73" s="115" t="s">
        <v>135</v>
      </c>
      <c r="AL73" s="115" t="s">
        <v>133</v>
      </c>
      <c r="AM73" s="115" t="s">
        <v>135</v>
      </c>
      <c r="AN73" s="115" t="s">
        <v>133</v>
      </c>
    </row>
    <row r="74" spans="1:40" x14ac:dyDescent="0.25">
      <c r="A74" s="115">
        <v>336711</v>
      </c>
      <c r="B74" s="115" t="s">
        <v>138</v>
      </c>
      <c r="AA74" s="115" t="s">
        <v>136</v>
      </c>
      <c r="AC74" s="115" t="s">
        <v>135</v>
      </c>
      <c r="AD74" s="115" t="s">
        <v>135</v>
      </c>
      <c r="AE74" s="115" t="s">
        <v>136</v>
      </c>
      <c r="AF74" s="115" t="s">
        <v>136</v>
      </c>
      <c r="AG74" s="115" t="s">
        <v>135</v>
      </c>
      <c r="AH74" s="115" t="s">
        <v>136</v>
      </c>
      <c r="AI74" s="115" t="s">
        <v>135</v>
      </c>
      <c r="AJ74" s="115" t="s">
        <v>133</v>
      </c>
      <c r="AK74" s="115" t="s">
        <v>133</v>
      </c>
      <c r="AL74" s="115" t="s">
        <v>133</v>
      </c>
      <c r="AM74" s="115" t="s">
        <v>133</v>
      </c>
      <c r="AN74" s="115" t="s">
        <v>135</v>
      </c>
    </row>
    <row r="75" spans="1:40" x14ac:dyDescent="0.25">
      <c r="A75" s="115">
        <v>336740</v>
      </c>
      <c r="B75" s="115" t="s">
        <v>138</v>
      </c>
      <c r="O75" s="115" t="s">
        <v>133</v>
      </c>
      <c r="X75" s="115" t="s">
        <v>133</v>
      </c>
      <c r="AB75" s="115" t="s">
        <v>133</v>
      </c>
      <c r="AC75" s="115" t="s">
        <v>133</v>
      </c>
      <c r="AD75" s="115" t="s">
        <v>135</v>
      </c>
      <c r="AE75" s="115" t="s">
        <v>135</v>
      </c>
      <c r="AF75" s="115" t="s">
        <v>133</v>
      </c>
      <c r="AG75" s="115" t="s">
        <v>133</v>
      </c>
      <c r="AH75" s="115" t="s">
        <v>133</v>
      </c>
      <c r="AI75" s="115" t="s">
        <v>133</v>
      </c>
      <c r="AJ75" s="115" t="s">
        <v>133</v>
      </c>
      <c r="AK75" s="115" t="s">
        <v>133</v>
      </c>
      <c r="AL75" s="115" t="s">
        <v>133</v>
      </c>
      <c r="AM75" s="115" t="s">
        <v>133</v>
      </c>
      <c r="AN75" s="115" t="s">
        <v>133</v>
      </c>
    </row>
    <row r="76" spans="1:40" x14ac:dyDescent="0.25">
      <c r="A76" s="115">
        <v>336943</v>
      </c>
      <c r="B76" s="115" t="s">
        <v>138</v>
      </c>
      <c r="J76" s="115" t="s">
        <v>136</v>
      </c>
      <c r="P76" s="115" t="s">
        <v>136</v>
      </c>
      <c r="X76" s="115" t="s">
        <v>136</v>
      </c>
      <c r="Z76" s="115" t="s">
        <v>136</v>
      </c>
      <c r="AA76" s="115" t="s">
        <v>136</v>
      </c>
      <c r="AB76" s="115" t="s">
        <v>136</v>
      </c>
      <c r="AC76" s="115" t="s">
        <v>135</v>
      </c>
      <c r="AD76" s="115" t="s">
        <v>135</v>
      </c>
      <c r="AE76" s="115" t="s">
        <v>135</v>
      </c>
      <c r="AF76" s="115" t="s">
        <v>135</v>
      </c>
      <c r="AG76" s="115" t="s">
        <v>133</v>
      </c>
      <c r="AH76" s="115" t="s">
        <v>135</v>
      </c>
      <c r="AI76" s="115" t="s">
        <v>133</v>
      </c>
      <c r="AJ76" s="115" t="s">
        <v>133</v>
      </c>
      <c r="AK76" s="115" t="s">
        <v>133</v>
      </c>
      <c r="AL76" s="115" t="s">
        <v>133</v>
      </c>
      <c r="AM76" s="115" t="s">
        <v>133</v>
      </c>
      <c r="AN76" s="115" t="s">
        <v>133</v>
      </c>
    </row>
    <row r="77" spans="1:40" x14ac:dyDescent="0.25">
      <c r="A77" s="115">
        <v>337016</v>
      </c>
      <c r="B77" s="115" t="s">
        <v>138</v>
      </c>
      <c r="Z77" s="115" t="s">
        <v>136</v>
      </c>
      <c r="AA77" s="115" t="s">
        <v>136</v>
      </c>
      <c r="AC77" s="115" t="s">
        <v>136</v>
      </c>
      <c r="AD77" s="115" t="s">
        <v>136</v>
      </c>
      <c r="AF77" s="115" t="s">
        <v>135</v>
      </c>
      <c r="AG77" s="115" t="s">
        <v>136</v>
      </c>
      <c r="AH77" s="115" t="s">
        <v>135</v>
      </c>
      <c r="AI77" s="115" t="s">
        <v>135</v>
      </c>
      <c r="AJ77" s="115" t="s">
        <v>133</v>
      </c>
      <c r="AN77" s="115" t="s">
        <v>135</v>
      </c>
    </row>
    <row r="78" spans="1:40" x14ac:dyDescent="0.25">
      <c r="A78" s="115">
        <v>337032</v>
      </c>
      <c r="B78" s="115" t="s">
        <v>138</v>
      </c>
      <c r="N78" s="115" t="s">
        <v>136</v>
      </c>
      <c r="P78" s="115" t="s">
        <v>136</v>
      </c>
      <c r="V78" s="115" t="s">
        <v>135</v>
      </c>
      <c r="AA78" s="115" t="s">
        <v>136</v>
      </c>
      <c r="AC78" s="115" t="s">
        <v>136</v>
      </c>
      <c r="AJ78" s="115" t="s">
        <v>136</v>
      </c>
      <c r="AL78" s="115" t="s">
        <v>135</v>
      </c>
      <c r="AN78" s="115" t="s">
        <v>135</v>
      </c>
    </row>
    <row r="79" spans="1:40" x14ac:dyDescent="0.25">
      <c r="A79" s="115">
        <v>337033</v>
      </c>
      <c r="B79" s="115" t="s">
        <v>138</v>
      </c>
      <c r="F79" s="115" t="s">
        <v>136</v>
      </c>
      <c r="K79" s="115" t="s">
        <v>136</v>
      </c>
      <c r="W79" s="115" t="s">
        <v>136</v>
      </c>
      <c r="Z79" s="115" t="s">
        <v>136</v>
      </c>
      <c r="AC79" s="115" t="s">
        <v>136</v>
      </c>
      <c r="AD79" s="115" t="s">
        <v>136</v>
      </c>
      <c r="AE79" s="115" t="s">
        <v>136</v>
      </c>
      <c r="AF79" s="115" t="s">
        <v>136</v>
      </c>
      <c r="AG79" s="115" t="s">
        <v>135</v>
      </c>
      <c r="AH79" s="115" t="s">
        <v>135</v>
      </c>
      <c r="AI79" s="115" t="s">
        <v>136</v>
      </c>
      <c r="AJ79" s="115" t="s">
        <v>136</v>
      </c>
      <c r="AK79" s="115" t="s">
        <v>136</v>
      </c>
      <c r="AL79" s="115" t="s">
        <v>135</v>
      </c>
      <c r="AM79" s="115" t="s">
        <v>136</v>
      </c>
      <c r="AN79" s="115" t="s">
        <v>133</v>
      </c>
    </row>
    <row r="80" spans="1:40" x14ac:dyDescent="0.25">
      <c r="A80" s="115">
        <v>337190</v>
      </c>
      <c r="B80" s="115" t="s">
        <v>138</v>
      </c>
      <c r="N80" s="115" t="s">
        <v>135</v>
      </c>
      <c r="Z80" s="115" t="s">
        <v>133</v>
      </c>
      <c r="AA80" s="115" t="s">
        <v>136</v>
      </c>
      <c r="AC80" s="115" t="s">
        <v>136</v>
      </c>
      <c r="AD80" s="115" t="s">
        <v>133</v>
      </c>
      <c r="AE80" s="115" t="s">
        <v>136</v>
      </c>
      <c r="AF80" s="115" t="s">
        <v>133</v>
      </c>
      <c r="AG80" s="115" t="s">
        <v>133</v>
      </c>
      <c r="AH80" s="115" t="s">
        <v>135</v>
      </c>
      <c r="AI80" s="115" t="s">
        <v>133</v>
      </c>
      <c r="AJ80" s="115" t="s">
        <v>133</v>
      </c>
      <c r="AK80" s="115" t="s">
        <v>133</v>
      </c>
      <c r="AL80" s="115" t="s">
        <v>133</v>
      </c>
      <c r="AM80" s="115" t="s">
        <v>133</v>
      </c>
      <c r="AN80" s="115" t="s">
        <v>133</v>
      </c>
    </row>
    <row r="81" spans="1:40" x14ac:dyDescent="0.25">
      <c r="A81" s="115">
        <v>337289</v>
      </c>
      <c r="B81" s="115" t="s">
        <v>138</v>
      </c>
      <c r="C81" s="115" t="s">
        <v>133</v>
      </c>
      <c r="O81" s="115" t="s">
        <v>135</v>
      </c>
      <c r="P81" s="115" t="s">
        <v>136</v>
      </c>
      <c r="Y81" s="115" t="s">
        <v>136</v>
      </c>
      <c r="Z81" s="115" t="s">
        <v>136</v>
      </c>
      <c r="AB81" s="115" t="s">
        <v>133</v>
      </c>
      <c r="AC81" s="115" t="s">
        <v>133</v>
      </c>
      <c r="AD81" s="115" t="s">
        <v>133</v>
      </c>
      <c r="AE81" s="115" t="s">
        <v>133</v>
      </c>
      <c r="AF81" s="115" t="s">
        <v>133</v>
      </c>
      <c r="AG81" s="115" t="s">
        <v>133</v>
      </c>
      <c r="AH81" s="115" t="s">
        <v>133</v>
      </c>
      <c r="AI81" s="115" t="s">
        <v>133</v>
      </c>
      <c r="AJ81" s="115" t="s">
        <v>133</v>
      </c>
      <c r="AK81" s="115" t="s">
        <v>133</v>
      </c>
      <c r="AL81" s="115" t="s">
        <v>133</v>
      </c>
      <c r="AM81" s="115" t="s">
        <v>133</v>
      </c>
      <c r="AN81" s="115" t="s">
        <v>133</v>
      </c>
    </row>
    <row r="82" spans="1:40" x14ac:dyDescent="0.25">
      <c r="A82" s="115">
        <v>337475</v>
      </c>
      <c r="B82" s="115" t="s">
        <v>138</v>
      </c>
      <c r="N82" s="115" t="s">
        <v>136</v>
      </c>
      <c r="X82" s="115" t="s">
        <v>136</v>
      </c>
      <c r="AA82" s="115" t="s">
        <v>136</v>
      </c>
      <c r="AC82" s="115" t="s">
        <v>136</v>
      </c>
      <c r="AE82" s="115" t="s">
        <v>136</v>
      </c>
      <c r="AG82" s="115" t="s">
        <v>135</v>
      </c>
      <c r="AH82" s="115" t="s">
        <v>135</v>
      </c>
      <c r="AI82" s="115" t="s">
        <v>133</v>
      </c>
      <c r="AJ82" s="115" t="s">
        <v>133</v>
      </c>
      <c r="AK82" s="115" t="s">
        <v>133</v>
      </c>
      <c r="AL82" s="115" t="s">
        <v>133</v>
      </c>
      <c r="AM82" s="115" t="s">
        <v>133</v>
      </c>
      <c r="AN82" s="115" t="s">
        <v>133</v>
      </c>
    </row>
    <row r="83" spans="1:40" x14ac:dyDescent="0.25">
      <c r="A83" s="115">
        <v>337821</v>
      </c>
      <c r="B83" s="115" t="s">
        <v>138</v>
      </c>
      <c r="K83" s="115" t="s">
        <v>135</v>
      </c>
      <c r="M83" s="115" t="s">
        <v>135</v>
      </c>
      <c r="W83" s="115" t="s">
        <v>135</v>
      </c>
      <c r="AC83" s="115" t="s">
        <v>135</v>
      </c>
      <c r="AF83" s="115" t="s">
        <v>135</v>
      </c>
      <c r="AG83" s="115" t="s">
        <v>135</v>
      </c>
      <c r="AI83" s="115" t="s">
        <v>135</v>
      </c>
      <c r="AJ83" s="115" t="s">
        <v>135</v>
      </c>
      <c r="AK83" s="115" t="s">
        <v>135</v>
      </c>
      <c r="AM83" s="115" t="s">
        <v>135</v>
      </c>
    </row>
    <row r="84" spans="1:40" x14ac:dyDescent="0.25">
      <c r="A84" s="115">
        <v>337894</v>
      </c>
      <c r="B84" s="115" t="s">
        <v>138</v>
      </c>
      <c r="D84" s="115" t="s">
        <v>135</v>
      </c>
      <c r="G84" s="115" t="s">
        <v>135</v>
      </c>
      <c r="R84" s="115" t="s">
        <v>136</v>
      </c>
      <c r="X84" s="115" t="s">
        <v>133</v>
      </c>
      <c r="AC84" s="115" t="s">
        <v>135</v>
      </c>
      <c r="AD84" s="115" t="s">
        <v>135</v>
      </c>
      <c r="AG84" s="115" t="s">
        <v>133</v>
      </c>
      <c r="AH84" s="115" t="s">
        <v>133</v>
      </c>
      <c r="AI84" s="115" t="s">
        <v>133</v>
      </c>
      <c r="AJ84" s="115" t="s">
        <v>133</v>
      </c>
      <c r="AK84" s="115" t="s">
        <v>133</v>
      </c>
      <c r="AL84" s="115" t="s">
        <v>133</v>
      </c>
      <c r="AM84" s="115" t="s">
        <v>133</v>
      </c>
    </row>
    <row r="85" spans="1:40" x14ac:dyDescent="0.25">
      <c r="A85" s="115">
        <v>337953</v>
      </c>
      <c r="B85" s="115" t="s">
        <v>138</v>
      </c>
      <c r="O85" s="115" t="s">
        <v>136</v>
      </c>
      <c r="X85" s="115" t="s">
        <v>136</v>
      </c>
      <c r="Z85" s="115" t="s">
        <v>136</v>
      </c>
      <c r="AB85" s="115" t="s">
        <v>136</v>
      </c>
      <c r="AE85" s="115" t="s">
        <v>135</v>
      </c>
      <c r="AF85" s="115" t="s">
        <v>135</v>
      </c>
      <c r="AG85" s="115" t="s">
        <v>133</v>
      </c>
      <c r="AH85" s="115" t="s">
        <v>133</v>
      </c>
      <c r="AI85" s="115" t="s">
        <v>133</v>
      </c>
      <c r="AJ85" s="115" t="s">
        <v>133</v>
      </c>
      <c r="AK85" s="115" t="s">
        <v>133</v>
      </c>
      <c r="AL85" s="115" t="s">
        <v>133</v>
      </c>
      <c r="AM85" s="115" t="s">
        <v>133</v>
      </c>
      <c r="AN85" s="115" t="s">
        <v>133</v>
      </c>
    </row>
    <row r="86" spans="1:40" x14ac:dyDescent="0.25">
      <c r="A86" s="115">
        <v>338106</v>
      </c>
      <c r="B86" s="115" t="s">
        <v>138</v>
      </c>
      <c r="F86" s="115" t="s">
        <v>136</v>
      </c>
      <c r="O86" s="115" t="s">
        <v>136</v>
      </c>
      <c r="P86" s="115" t="s">
        <v>136</v>
      </c>
      <c r="W86" s="115" t="s">
        <v>136</v>
      </c>
      <c r="Y86" s="115" t="s">
        <v>136</v>
      </c>
      <c r="AA86" s="115" t="s">
        <v>136</v>
      </c>
      <c r="AC86" s="115" t="s">
        <v>133</v>
      </c>
      <c r="AD86" s="115" t="s">
        <v>133</v>
      </c>
      <c r="AE86" s="115" t="s">
        <v>133</v>
      </c>
      <c r="AF86" s="115" t="s">
        <v>133</v>
      </c>
      <c r="AG86" s="115" t="s">
        <v>133</v>
      </c>
      <c r="AH86" s="115" t="s">
        <v>133</v>
      </c>
      <c r="AI86" s="115" t="s">
        <v>133</v>
      </c>
      <c r="AJ86" s="115" t="s">
        <v>133</v>
      </c>
      <c r="AK86" s="115" t="s">
        <v>133</v>
      </c>
      <c r="AL86" s="115" t="s">
        <v>133</v>
      </c>
      <c r="AM86" s="115" t="s">
        <v>133</v>
      </c>
      <c r="AN86" s="115" t="s">
        <v>133</v>
      </c>
    </row>
    <row r="87" spans="1:40" x14ac:dyDescent="0.25">
      <c r="A87" s="115">
        <v>338283</v>
      </c>
      <c r="B87" s="115" t="s">
        <v>138</v>
      </c>
      <c r="M87" s="115" t="s">
        <v>136</v>
      </c>
      <c r="AA87" s="115" t="s">
        <v>133</v>
      </c>
      <c r="AB87" s="115" t="s">
        <v>133</v>
      </c>
      <c r="AG87" s="115" t="s">
        <v>135</v>
      </c>
      <c r="AI87" s="115" t="s">
        <v>133</v>
      </c>
      <c r="AJ87" s="115" t="s">
        <v>133</v>
      </c>
      <c r="AK87" s="115" t="s">
        <v>133</v>
      </c>
      <c r="AL87" s="115" t="s">
        <v>133</v>
      </c>
      <c r="AM87" s="115" t="s">
        <v>133</v>
      </c>
      <c r="AN87" s="115" t="s">
        <v>133</v>
      </c>
    </row>
    <row r="88" spans="1:40" x14ac:dyDescent="0.25">
      <c r="A88" s="115">
        <v>338294</v>
      </c>
      <c r="B88" s="115" t="s">
        <v>138</v>
      </c>
      <c r="O88" s="115" t="s">
        <v>135</v>
      </c>
      <c r="AA88" s="115" t="s">
        <v>135</v>
      </c>
      <c r="AC88" s="115" t="s">
        <v>133</v>
      </c>
      <c r="AD88" s="115" t="s">
        <v>133</v>
      </c>
      <c r="AE88" s="115" t="s">
        <v>133</v>
      </c>
      <c r="AF88" s="115" t="s">
        <v>133</v>
      </c>
      <c r="AG88" s="115" t="s">
        <v>135</v>
      </c>
      <c r="AH88" s="115" t="s">
        <v>135</v>
      </c>
      <c r="AI88" s="115" t="s">
        <v>133</v>
      </c>
      <c r="AJ88" s="115" t="s">
        <v>133</v>
      </c>
      <c r="AK88" s="115" t="s">
        <v>133</v>
      </c>
      <c r="AL88" s="115" t="s">
        <v>133</v>
      </c>
      <c r="AM88" s="115" t="s">
        <v>133</v>
      </c>
      <c r="AN88" s="115" t="s">
        <v>133</v>
      </c>
    </row>
    <row r="89" spans="1:40" x14ac:dyDescent="0.25">
      <c r="A89" s="115">
        <v>338856</v>
      </c>
      <c r="B89" s="115" t="s">
        <v>138</v>
      </c>
      <c r="AA89" s="115" t="s">
        <v>135</v>
      </c>
      <c r="AC89" s="115" t="s">
        <v>135</v>
      </c>
      <c r="AE89" s="115" t="s">
        <v>135</v>
      </c>
      <c r="AG89" s="115" t="s">
        <v>133</v>
      </c>
      <c r="AI89" s="115" t="s">
        <v>133</v>
      </c>
      <c r="AJ89" s="115" t="s">
        <v>133</v>
      </c>
      <c r="AK89" s="115" t="s">
        <v>133</v>
      </c>
      <c r="AL89" s="115" t="s">
        <v>133</v>
      </c>
      <c r="AM89" s="115" t="s">
        <v>133</v>
      </c>
      <c r="AN89" s="115" t="s">
        <v>133</v>
      </c>
    </row>
    <row r="90" spans="1:40" x14ac:dyDescent="0.25">
      <c r="A90" s="115">
        <v>338915</v>
      </c>
      <c r="B90" s="115" t="s">
        <v>138</v>
      </c>
      <c r="W90" s="115" t="s">
        <v>135</v>
      </c>
      <c r="AC90" s="115" t="s">
        <v>135</v>
      </c>
      <c r="AD90" s="115" t="s">
        <v>135</v>
      </c>
      <c r="AG90" s="115" t="s">
        <v>135</v>
      </c>
      <c r="AH90" s="115" t="s">
        <v>135</v>
      </c>
      <c r="AI90" s="115" t="s">
        <v>133</v>
      </c>
      <c r="AJ90" s="115" t="s">
        <v>133</v>
      </c>
      <c r="AK90" s="115" t="s">
        <v>133</v>
      </c>
      <c r="AL90" s="115" t="s">
        <v>133</v>
      </c>
      <c r="AM90" s="115" t="s">
        <v>133</v>
      </c>
    </row>
    <row r="91" spans="1:40" x14ac:dyDescent="0.25">
      <c r="A91" s="115">
        <v>338956</v>
      </c>
      <c r="B91" s="115" t="s">
        <v>138</v>
      </c>
      <c r="AC91" s="115" t="s">
        <v>133</v>
      </c>
      <c r="AE91" s="115" t="s">
        <v>133</v>
      </c>
      <c r="AG91" s="115" t="s">
        <v>135</v>
      </c>
      <c r="AH91" s="115" t="s">
        <v>133</v>
      </c>
      <c r="AI91" s="115" t="s">
        <v>133</v>
      </c>
      <c r="AL91" s="115" t="s">
        <v>133</v>
      </c>
      <c r="AM91" s="115" t="s">
        <v>133</v>
      </c>
      <c r="AN91" s="115" t="s">
        <v>133</v>
      </c>
    </row>
    <row r="92" spans="1:40" x14ac:dyDescent="0.25">
      <c r="A92" s="115">
        <v>339115</v>
      </c>
      <c r="B92" s="115" t="s">
        <v>138</v>
      </c>
      <c r="P92" s="115" t="s">
        <v>201</v>
      </c>
      <c r="R92" s="115" t="s">
        <v>201</v>
      </c>
      <c r="U92" s="115" t="s">
        <v>201</v>
      </c>
      <c r="W92" s="115" t="s">
        <v>201</v>
      </c>
      <c r="AC92" s="115" t="s">
        <v>201</v>
      </c>
      <c r="AD92" s="115" t="s">
        <v>201</v>
      </c>
      <c r="AE92" s="115" t="s">
        <v>201</v>
      </c>
      <c r="AF92" s="115" t="s">
        <v>201</v>
      </c>
      <c r="AG92" s="115" t="s">
        <v>201</v>
      </c>
      <c r="AH92" s="115" t="s">
        <v>201</v>
      </c>
      <c r="AI92" s="115" t="s">
        <v>201</v>
      </c>
      <c r="AJ92" s="115" t="s">
        <v>201</v>
      </c>
      <c r="AK92" s="115" t="s">
        <v>201</v>
      </c>
      <c r="AL92" s="115" t="s">
        <v>201</v>
      </c>
      <c r="AM92" s="115" t="s">
        <v>201</v>
      </c>
      <c r="AN92" s="115" t="s">
        <v>201</v>
      </c>
    </row>
    <row r="93" spans="1:40" x14ac:dyDescent="0.25">
      <c r="A93" s="115">
        <v>339136</v>
      </c>
      <c r="B93" s="115" t="s">
        <v>138</v>
      </c>
      <c r="L93" s="115" t="s">
        <v>133</v>
      </c>
      <c r="M93" s="115" t="s">
        <v>133</v>
      </c>
      <c r="P93" s="115" t="s">
        <v>136</v>
      </c>
      <c r="AC93" s="115" t="s">
        <v>133</v>
      </c>
      <c r="AD93" s="115" t="s">
        <v>133</v>
      </c>
      <c r="AE93" s="115" t="s">
        <v>133</v>
      </c>
      <c r="AF93" s="115" t="s">
        <v>133</v>
      </c>
      <c r="AG93" s="115" t="s">
        <v>133</v>
      </c>
      <c r="AH93" s="115" t="s">
        <v>133</v>
      </c>
      <c r="AI93" s="115" t="s">
        <v>133</v>
      </c>
      <c r="AJ93" s="115" t="s">
        <v>133</v>
      </c>
      <c r="AK93" s="115" t="s">
        <v>133</v>
      </c>
      <c r="AL93" s="115" t="s">
        <v>133</v>
      </c>
      <c r="AM93" s="115" t="s">
        <v>133</v>
      </c>
      <c r="AN93" s="115" t="s">
        <v>133</v>
      </c>
    </row>
    <row r="94" spans="1:40" x14ac:dyDescent="0.25">
      <c r="A94" s="115">
        <v>339198</v>
      </c>
      <c r="B94" s="115" t="s">
        <v>138</v>
      </c>
      <c r="W94" s="115" t="s">
        <v>135</v>
      </c>
      <c r="AA94" s="115" t="s">
        <v>135</v>
      </c>
      <c r="AE94" s="115" t="s">
        <v>135</v>
      </c>
      <c r="AG94" s="115" t="s">
        <v>133</v>
      </c>
      <c r="AI94" s="115" t="s">
        <v>133</v>
      </c>
      <c r="AJ94" s="115" t="s">
        <v>133</v>
      </c>
      <c r="AK94" s="115" t="s">
        <v>133</v>
      </c>
      <c r="AL94" s="115" t="s">
        <v>133</v>
      </c>
      <c r="AM94" s="115" t="s">
        <v>133</v>
      </c>
      <c r="AN94" s="115" t="s">
        <v>133</v>
      </c>
    </row>
    <row r="95" spans="1:40" x14ac:dyDescent="0.25">
      <c r="A95" s="115">
        <v>313314</v>
      </c>
      <c r="B95" s="115" t="s">
        <v>138</v>
      </c>
      <c r="W95" s="115" t="s">
        <v>136</v>
      </c>
      <c r="Z95" s="115" t="s">
        <v>136</v>
      </c>
      <c r="AC95" s="115" t="s">
        <v>136</v>
      </c>
      <c r="AD95" s="115" t="s">
        <v>136</v>
      </c>
      <c r="AE95" s="115" t="s">
        <v>136</v>
      </c>
      <c r="AF95" s="115" t="s">
        <v>136</v>
      </c>
      <c r="AG95" s="115" t="s">
        <v>133</v>
      </c>
      <c r="AH95" s="115" t="s">
        <v>133</v>
      </c>
      <c r="AI95" s="115" t="s">
        <v>136</v>
      </c>
      <c r="AJ95" s="115" t="s">
        <v>135</v>
      </c>
      <c r="AK95" s="115" t="s">
        <v>136</v>
      </c>
      <c r="AL95" s="115" t="s">
        <v>133</v>
      </c>
      <c r="AM95" s="115" t="s">
        <v>133</v>
      </c>
      <c r="AN95" s="115" t="s">
        <v>133</v>
      </c>
    </row>
    <row r="96" spans="1:40" x14ac:dyDescent="0.25">
      <c r="A96" s="115">
        <v>328103</v>
      </c>
      <c r="B96" s="115" t="s">
        <v>138</v>
      </c>
      <c r="W96" s="115" t="s">
        <v>201</v>
      </c>
      <c r="Z96" s="115" t="s">
        <v>201</v>
      </c>
      <c r="AA96" s="115" t="s">
        <v>201</v>
      </c>
      <c r="AF96" s="115" t="s">
        <v>201</v>
      </c>
      <c r="AG96" s="115" t="s">
        <v>201</v>
      </c>
      <c r="AH96" s="115" t="s">
        <v>201</v>
      </c>
      <c r="AJ96" s="115" t="s">
        <v>201</v>
      </c>
    </row>
    <row r="97" spans="1:40" x14ac:dyDescent="0.25">
      <c r="A97" s="115">
        <v>330252</v>
      </c>
      <c r="B97" s="115" t="s">
        <v>138</v>
      </c>
      <c r="P97" s="115" t="s">
        <v>201</v>
      </c>
      <c r="Z97" s="115" t="s">
        <v>201</v>
      </c>
      <c r="AB97" s="115" t="s">
        <v>201</v>
      </c>
      <c r="AG97" s="115" t="s">
        <v>201</v>
      </c>
      <c r="AH97" s="115" t="s">
        <v>201</v>
      </c>
      <c r="AJ97" s="115" t="s">
        <v>201</v>
      </c>
      <c r="AL97" s="115" t="s">
        <v>201</v>
      </c>
      <c r="AM97" s="115" t="s">
        <v>201</v>
      </c>
      <c r="AN97" s="115" t="s">
        <v>201</v>
      </c>
    </row>
    <row r="98" spans="1:40" x14ac:dyDescent="0.25">
      <c r="A98" s="115">
        <v>330317</v>
      </c>
      <c r="B98" s="115" t="s">
        <v>138</v>
      </c>
      <c r="W98" s="115" t="s">
        <v>201</v>
      </c>
      <c r="Z98" s="115" t="s">
        <v>201</v>
      </c>
      <c r="AC98" s="115" t="s">
        <v>201</v>
      </c>
      <c r="AD98" s="115" t="s">
        <v>201</v>
      </c>
      <c r="AE98" s="115" t="s">
        <v>201</v>
      </c>
      <c r="AF98" s="115" t="s">
        <v>201</v>
      </c>
      <c r="AG98" s="115" t="s">
        <v>201</v>
      </c>
      <c r="AH98" s="115" t="s">
        <v>201</v>
      </c>
      <c r="AI98" s="115" t="s">
        <v>201</v>
      </c>
      <c r="AJ98" s="115" t="s">
        <v>201</v>
      </c>
      <c r="AK98" s="115" t="s">
        <v>201</v>
      </c>
      <c r="AL98" s="115" t="s">
        <v>201</v>
      </c>
      <c r="AM98" s="115" t="s">
        <v>201</v>
      </c>
      <c r="AN98" s="115" t="s">
        <v>201</v>
      </c>
    </row>
    <row r="99" spans="1:40" x14ac:dyDescent="0.25">
      <c r="A99" s="115">
        <v>337088</v>
      </c>
      <c r="B99" s="115" t="s">
        <v>138</v>
      </c>
      <c r="P99" s="115" t="s">
        <v>201</v>
      </c>
      <c r="AC99" s="115" t="s">
        <v>201</v>
      </c>
      <c r="AE99" s="115" t="s">
        <v>201</v>
      </c>
      <c r="AG99" s="115" t="s">
        <v>201</v>
      </c>
      <c r="AI99" s="115" t="s">
        <v>201</v>
      </c>
      <c r="AJ99" s="115" t="s">
        <v>201</v>
      </c>
      <c r="AK99" s="115" t="s">
        <v>201</v>
      </c>
      <c r="AL99" s="115" t="s">
        <v>201</v>
      </c>
      <c r="AM99" s="115" t="s">
        <v>201</v>
      </c>
      <c r="AN99" s="115" t="s">
        <v>201</v>
      </c>
    </row>
    <row r="100" spans="1:40" x14ac:dyDescent="0.25">
      <c r="A100" s="115">
        <v>324484</v>
      </c>
      <c r="B100" s="115" t="s">
        <v>138</v>
      </c>
      <c r="M100" s="115" t="s">
        <v>201</v>
      </c>
      <c r="W100" s="115" t="s">
        <v>201</v>
      </c>
      <c r="AI100" s="115" t="s">
        <v>201</v>
      </c>
      <c r="AJ100" s="115" t="s">
        <v>201</v>
      </c>
      <c r="AK100" s="115" t="s">
        <v>201</v>
      </c>
      <c r="AL100" s="115" t="s">
        <v>201</v>
      </c>
      <c r="AM100" s="115" t="s">
        <v>201</v>
      </c>
      <c r="AN100" s="115" t="s">
        <v>201</v>
      </c>
    </row>
    <row r="101" spans="1:40" x14ac:dyDescent="0.25">
      <c r="A101" s="115">
        <v>313973</v>
      </c>
      <c r="B101" s="115" t="s">
        <v>138</v>
      </c>
      <c r="Z101" s="115" t="s">
        <v>201</v>
      </c>
      <c r="AC101" s="115" t="s">
        <v>201</v>
      </c>
      <c r="AD101" s="115" t="s">
        <v>201</v>
      </c>
      <c r="AE101" s="115" t="s">
        <v>201</v>
      </c>
      <c r="AF101" s="115" t="s">
        <v>201</v>
      </c>
      <c r="AG101" s="115" t="s">
        <v>201</v>
      </c>
      <c r="AI101" s="115" t="s">
        <v>201</v>
      </c>
      <c r="AJ101" s="115" t="s">
        <v>201</v>
      </c>
      <c r="AK101" s="115" t="s">
        <v>201</v>
      </c>
      <c r="AL101" s="115" t="s">
        <v>201</v>
      </c>
      <c r="AM101" s="115" t="s">
        <v>201</v>
      </c>
      <c r="AN101" s="115" t="s">
        <v>201</v>
      </c>
    </row>
    <row r="102" spans="1:40" x14ac:dyDescent="0.25">
      <c r="A102" s="115">
        <v>331558</v>
      </c>
      <c r="B102" s="115" t="s">
        <v>138</v>
      </c>
      <c r="O102" s="115" t="s">
        <v>201</v>
      </c>
      <c r="P102" s="115" t="s">
        <v>201</v>
      </c>
      <c r="W102" s="115" t="s">
        <v>201</v>
      </c>
      <c r="X102" s="115" t="s">
        <v>201</v>
      </c>
      <c r="Z102" s="115" t="s">
        <v>201</v>
      </c>
      <c r="AB102" s="115" t="s">
        <v>201</v>
      </c>
      <c r="AC102" s="115" t="s">
        <v>201</v>
      </c>
      <c r="AD102" s="115" t="s">
        <v>201</v>
      </c>
      <c r="AE102" s="115" t="s">
        <v>201</v>
      </c>
      <c r="AF102" s="115" t="s">
        <v>201</v>
      </c>
      <c r="AG102" s="115" t="s">
        <v>201</v>
      </c>
      <c r="AH102" s="115" t="s">
        <v>201</v>
      </c>
      <c r="AI102" s="115" t="s">
        <v>201</v>
      </c>
      <c r="AJ102" s="115" t="s">
        <v>201</v>
      </c>
      <c r="AK102" s="115" t="s">
        <v>201</v>
      </c>
      <c r="AL102" s="115" t="s">
        <v>201</v>
      </c>
      <c r="AM102" s="115" t="s">
        <v>201</v>
      </c>
      <c r="AN102" s="115" t="s">
        <v>201</v>
      </c>
    </row>
    <row r="103" spans="1:40" x14ac:dyDescent="0.25">
      <c r="A103" s="115">
        <v>327727</v>
      </c>
      <c r="B103" s="115" t="s">
        <v>138</v>
      </c>
      <c r="O103" s="115" t="s">
        <v>201</v>
      </c>
      <c r="Q103" s="115" t="s">
        <v>201</v>
      </c>
      <c r="Z103" s="115" t="s">
        <v>201</v>
      </c>
      <c r="AB103" s="115" t="s">
        <v>201</v>
      </c>
      <c r="AC103" s="115" t="s">
        <v>201</v>
      </c>
      <c r="AD103" s="115" t="s">
        <v>201</v>
      </c>
      <c r="AE103" s="115" t="s">
        <v>201</v>
      </c>
      <c r="AF103" s="115" t="s">
        <v>201</v>
      </c>
      <c r="AG103" s="115" t="s">
        <v>201</v>
      </c>
      <c r="AH103" s="115" t="s">
        <v>201</v>
      </c>
      <c r="AI103" s="115" t="s">
        <v>201</v>
      </c>
      <c r="AJ103" s="115" t="s">
        <v>201</v>
      </c>
      <c r="AK103" s="115" t="s">
        <v>201</v>
      </c>
      <c r="AL103" s="115" t="s">
        <v>201</v>
      </c>
      <c r="AM103" s="115" t="s">
        <v>201</v>
      </c>
      <c r="AN103" s="115" t="s">
        <v>201</v>
      </c>
    </row>
    <row r="104" spans="1:40" x14ac:dyDescent="0.25">
      <c r="A104" s="115">
        <v>331070</v>
      </c>
      <c r="B104" s="115" t="s">
        <v>138</v>
      </c>
      <c r="O104" s="115" t="s">
        <v>201</v>
      </c>
      <c r="P104" s="115" t="s">
        <v>201</v>
      </c>
      <c r="Z104" s="115" t="s">
        <v>201</v>
      </c>
      <c r="AB104" s="115" t="s">
        <v>201</v>
      </c>
      <c r="AC104" s="115" t="s">
        <v>201</v>
      </c>
      <c r="AE104" s="115" t="s">
        <v>201</v>
      </c>
      <c r="AG104" s="115" t="s">
        <v>201</v>
      </c>
      <c r="AI104" s="115" t="s">
        <v>201</v>
      </c>
      <c r="AJ104" s="115" t="s">
        <v>201</v>
      </c>
      <c r="AK104" s="115" t="s">
        <v>201</v>
      </c>
      <c r="AL104" s="115" t="s">
        <v>201</v>
      </c>
      <c r="AM104" s="115" t="s">
        <v>201</v>
      </c>
      <c r="AN104" s="115" t="s">
        <v>201</v>
      </c>
    </row>
    <row r="105" spans="1:40" x14ac:dyDescent="0.25">
      <c r="A105" s="115">
        <v>338344</v>
      </c>
      <c r="B105" s="115" t="s">
        <v>138</v>
      </c>
      <c r="Q105" s="115" t="s">
        <v>201</v>
      </c>
      <c r="U105" s="115" t="s">
        <v>201</v>
      </c>
      <c r="Z105" s="115" t="s">
        <v>201</v>
      </c>
      <c r="AB105" s="115" t="s">
        <v>201</v>
      </c>
      <c r="AC105" s="115" t="s">
        <v>201</v>
      </c>
      <c r="AD105" s="115" t="s">
        <v>201</v>
      </c>
      <c r="AE105" s="115" t="s">
        <v>201</v>
      </c>
      <c r="AF105" s="115" t="s">
        <v>201</v>
      </c>
      <c r="AG105" s="115" t="s">
        <v>201</v>
      </c>
      <c r="AH105" s="115" t="s">
        <v>201</v>
      </c>
      <c r="AI105" s="115" t="s">
        <v>201</v>
      </c>
      <c r="AJ105" s="115" t="s">
        <v>201</v>
      </c>
      <c r="AK105" s="115" t="s">
        <v>201</v>
      </c>
      <c r="AL105" s="115" t="s">
        <v>201</v>
      </c>
      <c r="AM105" s="115" t="s">
        <v>201</v>
      </c>
      <c r="AN105" s="115" t="s">
        <v>201</v>
      </c>
    </row>
    <row r="106" spans="1:40" x14ac:dyDescent="0.25">
      <c r="A106" s="115">
        <v>304912</v>
      </c>
      <c r="B106" s="115" t="s">
        <v>138</v>
      </c>
      <c r="W106" s="115" t="s">
        <v>201</v>
      </c>
      <c r="Y106" s="115" t="s">
        <v>201</v>
      </c>
      <c r="Z106" s="115" t="s">
        <v>201</v>
      </c>
      <c r="AB106" s="115" t="s">
        <v>201</v>
      </c>
      <c r="AC106" s="115" t="s">
        <v>201</v>
      </c>
      <c r="AD106" s="115" t="s">
        <v>201</v>
      </c>
      <c r="AE106" s="115" t="s">
        <v>201</v>
      </c>
      <c r="AF106" s="115" t="s">
        <v>201</v>
      </c>
      <c r="AG106" s="115" t="s">
        <v>201</v>
      </c>
      <c r="AH106" s="115" t="s">
        <v>201</v>
      </c>
      <c r="AI106" s="115" t="s">
        <v>201</v>
      </c>
      <c r="AJ106" s="115" t="s">
        <v>201</v>
      </c>
      <c r="AK106" s="115" t="s">
        <v>201</v>
      </c>
      <c r="AL106" s="115" t="s">
        <v>201</v>
      </c>
      <c r="AM106" s="115" t="s">
        <v>201</v>
      </c>
      <c r="AN106" s="115" t="s">
        <v>201</v>
      </c>
    </row>
    <row r="107" spans="1:40" x14ac:dyDescent="0.25">
      <c r="A107" s="115">
        <v>309503</v>
      </c>
      <c r="B107" s="115" t="s">
        <v>138</v>
      </c>
      <c r="Y107" s="115" t="s">
        <v>201</v>
      </c>
      <c r="Z107" s="115" t="s">
        <v>201</v>
      </c>
      <c r="AA107" s="115" t="s">
        <v>201</v>
      </c>
      <c r="AB107" s="115" t="s">
        <v>201</v>
      </c>
      <c r="AC107" s="115" t="s">
        <v>201</v>
      </c>
      <c r="AD107" s="115" t="s">
        <v>201</v>
      </c>
      <c r="AE107" s="115" t="s">
        <v>201</v>
      </c>
      <c r="AF107" s="115" t="s">
        <v>201</v>
      </c>
      <c r="AG107" s="115" t="s">
        <v>201</v>
      </c>
      <c r="AH107" s="115" t="s">
        <v>201</v>
      </c>
      <c r="AI107" s="115" t="s">
        <v>201</v>
      </c>
      <c r="AJ107" s="115" t="s">
        <v>201</v>
      </c>
      <c r="AK107" s="115" t="s">
        <v>201</v>
      </c>
      <c r="AL107" s="115" t="s">
        <v>201</v>
      </c>
      <c r="AM107" s="115" t="s">
        <v>201</v>
      </c>
      <c r="AN107" s="115" t="s">
        <v>201</v>
      </c>
    </row>
    <row r="108" spans="1:40" x14ac:dyDescent="0.25">
      <c r="A108" s="115">
        <v>316044</v>
      </c>
      <c r="B108" s="115" t="s">
        <v>138</v>
      </c>
      <c r="P108" s="115" t="s">
        <v>201</v>
      </c>
      <c r="X108" s="115" t="s">
        <v>201</v>
      </c>
      <c r="Z108" s="115" t="s">
        <v>201</v>
      </c>
      <c r="AB108" s="115" t="s">
        <v>201</v>
      </c>
      <c r="AC108" s="115" t="s">
        <v>201</v>
      </c>
      <c r="AD108" s="115" t="s">
        <v>201</v>
      </c>
      <c r="AE108" s="115" t="s">
        <v>201</v>
      </c>
      <c r="AF108" s="115" t="s">
        <v>201</v>
      </c>
      <c r="AG108" s="115" t="s">
        <v>201</v>
      </c>
      <c r="AH108" s="115" t="s">
        <v>201</v>
      </c>
      <c r="AI108" s="115" t="s">
        <v>201</v>
      </c>
      <c r="AJ108" s="115" t="s">
        <v>201</v>
      </c>
      <c r="AK108" s="115" t="s">
        <v>201</v>
      </c>
      <c r="AL108" s="115" t="s">
        <v>201</v>
      </c>
      <c r="AM108" s="115" t="s">
        <v>201</v>
      </c>
      <c r="AN108" s="115" t="s">
        <v>201</v>
      </c>
    </row>
    <row r="109" spans="1:40" x14ac:dyDescent="0.25">
      <c r="A109" s="115">
        <v>321096</v>
      </c>
      <c r="B109" s="115" t="s">
        <v>138</v>
      </c>
      <c r="Q109" s="115" t="s">
        <v>201</v>
      </c>
      <c r="W109" s="115" t="s">
        <v>201</v>
      </c>
      <c r="Z109" s="115" t="s">
        <v>201</v>
      </c>
      <c r="AB109" s="115" t="s">
        <v>201</v>
      </c>
      <c r="AC109" s="115" t="s">
        <v>201</v>
      </c>
      <c r="AD109" s="115" t="s">
        <v>201</v>
      </c>
      <c r="AE109" s="115" t="s">
        <v>201</v>
      </c>
      <c r="AF109" s="115" t="s">
        <v>201</v>
      </c>
      <c r="AG109" s="115" t="s">
        <v>201</v>
      </c>
      <c r="AH109" s="115" t="s">
        <v>201</v>
      </c>
      <c r="AI109" s="115" t="s">
        <v>201</v>
      </c>
      <c r="AJ109" s="115" t="s">
        <v>201</v>
      </c>
      <c r="AK109" s="115" t="s">
        <v>201</v>
      </c>
      <c r="AL109" s="115" t="s">
        <v>201</v>
      </c>
      <c r="AM109" s="115" t="s">
        <v>201</v>
      </c>
      <c r="AN109" s="115" t="s">
        <v>201</v>
      </c>
    </row>
    <row r="110" spans="1:40" x14ac:dyDescent="0.25">
      <c r="A110" s="115">
        <v>323946</v>
      </c>
      <c r="B110" s="115" t="s">
        <v>138</v>
      </c>
      <c r="P110" s="115" t="s">
        <v>201</v>
      </c>
      <c r="X110" s="115" t="s">
        <v>201</v>
      </c>
      <c r="Z110" s="115" t="s">
        <v>201</v>
      </c>
      <c r="AB110" s="115" t="s">
        <v>201</v>
      </c>
      <c r="AC110" s="115" t="s">
        <v>201</v>
      </c>
      <c r="AD110" s="115" t="s">
        <v>201</v>
      </c>
      <c r="AE110" s="115" t="s">
        <v>201</v>
      </c>
      <c r="AF110" s="115" t="s">
        <v>201</v>
      </c>
      <c r="AG110" s="115" t="s">
        <v>201</v>
      </c>
      <c r="AH110" s="115" t="s">
        <v>201</v>
      </c>
      <c r="AI110" s="115" t="s">
        <v>201</v>
      </c>
      <c r="AJ110" s="115" t="s">
        <v>201</v>
      </c>
      <c r="AK110" s="115" t="s">
        <v>201</v>
      </c>
      <c r="AL110" s="115" t="s">
        <v>201</v>
      </c>
      <c r="AM110" s="115" t="s">
        <v>201</v>
      </c>
      <c r="AN110" s="115" t="s">
        <v>201</v>
      </c>
    </row>
    <row r="111" spans="1:40" x14ac:dyDescent="0.25">
      <c r="A111" s="115">
        <v>330609</v>
      </c>
      <c r="B111" s="115" t="s">
        <v>138</v>
      </c>
      <c r="M111" s="115" t="s">
        <v>201</v>
      </c>
      <c r="Q111" s="115" t="s">
        <v>201</v>
      </c>
      <c r="Z111" s="115" t="s">
        <v>201</v>
      </c>
      <c r="AB111" s="115" t="s">
        <v>201</v>
      </c>
      <c r="AC111" s="115" t="s">
        <v>201</v>
      </c>
      <c r="AD111" s="115" t="s">
        <v>201</v>
      </c>
      <c r="AE111" s="115" t="s">
        <v>201</v>
      </c>
      <c r="AF111" s="115" t="s">
        <v>201</v>
      </c>
      <c r="AG111" s="115" t="s">
        <v>201</v>
      </c>
      <c r="AH111" s="115" t="s">
        <v>201</v>
      </c>
      <c r="AI111" s="115" t="s">
        <v>201</v>
      </c>
      <c r="AJ111" s="115" t="s">
        <v>201</v>
      </c>
      <c r="AK111" s="115" t="s">
        <v>201</v>
      </c>
      <c r="AL111" s="115" t="s">
        <v>201</v>
      </c>
      <c r="AM111" s="115" t="s">
        <v>201</v>
      </c>
      <c r="AN111" s="115" t="s">
        <v>201</v>
      </c>
    </row>
    <row r="112" spans="1:40" x14ac:dyDescent="0.25">
      <c r="A112" s="115">
        <v>325421</v>
      </c>
      <c r="B112" s="115" t="s">
        <v>138</v>
      </c>
      <c r="P112" s="115" t="s">
        <v>201</v>
      </c>
      <c r="W112" s="115" t="s">
        <v>201</v>
      </c>
      <c r="Z112" s="115" t="s">
        <v>201</v>
      </c>
      <c r="AB112" s="115" t="s">
        <v>201</v>
      </c>
      <c r="AC112" s="115" t="s">
        <v>201</v>
      </c>
      <c r="AE112" s="115" t="s">
        <v>201</v>
      </c>
      <c r="AF112" s="115" t="s">
        <v>201</v>
      </c>
      <c r="AG112" s="115" t="s">
        <v>201</v>
      </c>
      <c r="AH112" s="115" t="s">
        <v>201</v>
      </c>
      <c r="AI112" s="115" t="s">
        <v>201</v>
      </c>
      <c r="AJ112" s="115" t="s">
        <v>201</v>
      </c>
      <c r="AK112" s="115" t="s">
        <v>201</v>
      </c>
      <c r="AL112" s="115" t="s">
        <v>201</v>
      </c>
      <c r="AM112" s="115" t="s">
        <v>201</v>
      </c>
      <c r="AN112" s="115" t="s">
        <v>201</v>
      </c>
    </row>
    <row r="113" spans="1:40" x14ac:dyDescent="0.25">
      <c r="A113" s="115">
        <v>326293</v>
      </c>
      <c r="B113" s="115" t="s">
        <v>138</v>
      </c>
      <c r="H113" s="115" t="s">
        <v>201</v>
      </c>
      <c r="N113" s="115" t="s">
        <v>201</v>
      </c>
      <c r="AB113" s="115" t="s">
        <v>201</v>
      </c>
      <c r="AC113" s="115" t="s">
        <v>201</v>
      </c>
      <c r="AD113" s="115" t="s">
        <v>201</v>
      </c>
      <c r="AE113" s="115" t="s">
        <v>201</v>
      </c>
      <c r="AF113" s="115" t="s">
        <v>201</v>
      </c>
      <c r="AG113" s="115" t="s">
        <v>201</v>
      </c>
      <c r="AH113" s="115" t="s">
        <v>201</v>
      </c>
      <c r="AI113" s="115" t="s">
        <v>201</v>
      </c>
      <c r="AJ113" s="115" t="s">
        <v>201</v>
      </c>
      <c r="AK113" s="115" t="s">
        <v>201</v>
      </c>
      <c r="AL113" s="115" t="s">
        <v>201</v>
      </c>
      <c r="AM113" s="115" t="s">
        <v>201</v>
      </c>
      <c r="AN113" s="115" t="s">
        <v>201</v>
      </c>
    </row>
    <row r="114" spans="1:40" x14ac:dyDescent="0.25">
      <c r="A114" s="115">
        <v>325402</v>
      </c>
      <c r="B114" s="115" t="s">
        <v>138</v>
      </c>
      <c r="P114" s="115" t="s">
        <v>201</v>
      </c>
      <c r="Z114" s="115" t="s">
        <v>201</v>
      </c>
      <c r="AB114" s="115" t="s">
        <v>201</v>
      </c>
      <c r="AC114" s="115" t="s">
        <v>201</v>
      </c>
      <c r="AD114" s="115" t="s">
        <v>201</v>
      </c>
      <c r="AE114" s="115" t="s">
        <v>201</v>
      </c>
      <c r="AF114" s="115" t="s">
        <v>201</v>
      </c>
      <c r="AG114" s="115" t="s">
        <v>201</v>
      </c>
      <c r="AH114" s="115" t="s">
        <v>201</v>
      </c>
      <c r="AI114" s="115" t="s">
        <v>201</v>
      </c>
      <c r="AJ114" s="115" t="s">
        <v>201</v>
      </c>
      <c r="AK114" s="115" t="s">
        <v>201</v>
      </c>
      <c r="AL114" s="115" t="s">
        <v>201</v>
      </c>
      <c r="AM114" s="115" t="s">
        <v>201</v>
      </c>
      <c r="AN114" s="115" t="s">
        <v>201</v>
      </c>
    </row>
    <row r="115" spans="1:40" x14ac:dyDescent="0.25">
      <c r="A115" s="115">
        <v>330452</v>
      </c>
      <c r="B115" s="115" t="s">
        <v>138</v>
      </c>
      <c r="N115" s="115" t="s">
        <v>201</v>
      </c>
      <c r="Z115" s="115" t="s">
        <v>201</v>
      </c>
      <c r="AB115" s="115" t="s">
        <v>201</v>
      </c>
      <c r="AC115" s="115" t="s">
        <v>201</v>
      </c>
      <c r="AD115" s="115" t="s">
        <v>201</v>
      </c>
      <c r="AE115" s="115" t="s">
        <v>201</v>
      </c>
      <c r="AF115" s="115" t="s">
        <v>201</v>
      </c>
      <c r="AG115" s="115" t="s">
        <v>201</v>
      </c>
      <c r="AH115" s="115" t="s">
        <v>201</v>
      </c>
      <c r="AI115" s="115" t="s">
        <v>201</v>
      </c>
      <c r="AJ115" s="115" t="s">
        <v>201</v>
      </c>
      <c r="AK115" s="115" t="s">
        <v>201</v>
      </c>
      <c r="AL115" s="115" t="s">
        <v>201</v>
      </c>
      <c r="AM115" s="115" t="s">
        <v>201</v>
      </c>
      <c r="AN115" s="115" t="s">
        <v>201</v>
      </c>
    </row>
    <row r="116" spans="1:40" x14ac:dyDescent="0.25">
      <c r="A116" s="115">
        <v>333658</v>
      </c>
      <c r="B116" s="115" t="s">
        <v>138</v>
      </c>
      <c r="W116" s="115" t="s">
        <v>201</v>
      </c>
      <c r="X116" s="115" t="s">
        <v>201</v>
      </c>
      <c r="Z116" s="115" t="s">
        <v>201</v>
      </c>
      <c r="AB116" s="115" t="s">
        <v>201</v>
      </c>
      <c r="AC116" s="115" t="s">
        <v>201</v>
      </c>
      <c r="AE116" s="115" t="s">
        <v>201</v>
      </c>
      <c r="AF116" s="115" t="s">
        <v>201</v>
      </c>
      <c r="AG116" s="115" t="s">
        <v>201</v>
      </c>
      <c r="AH116" s="115" t="s">
        <v>201</v>
      </c>
      <c r="AI116" s="115" t="s">
        <v>201</v>
      </c>
      <c r="AJ116" s="115" t="s">
        <v>201</v>
      </c>
      <c r="AK116" s="115" t="s">
        <v>201</v>
      </c>
      <c r="AL116" s="115" t="s">
        <v>201</v>
      </c>
      <c r="AM116" s="115" t="s">
        <v>201</v>
      </c>
      <c r="AN116" s="115" t="s">
        <v>201</v>
      </c>
    </row>
    <row r="117" spans="1:40" x14ac:dyDescent="0.25">
      <c r="A117" s="115">
        <v>318621</v>
      </c>
      <c r="B117" s="115" t="s">
        <v>138</v>
      </c>
      <c r="Z117" s="115" t="s">
        <v>201</v>
      </c>
      <c r="AB117" s="115" t="s">
        <v>201</v>
      </c>
      <c r="AC117" s="115" t="s">
        <v>201</v>
      </c>
      <c r="AD117" s="115" t="s">
        <v>201</v>
      </c>
      <c r="AE117" s="115" t="s">
        <v>201</v>
      </c>
      <c r="AF117" s="115" t="s">
        <v>201</v>
      </c>
      <c r="AG117" s="115" t="s">
        <v>201</v>
      </c>
      <c r="AH117" s="115" t="s">
        <v>201</v>
      </c>
      <c r="AI117" s="115" t="s">
        <v>201</v>
      </c>
      <c r="AJ117" s="115" t="s">
        <v>201</v>
      </c>
      <c r="AK117" s="115" t="s">
        <v>201</v>
      </c>
      <c r="AL117" s="115" t="s">
        <v>201</v>
      </c>
      <c r="AM117" s="115" t="s">
        <v>201</v>
      </c>
      <c r="AN117" s="115" t="s">
        <v>201</v>
      </c>
    </row>
    <row r="118" spans="1:40" x14ac:dyDescent="0.25">
      <c r="A118" s="115">
        <v>332405</v>
      </c>
      <c r="B118" s="115" t="s">
        <v>138</v>
      </c>
      <c r="J118" s="115" t="s">
        <v>201</v>
      </c>
      <c r="S118" s="115" t="s">
        <v>201</v>
      </c>
      <c r="AB118" s="115" t="s">
        <v>201</v>
      </c>
      <c r="AC118" s="115" t="s">
        <v>201</v>
      </c>
      <c r="AD118" s="115" t="s">
        <v>201</v>
      </c>
      <c r="AE118" s="115" t="s">
        <v>201</v>
      </c>
      <c r="AF118" s="115" t="s">
        <v>201</v>
      </c>
      <c r="AH118" s="115" t="s">
        <v>201</v>
      </c>
      <c r="AI118" s="115" t="s">
        <v>201</v>
      </c>
      <c r="AJ118" s="115" t="s">
        <v>201</v>
      </c>
      <c r="AK118" s="115" t="s">
        <v>201</v>
      </c>
      <c r="AL118" s="115" t="s">
        <v>201</v>
      </c>
      <c r="AM118" s="115" t="s">
        <v>201</v>
      </c>
      <c r="AN118" s="115" t="s">
        <v>201</v>
      </c>
    </row>
    <row r="119" spans="1:40" x14ac:dyDescent="0.25">
      <c r="A119" s="115">
        <v>316372</v>
      </c>
      <c r="B119" s="115" t="s">
        <v>138</v>
      </c>
      <c r="U119" s="115" t="s">
        <v>201</v>
      </c>
      <c r="AB119" s="115" t="s">
        <v>201</v>
      </c>
      <c r="AC119" s="115" t="s">
        <v>201</v>
      </c>
      <c r="AD119" s="115" t="s">
        <v>201</v>
      </c>
      <c r="AE119" s="115" t="s">
        <v>201</v>
      </c>
      <c r="AF119" s="115" t="s">
        <v>201</v>
      </c>
      <c r="AG119" s="115" t="s">
        <v>201</v>
      </c>
      <c r="AH119" s="115" t="s">
        <v>201</v>
      </c>
      <c r="AJ119" s="115" t="s">
        <v>201</v>
      </c>
      <c r="AK119" s="115" t="s">
        <v>201</v>
      </c>
      <c r="AL119" s="115" t="s">
        <v>201</v>
      </c>
      <c r="AM119" s="115" t="s">
        <v>201</v>
      </c>
      <c r="AN119" s="115" t="s">
        <v>201</v>
      </c>
    </row>
    <row r="120" spans="1:40" x14ac:dyDescent="0.25">
      <c r="A120" s="115">
        <v>325481</v>
      </c>
      <c r="B120" s="115" t="s">
        <v>138</v>
      </c>
      <c r="Q120" s="115" t="s">
        <v>201</v>
      </c>
      <c r="W120" s="115" t="s">
        <v>201</v>
      </c>
      <c r="AB120" s="115" t="s">
        <v>201</v>
      </c>
      <c r="AC120" s="115" t="s">
        <v>201</v>
      </c>
      <c r="AD120" s="115" t="s">
        <v>201</v>
      </c>
      <c r="AE120" s="115" t="s">
        <v>201</v>
      </c>
      <c r="AF120" s="115" t="s">
        <v>201</v>
      </c>
      <c r="AG120" s="115" t="s">
        <v>201</v>
      </c>
      <c r="AH120" s="115" t="s">
        <v>201</v>
      </c>
      <c r="AJ120" s="115" t="s">
        <v>201</v>
      </c>
      <c r="AK120" s="115" t="s">
        <v>201</v>
      </c>
      <c r="AM120" s="115" t="s">
        <v>201</v>
      </c>
      <c r="AN120" s="115" t="s">
        <v>201</v>
      </c>
    </row>
    <row r="121" spans="1:40" x14ac:dyDescent="0.25">
      <c r="A121" s="115">
        <v>337181</v>
      </c>
      <c r="B121" s="115" t="s">
        <v>138</v>
      </c>
      <c r="J121" s="115" t="s">
        <v>201</v>
      </c>
      <c r="U121" s="115" t="s">
        <v>201</v>
      </c>
      <c r="X121" s="115" t="s">
        <v>201</v>
      </c>
      <c r="AB121" s="115" t="s">
        <v>201</v>
      </c>
      <c r="AC121" s="115" t="s">
        <v>201</v>
      </c>
      <c r="AD121" s="115" t="s">
        <v>201</v>
      </c>
      <c r="AF121" s="115" t="s">
        <v>201</v>
      </c>
      <c r="AG121" s="115" t="s">
        <v>201</v>
      </c>
      <c r="AH121" s="115" t="s">
        <v>201</v>
      </c>
      <c r="AI121" s="115" t="s">
        <v>201</v>
      </c>
      <c r="AK121" s="115" t="s">
        <v>201</v>
      </c>
      <c r="AM121" s="115" t="s">
        <v>201</v>
      </c>
      <c r="AN121" s="115" t="s">
        <v>201</v>
      </c>
    </row>
    <row r="122" spans="1:40" x14ac:dyDescent="0.25">
      <c r="A122" s="115">
        <v>312634</v>
      </c>
      <c r="B122" s="115" t="s">
        <v>138</v>
      </c>
      <c r="P122" s="115" t="s">
        <v>201</v>
      </c>
      <c r="Z122" s="115" t="s">
        <v>201</v>
      </c>
      <c r="AB122" s="115" t="s">
        <v>201</v>
      </c>
      <c r="AC122" s="115" t="s">
        <v>201</v>
      </c>
      <c r="AE122" s="115" t="s">
        <v>201</v>
      </c>
      <c r="AG122" s="115" t="s">
        <v>201</v>
      </c>
      <c r="AH122" s="115" t="s">
        <v>201</v>
      </c>
      <c r="AI122" s="115" t="s">
        <v>201</v>
      </c>
      <c r="AJ122" s="115" t="s">
        <v>201</v>
      </c>
      <c r="AK122" s="115" t="s">
        <v>201</v>
      </c>
      <c r="AL122" s="115" t="s">
        <v>201</v>
      </c>
      <c r="AN122" s="115" t="s">
        <v>201</v>
      </c>
    </row>
    <row r="123" spans="1:40" x14ac:dyDescent="0.25">
      <c r="A123" s="115">
        <v>329774</v>
      </c>
      <c r="B123" s="115" t="s">
        <v>138</v>
      </c>
      <c r="P123" s="115" t="s">
        <v>201</v>
      </c>
      <c r="W123" s="115" t="s">
        <v>201</v>
      </c>
      <c r="AB123" s="115" t="s">
        <v>201</v>
      </c>
      <c r="AC123" s="115" t="s">
        <v>201</v>
      </c>
      <c r="AE123" s="115" t="s">
        <v>201</v>
      </c>
      <c r="AF123" s="115" t="s">
        <v>201</v>
      </c>
      <c r="AG123" s="115" t="s">
        <v>201</v>
      </c>
      <c r="AH123" s="115" t="s">
        <v>201</v>
      </c>
      <c r="AI123" s="115" t="s">
        <v>201</v>
      </c>
      <c r="AK123" s="115" t="s">
        <v>201</v>
      </c>
      <c r="AL123" s="115" t="s">
        <v>201</v>
      </c>
      <c r="AN123" s="115" t="s">
        <v>201</v>
      </c>
    </row>
    <row r="124" spans="1:40" x14ac:dyDescent="0.25">
      <c r="A124" s="115">
        <v>330390</v>
      </c>
      <c r="B124" s="115" t="s">
        <v>138</v>
      </c>
      <c r="W124" s="115" t="s">
        <v>201</v>
      </c>
      <c r="Z124" s="115" t="s">
        <v>201</v>
      </c>
      <c r="AB124" s="115" t="s">
        <v>201</v>
      </c>
      <c r="AC124" s="115" t="s">
        <v>201</v>
      </c>
      <c r="AE124" s="115" t="s">
        <v>201</v>
      </c>
      <c r="AF124" s="115" t="s">
        <v>201</v>
      </c>
      <c r="AG124" s="115" t="s">
        <v>201</v>
      </c>
      <c r="AH124" s="115" t="s">
        <v>201</v>
      </c>
      <c r="AI124" s="115" t="s">
        <v>201</v>
      </c>
      <c r="AJ124" s="115" t="s">
        <v>201</v>
      </c>
      <c r="AK124" s="115" t="s">
        <v>201</v>
      </c>
      <c r="AN124" s="115" t="s">
        <v>201</v>
      </c>
    </row>
    <row r="125" spans="1:40" x14ac:dyDescent="0.25">
      <c r="A125" s="115">
        <v>333459</v>
      </c>
      <c r="B125" s="115" t="s">
        <v>138</v>
      </c>
      <c r="W125" s="115" t="s">
        <v>201</v>
      </c>
      <c r="Z125" s="115" t="s">
        <v>201</v>
      </c>
      <c r="AB125" s="115" t="s">
        <v>201</v>
      </c>
      <c r="AC125" s="115" t="s">
        <v>201</v>
      </c>
      <c r="AD125" s="115" t="s">
        <v>201</v>
      </c>
      <c r="AF125" s="115" t="s">
        <v>201</v>
      </c>
      <c r="AG125" s="115" t="s">
        <v>201</v>
      </c>
      <c r="AJ125" s="115" t="s">
        <v>201</v>
      </c>
      <c r="AK125" s="115" t="s">
        <v>201</v>
      </c>
      <c r="AL125" s="115" t="s">
        <v>201</v>
      </c>
      <c r="AM125" s="115" t="s">
        <v>201</v>
      </c>
      <c r="AN125" s="115" t="s">
        <v>201</v>
      </c>
    </row>
    <row r="126" spans="1:40" x14ac:dyDescent="0.25">
      <c r="A126" s="115">
        <v>327813</v>
      </c>
      <c r="B126" s="115" t="s">
        <v>138</v>
      </c>
      <c r="T126" s="115" t="s">
        <v>201</v>
      </c>
      <c r="AB126" s="115" t="s">
        <v>201</v>
      </c>
      <c r="AE126" s="115" t="s">
        <v>201</v>
      </c>
      <c r="AF126" s="115" t="s">
        <v>201</v>
      </c>
      <c r="AG126" s="115" t="s">
        <v>201</v>
      </c>
      <c r="AH126" s="115" t="s">
        <v>201</v>
      </c>
      <c r="AI126" s="115" t="s">
        <v>201</v>
      </c>
      <c r="AJ126" s="115" t="s">
        <v>201</v>
      </c>
      <c r="AK126" s="115" t="s">
        <v>201</v>
      </c>
      <c r="AN126" s="115" t="s">
        <v>201</v>
      </c>
    </row>
    <row r="127" spans="1:40" x14ac:dyDescent="0.25">
      <c r="A127" s="115">
        <v>337171</v>
      </c>
      <c r="B127" s="115" t="s">
        <v>138</v>
      </c>
      <c r="S127" s="115" t="s">
        <v>201</v>
      </c>
      <c r="AB127" s="115" t="s">
        <v>201</v>
      </c>
      <c r="AC127" s="115" t="s">
        <v>201</v>
      </c>
      <c r="AG127" s="115" t="s">
        <v>201</v>
      </c>
      <c r="AH127" s="115" t="s">
        <v>201</v>
      </c>
      <c r="AJ127" s="115" t="s">
        <v>201</v>
      </c>
      <c r="AL127" s="115" t="s">
        <v>201</v>
      </c>
      <c r="AN127" s="115" t="s">
        <v>201</v>
      </c>
    </row>
    <row r="128" spans="1:40" x14ac:dyDescent="0.25">
      <c r="A128" s="115">
        <v>337275</v>
      </c>
      <c r="B128" s="115" t="s">
        <v>138</v>
      </c>
      <c r="N128" s="115" t="s">
        <v>201</v>
      </c>
      <c r="W128" s="115" t="s">
        <v>201</v>
      </c>
      <c r="Z128" s="115" t="s">
        <v>201</v>
      </c>
      <c r="AB128" s="115" t="s">
        <v>201</v>
      </c>
      <c r="AE128" s="115" t="s">
        <v>201</v>
      </c>
      <c r="AI128" s="115" t="s">
        <v>201</v>
      </c>
      <c r="AL128" s="115" t="s">
        <v>201</v>
      </c>
      <c r="AN128" s="115" t="s">
        <v>201</v>
      </c>
    </row>
    <row r="129" spans="1:40" x14ac:dyDescent="0.25">
      <c r="A129" s="115">
        <v>338298</v>
      </c>
      <c r="B129" s="115" t="s">
        <v>138</v>
      </c>
      <c r="W129" s="115" t="s">
        <v>201</v>
      </c>
      <c r="AB129" s="115" t="s">
        <v>201</v>
      </c>
      <c r="AC129" s="115" t="s">
        <v>201</v>
      </c>
      <c r="AG129" s="115" t="s">
        <v>201</v>
      </c>
      <c r="AH129" s="115" t="s">
        <v>201</v>
      </c>
      <c r="AI129" s="115" t="s">
        <v>201</v>
      </c>
      <c r="AL129" s="115" t="s">
        <v>201</v>
      </c>
      <c r="AN129" s="115" t="s">
        <v>201</v>
      </c>
    </row>
    <row r="130" spans="1:40" x14ac:dyDescent="0.25">
      <c r="A130" s="115">
        <v>338302</v>
      </c>
      <c r="B130" s="115" t="s">
        <v>138</v>
      </c>
      <c r="U130" s="115" t="s">
        <v>201</v>
      </c>
      <c r="AB130" s="115" t="s">
        <v>201</v>
      </c>
      <c r="AE130" s="115" t="s">
        <v>201</v>
      </c>
      <c r="AH130" s="115" t="s">
        <v>201</v>
      </c>
      <c r="AI130" s="115" t="s">
        <v>201</v>
      </c>
      <c r="AL130" s="115" t="s">
        <v>201</v>
      </c>
      <c r="AM130" s="115" t="s">
        <v>201</v>
      </c>
      <c r="AN130" s="115" t="s">
        <v>201</v>
      </c>
    </row>
    <row r="131" spans="1:40" x14ac:dyDescent="0.25">
      <c r="A131" s="115">
        <v>331337</v>
      </c>
      <c r="B131" s="115" t="s">
        <v>138</v>
      </c>
      <c r="O131" s="115" t="s">
        <v>201</v>
      </c>
      <c r="P131" s="115" t="s">
        <v>201</v>
      </c>
      <c r="Q131" s="115" t="s">
        <v>201</v>
      </c>
      <c r="Z131" s="115" t="s">
        <v>201</v>
      </c>
      <c r="AC131" s="115" t="s">
        <v>201</v>
      </c>
      <c r="AD131" s="115" t="s">
        <v>201</v>
      </c>
      <c r="AE131" s="115" t="s">
        <v>201</v>
      </c>
      <c r="AF131" s="115" t="s">
        <v>201</v>
      </c>
      <c r="AG131" s="115" t="s">
        <v>201</v>
      </c>
      <c r="AH131" s="115" t="s">
        <v>201</v>
      </c>
      <c r="AI131" s="115" t="s">
        <v>201</v>
      </c>
      <c r="AJ131" s="115" t="s">
        <v>201</v>
      </c>
      <c r="AK131" s="115" t="s">
        <v>201</v>
      </c>
      <c r="AL131" s="115" t="s">
        <v>201</v>
      </c>
      <c r="AM131" s="115" t="s">
        <v>201</v>
      </c>
      <c r="AN131" s="115" t="s">
        <v>201</v>
      </c>
    </row>
    <row r="132" spans="1:40" x14ac:dyDescent="0.25">
      <c r="A132" s="115">
        <v>306130</v>
      </c>
      <c r="B132" s="115" t="s">
        <v>138</v>
      </c>
      <c r="M132" s="115" t="s">
        <v>201</v>
      </c>
      <c r="O132" s="115" t="s">
        <v>201</v>
      </c>
      <c r="Y132" s="115" t="s">
        <v>201</v>
      </c>
      <c r="Z132" s="115" t="s">
        <v>201</v>
      </c>
      <c r="AC132" s="115" t="s">
        <v>201</v>
      </c>
      <c r="AD132" s="115" t="s">
        <v>201</v>
      </c>
      <c r="AE132" s="115" t="s">
        <v>201</v>
      </c>
      <c r="AF132" s="115" t="s">
        <v>201</v>
      </c>
      <c r="AG132" s="115" t="s">
        <v>201</v>
      </c>
      <c r="AH132" s="115" t="s">
        <v>201</v>
      </c>
      <c r="AI132" s="115" t="s">
        <v>201</v>
      </c>
      <c r="AJ132" s="115" t="s">
        <v>201</v>
      </c>
      <c r="AK132" s="115" t="s">
        <v>201</v>
      </c>
      <c r="AL132" s="115" t="s">
        <v>201</v>
      </c>
      <c r="AM132" s="115" t="s">
        <v>201</v>
      </c>
      <c r="AN132" s="115" t="s">
        <v>201</v>
      </c>
    </row>
    <row r="133" spans="1:40" x14ac:dyDescent="0.25">
      <c r="A133" s="115">
        <v>334654</v>
      </c>
      <c r="B133" s="115" t="s">
        <v>138</v>
      </c>
      <c r="O133" s="115" t="s">
        <v>201</v>
      </c>
      <c r="S133" s="115" t="s">
        <v>201</v>
      </c>
      <c r="V133" s="115" t="s">
        <v>201</v>
      </c>
      <c r="Z133" s="115" t="s">
        <v>201</v>
      </c>
      <c r="AC133" s="115" t="s">
        <v>201</v>
      </c>
      <c r="AE133" s="115" t="s">
        <v>201</v>
      </c>
      <c r="AF133" s="115" t="s">
        <v>201</v>
      </c>
      <c r="AG133" s="115" t="s">
        <v>201</v>
      </c>
      <c r="AH133" s="115" t="s">
        <v>201</v>
      </c>
      <c r="AI133" s="115" t="s">
        <v>201</v>
      </c>
      <c r="AJ133" s="115" t="s">
        <v>201</v>
      </c>
      <c r="AK133" s="115" t="s">
        <v>201</v>
      </c>
      <c r="AL133" s="115" t="s">
        <v>201</v>
      </c>
      <c r="AM133" s="115" t="s">
        <v>201</v>
      </c>
      <c r="AN133" s="115" t="s">
        <v>201</v>
      </c>
    </row>
    <row r="134" spans="1:40" x14ac:dyDescent="0.25">
      <c r="A134" s="115">
        <v>326743</v>
      </c>
      <c r="B134" s="115" t="s">
        <v>138</v>
      </c>
      <c r="N134" s="115" t="s">
        <v>201</v>
      </c>
      <c r="P134" s="115" t="s">
        <v>201</v>
      </c>
      <c r="Z134" s="115" t="s">
        <v>201</v>
      </c>
      <c r="AA134" s="115" t="s">
        <v>201</v>
      </c>
      <c r="AC134" s="115" t="s">
        <v>201</v>
      </c>
      <c r="AD134" s="115" t="s">
        <v>201</v>
      </c>
      <c r="AE134" s="115" t="s">
        <v>201</v>
      </c>
      <c r="AF134" s="115" t="s">
        <v>201</v>
      </c>
      <c r="AG134" s="115" t="s">
        <v>201</v>
      </c>
      <c r="AH134" s="115" t="s">
        <v>201</v>
      </c>
      <c r="AI134" s="115" t="s">
        <v>201</v>
      </c>
      <c r="AJ134" s="115" t="s">
        <v>201</v>
      </c>
      <c r="AK134" s="115" t="s">
        <v>201</v>
      </c>
      <c r="AL134" s="115" t="s">
        <v>201</v>
      </c>
      <c r="AM134" s="115" t="s">
        <v>201</v>
      </c>
      <c r="AN134" s="115" t="s">
        <v>201</v>
      </c>
    </row>
    <row r="135" spans="1:40" x14ac:dyDescent="0.25">
      <c r="A135" s="115">
        <v>337296</v>
      </c>
      <c r="B135" s="115" t="s">
        <v>138</v>
      </c>
      <c r="K135" s="115" t="s">
        <v>201</v>
      </c>
      <c r="Q135" s="115" t="s">
        <v>201</v>
      </c>
      <c r="W135" s="115" t="s">
        <v>201</v>
      </c>
      <c r="X135" s="115" t="s">
        <v>201</v>
      </c>
      <c r="AC135" s="115" t="s">
        <v>201</v>
      </c>
      <c r="AD135" s="115" t="s">
        <v>201</v>
      </c>
      <c r="AE135" s="115" t="s">
        <v>201</v>
      </c>
      <c r="AF135" s="115" t="s">
        <v>201</v>
      </c>
      <c r="AG135" s="115" t="s">
        <v>201</v>
      </c>
      <c r="AH135" s="115" t="s">
        <v>201</v>
      </c>
      <c r="AI135" s="115" t="s">
        <v>201</v>
      </c>
      <c r="AJ135" s="115" t="s">
        <v>201</v>
      </c>
      <c r="AK135" s="115" t="s">
        <v>201</v>
      </c>
      <c r="AL135" s="115" t="s">
        <v>201</v>
      </c>
      <c r="AM135" s="115" t="s">
        <v>201</v>
      </c>
      <c r="AN135" s="115" t="s">
        <v>201</v>
      </c>
    </row>
    <row r="136" spans="1:40" x14ac:dyDescent="0.25">
      <c r="A136" s="115">
        <v>337269</v>
      </c>
      <c r="B136" s="115" t="s">
        <v>138</v>
      </c>
      <c r="F136" s="115" t="s">
        <v>201</v>
      </c>
      <c r="M136" s="115" t="s">
        <v>201</v>
      </c>
      <c r="W136" s="115" t="s">
        <v>201</v>
      </c>
      <c r="Z136" s="115" t="s">
        <v>201</v>
      </c>
      <c r="AC136" s="115" t="s">
        <v>201</v>
      </c>
      <c r="AD136" s="115" t="s">
        <v>201</v>
      </c>
      <c r="AE136" s="115" t="s">
        <v>201</v>
      </c>
      <c r="AF136" s="115" t="s">
        <v>201</v>
      </c>
      <c r="AG136" s="115" t="s">
        <v>201</v>
      </c>
      <c r="AH136" s="115" t="s">
        <v>201</v>
      </c>
      <c r="AI136" s="115" t="s">
        <v>201</v>
      </c>
      <c r="AJ136" s="115" t="s">
        <v>201</v>
      </c>
      <c r="AK136" s="115" t="s">
        <v>201</v>
      </c>
      <c r="AL136" s="115" t="s">
        <v>201</v>
      </c>
      <c r="AM136" s="115" t="s">
        <v>201</v>
      </c>
      <c r="AN136" s="115" t="s">
        <v>201</v>
      </c>
    </row>
    <row r="137" spans="1:40" x14ac:dyDescent="0.25">
      <c r="A137" s="115">
        <v>302038</v>
      </c>
      <c r="B137" s="115" t="s">
        <v>138</v>
      </c>
      <c r="M137" s="115" t="s">
        <v>201</v>
      </c>
      <c r="P137" s="115" t="s">
        <v>201</v>
      </c>
      <c r="W137" s="115" t="s">
        <v>201</v>
      </c>
      <c r="Y137" s="115" t="s">
        <v>201</v>
      </c>
      <c r="AC137" s="115" t="s">
        <v>201</v>
      </c>
      <c r="AD137" s="115" t="s">
        <v>201</v>
      </c>
      <c r="AE137" s="115" t="s">
        <v>201</v>
      </c>
      <c r="AF137" s="115" t="s">
        <v>201</v>
      </c>
      <c r="AG137" s="115" t="s">
        <v>201</v>
      </c>
      <c r="AH137" s="115" t="s">
        <v>201</v>
      </c>
      <c r="AI137" s="115" t="s">
        <v>201</v>
      </c>
      <c r="AJ137" s="115" t="s">
        <v>201</v>
      </c>
      <c r="AK137" s="115" t="s">
        <v>201</v>
      </c>
      <c r="AL137" s="115" t="s">
        <v>201</v>
      </c>
      <c r="AM137" s="115" t="s">
        <v>201</v>
      </c>
      <c r="AN137" s="115" t="s">
        <v>201</v>
      </c>
    </row>
    <row r="138" spans="1:40" x14ac:dyDescent="0.25">
      <c r="A138" s="115">
        <v>325771</v>
      </c>
      <c r="B138" s="115" t="s">
        <v>138</v>
      </c>
      <c r="Q138" s="115" t="s">
        <v>201</v>
      </c>
      <c r="W138" s="115" t="s">
        <v>201</v>
      </c>
      <c r="Y138" s="115" t="s">
        <v>201</v>
      </c>
      <c r="Z138" s="115" t="s">
        <v>201</v>
      </c>
      <c r="AC138" s="115" t="s">
        <v>201</v>
      </c>
      <c r="AD138" s="115" t="s">
        <v>201</v>
      </c>
      <c r="AE138" s="115" t="s">
        <v>201</v>
      </c>
      <c r="AF138" s="115" t="s">
        <v>201</v>
      </c>
      <c r="AG138" s="115" t="s">
        <v>201</v>
      </c>
      <c r="AH138" s="115" t="s">
        <v>201</v>
      </c>
      <c r="AI138" s="115" t="s">
        <v>201</v>
      </c>
      <c r="AJ138" s="115" t="s">
        <v>201</v>
      </c>
      <c r="AK138" s="115" t="s">
        <v>201</v>
      </c>
      <c r="AL138" s="115" t="s">
        <v>201</v>
      </c>
      <c r="AM138" s="115" t="s">
        <v>201</v>
      </c>
      <c r="AN138" s="115" t="s">
        <v>201</v>
      </c>
    </row>
    <row r="139" spans="1:40" x14ac:dyDescent="0.25">
      <c r="A139" s="115">
        <v>326834</v>
      </c>
      <c r="B139" s="115" t="s">
        <v>138</v>
      </c>
      <c r="Q139" s="115" t="s">
        <v>201</v>
      </c>
      <c r="W139" s="115" t="s">
        <v>201</v>
      </c>
      <c r="X139" s="115" t="s">
        <v>201</v>
      </c>
      <c r="Y139" s="115" t="s">
        <v>201</v>
      </c>
      <c r="AC139" s="115" t="s">
        <v>201</v>
      </c>
      <c r="AD139" s="115" t="s">
        <v>201</v>
      </c>
      <c r="AE139" s="115" t="s">
        <v>201</v>
      </c>
      <c r="AF139" s="115" t="s">
        <v>201</v>
      </c>
      <c r="AG139" s="115" t="s">
        <v>201</v>
      </c>
      <c r="AH139" s="115" t="s">
        <v>201</v>
      </c>
      <c r="AI139" s="115" t="s">
        <v>201</v>
      </c>
      <c r="AJ139" s="115" t="s">
        <v>201</v>
      </c>
      <c r="AK139" s="115" t="s">
        <v>201</v>
      </c>
      <c r="AL139" s="115" t="s">
        <v>201</v>
      </c>
      <c r="AM139" s="115" t="s">
        <v>201</v>
      </c>
      <c r="AN139" s="115" t="s">
        <v>201</v>
      </c>
    </row>
    <row r="140" spans="1:40" x14ac:dyDescent="0.25">
      <c r="A140" s="115">
        <v>328738</v>
      </c>
      <c r="B140" s="115" t="s">
        <v>138</v>
      </c>
      <c r="N140" s="115" t="s">
        <v>201</v>
      </c>
      <c r="V140" s="115" t="s">
        <v>201</v>
      </c>
      <c r="W140" s="115" t="s">
        <v>201</v>
      </c>
      <c r="Z140" s="115" t="s">
        <v>201</v>
      </c>
      <c r="AC140" s="115" t="s">
        <v>201</v>
      </c>
      <c r="AD140" s="115" t="s">
        <v>201</v>
      </c>
      <c r="AE140" s="115" t="s">
        <v>201</v>
      </c>
      <c r="AF140" s="115" t="s">
        <v>201</v>
      </c>
      <c r="AG140" s="115" t="s">
        <v>201</v>
      </c>
      <c r="AH140" s="115" t="s">
        <v>201</v>
      </c>
      <c r="AI140" s="115" t="s">
        <v>201</v>
      </c>
      <c r="AJ140" s="115" t="s">
        <v>201</v>
      </c>
      <c r="AK140" s="115" t="s">
        <v>201</v>
      </c>
      <c r="AL140" s="115" t="s">
        <v>201</v>
      </c>
      <c r="AM140" s="115" t="s">
        <v>201</v>
      </c>
      <c r="AN140" s="115" t="s">
        <v>201</v>
      </c>
    </row>
    <row r="141" spans="1:40" x14ac:dyDescent="0.25">
      <c r="A141" s="115">
        <v>331252</v>
      </c>
      <c r="B141" s="115" t="s">
        <v>138</v>
      </c>
      <c r="N141" s="115" t="s">
        <v>201</v>
      </c>
      <c r="W141" s="115" t="s">
        <v>201</v>
      </c>
      <c r="Z141" s="115" t="s">
        <v>201</v>
      </c>
      <c r="AA141" s="115" t="s">
        <v>201</v>
      </c>
      <c r="AC141" s="115" t="s">
        <v>201</v>
      </c>
      <c r="AD141" s="115" t="s">
        <v>201</v>
      </c>
      <c r="AE141" s="115" t="s">
        <v>201</v>
      </c>
      <c r="AF141" s="115" t="s">
        <v>201</v>
      </c>
      <c r="AG141" s="115" t="s">
        <v>201</v>
      </c>
      <c r="AH141" s="115" t="s">
        <v>201</v>
      </c>
      <c r="AI141" s="115" t="s">
        <v>201</v>
      </c>
      <c r="AJ141" s="115" t="s">
        <v>201</v>
      </c>
      <c r="AK141" s="115" t="s">
        <v>201</v>
      </c>
      <c r="AL141" s="115" t="s">
        <v>201</v>
      </c>
      <c r="AM141" s="115" t="s">
        <v>201</v>
      </c>
      <c r="AN141" s="115" t="s">
        <v>201</v>
      </c>
    </row>
    <row r="142" spans="1:40" x14ac:dyDescent="0.25">
      <c r="A142" s="115">
        <v>333420</v>
      </c>
      <c r="B142" s="115" t="s">
        <v>138</v>
      </c>
      <c r="P142" s="115" t="s">
        <v>201</v>
      </c>
      <c r="Q142" s="115" t="s">
        <v>201</v>
      </c>
      <c r="W142" s="115" t="s">
        <v>201</v>
      </c>
      <c r="AA142" s="115" t="s">
        <v>201</v>
      </c>
      <c r="AC142" s="115" t="s">
        <v>201</v>
      </c>
      <c r="AD142" s="115" t="s">
        <v>201</v>
      </c>
      <c r="AE142" s="115" t="s">
        <v>201</v>
      </c>
      <c r="AF142" s="115" t="s">
        <v>201</v>
      </c>
      <c r="AG142" s="115" t="s">
        <v>201</v>
      </c>
      <c r="AH142" s="115" t="s">
        <v>201</v>
      </c>
      <c r="AI142" s="115" t="s">
        <v>201</v>
      </c>
      <c r="AJ142" s="115" t="s">
        <v>201</v>
      </c>
      <c r="AK142" s="115" t="s">
        <v>201</v>
      </c>
      <c r="AL142" s="115" t="s">
        <v>201</v>
      </c>
      <c r="AM142" s="115" t="s">
        <v>201</v>
      </c>
      <c r="AN142" s="115" t="s">
        <v>201</v>
      </c>
    </row>
    <row r="143" spans="1:40" x14ac:dyDescent="0.25">
      <c r="A143" s="115">
        <v>333616</v>
      </c>
      <c r="B143" s="115" t="s">
        <v>138</v>
      </c>
      <c r="N143" s="115" t="s">
        <v>201</v>
      </c>
      <c r="P143" s="115" t="s">
        <v>201</v>
      </c>
      <c r="W143" s="115" t="s">
        <v>201</v>
      </c>
      <c r="X143" s="115" t="s">
        <v>201</v>
      </c>
      <c r="AC143" s="115" t="s">
        <v>201</v>
      </c>
      <c r="AD143" s="115" t="s">
        <v>201</v>
      </c>
      <c r="AE143" s="115" t="s">
        <v>201</v>
      </c>
      <c r="AF143" s="115" t="s">
        <v>201</v>
      </c>
      <c r="AG143" s="115" t="s">
        <v>201</v>
      </c>
      <c r="AH143" s="115" t="s">
        <v>201</v>
      </c>
      <c r="AI143" s="115" t="s">
        <v>201</v>
      </c>
      <c r="AJ143" s="115" t="s">
        <v>201</v>
      </c>
      <c r="AK143" s="115" t="s">
        <v>201</v>
      </c>
      <c r="AL143" s="115" t="s">
        <v>201</v>
      </c>
      <c r="AM143" s="115" t="s">
        <v>201</v>
      </c>
      <c r="AN143" s="115" t="s">
        <v>201</v>
      </c>
    </row>
    <row r="144" spans="1:40" x14ac:dyDescent="0.25">
      <c r="A144" s="115">
        <v>332923</v>
      </c>
      <c r="B144" s="115" t="s">
        <v>138</v>
      </c>
      <c r="R144" s="115" t="s">
        <v>201</v>
      </c>
      <c r="W144" s="115" t="s">
        <v>201</v>
      </c>
      <c r="Z144" s="115" t="s">
        <v>201</v>
      </c>
      <c r="AA144" s="115" t="s">
        <v>201</v>
      </c>
      <c r="AC144" s="115" t="s">
        <v>201</v>
      </c>
      <c r="AD144" s="115" t="s">
        <v>201</v>
      </c>
      <c r="AE144" s="115" t="s">
        <v>201</v>
      </c>
      <c r="AF144" s="115" t="s">
        <v>201</v>
      </c>
      <c r="AG144" s="115" t="s">
        <v>201</v>
      </c>
      <c r="AH144" s="115" t="s">
        <v>201</v>
      </c>
      <c r="AI144" s="115" t="s">
        <v>201</v>
      </c>
      <c r="AJ144" s="115" t="s">
        <v>201</v>
      </c>
      <c r="AK144" s="115" t="s">
        <v>201</v>
      </c>
      <c r="AL144" s="115" t="s">
        <v>201</v>
      </c>
      <c r="AM144" s="115" t="s">
        <v>201</v>
      </c>
      <c r="AN144" s="115" t="s">
        <v>201</v>
      </c>
    </row>
    <row r="145" spans="1:40" x14ac:dyDescent="0.25">
      <c r="A145" s="115">
        <v>333296</v>
      </c>
      <c r="B145" s="115" t="s">
        <v>138</v>
      </c>
      <c r="P145" s="115" t="s">
        <v>201</v>
      </c>
      <c r="R145" s="115" t="s">
        <v>201</v>
      </c>
      <c r="W145" s="115" t="s">
        <v>201</v>
      </c>
      <c r="Y145" s="115" t="s">
        <v>201</v>
      </c>
      <c r="AC145" s="115" t="s">
        <v>201</v>
      </c>
      <c r="AD145" s="115" t="s">
        <v>201</v>
      </c>
      <c r="AE145" s="115" t="s">
        <v>201</v>
      </c>
      <c r="AF145" s="115" t="s">
        <v>201</v>
      </c>
      <c r="AG145" s="115" t="s">
        <v>201</v>
      </c>
      <c r="AH145" s="115" t="s">
        <v>201</v>
      </c>
      <c r="AI145" s="115" t="s">
        <v>201</v>
      </c>
      <c r="AJ145" s="115" t="s">
        <v>201</v>
      </c>
      <c r="AK145" s="115" t="s">
        <v>201</v>
      </c>
      <c r="AL145" s="115" t="s">
        <v>201</v>
      </c>
      <c r="AM145" s="115" t="s">
        <v>201</v>
      </c>
      <c r="AN145" s="115" t="s">
        <v>201</v>
      </c>
    </row>
    <row r="146" spans="1:40" x14ac:dyDescent="0.25">
      <c r="A146" s="115">
        <v>325077</v>
      </c>
      <c r="B146" s="115" t="s">
        <v>138</v>
      </c>
      <c r="I146" s="115" t="s">
        <v>201</v>
      </c>
      <c r="P146" s="115" t="s">
        <v>201</v>
      </c>
      <c r="AA146" s="115" t="s">
        <v>201</v>
      </c>
      <c r="AC146" s="115" t="s">
        <v>201</v>
      </c>
      <c r="AD146" s="115" t="s">
        <v>201</v>
      </c>
      <c r="AE146" s="115" t="s">
        <v>201</v>
      </c>
      <c r="AF146" s="115" t="s">
        <v>201</v>
      </c>
      <c r="AG146" s="115" t="s">
        <v>201</v>
      </c>
      <c r="AH146" s="115" t="s">
        <v>201</v>
      </c>
      <c r="AI146" s="115" t="s">
        <v>201</v>
      </c>
      <c r="AJ146" s="115" t="s">
        <v>201</v>
      </c>
      <c r="AK146" s="115" t="s">
        <v>201</v>
      </c>
      <c r="AL146" s="115" t="s">
        <v>201</v>
      </c>
      <c r="AM146" s="115" t="s">
        <v>201</v>
      </c>
      <c r="AN146" s="115" t="s">
        <v>201</v>
      </c>
    </row>
    <row r="147" spans="1:40" x14ac:dyDescent="0.25">
      <c r="A147" s="115">
        <v>330454</v>
      </c>
      <c r="B147" s="115" t="s">
        <v>138</v>
      </c>
      <c r="H147" s="115" t="s">
        <v>201</v>
      </c>
      <c r="S147" s="115" t="s">
        <v>201</v>
      </c>
      <c r="W147" s="115" t="s">
        <v>201</v>
      </c>
      <c r="Z147" s="115" t="s">
        <v>201</v>
      </c>
      <c r="AC147" s="115" t="s">
        <v>201</v>
      </c>
      <c r="AE147" s="115" t="s">
        <v>201</v>
      </c>
      <c r="AF147" s="115" t="s">
        <v>201</v>
      </c>
      <c r="AG147" s="115" t="s">
        <v>201</v>
      </c>
      <c r="AH147" s="115" t="s">
        <v>201</v>
      </c>
      <c r="AI147" s="115" t="s">
        <v>201</v>
      </c>
      <c r="AJ147" s="115" t="s">
        <v>201</v>
      </c>
      <c r="AK147" s="115" t="s">
        <v>201</v>
      </c>
      <c r="AL147" s="115" t="s">
        <v>201</v>
      </c>
      <c r="AM147" s="115" t="s">
        <v>201</v>
      </c>
      <c r="AN147" s="115" t="s">
        <v>201</v>
      </c>
    </row>
    <row r="148" spans="1:40" x14ac:dyDescent="0.25">
      <c r="A148" s="115">
        <v>332495</v>
      </c>
      <c r="B148" s="115" t="s">
        <v>138</v>
      </c>
      <c r="I148" s="115" t="s">
        <v>201</v>
      </c>
      <c r="W148" s="115" t="s">
        <v>201</v>
      </c>
      <c r="AA148" s="115" t="s">
        <v>201</v>
      </c>
      <c r="AC148" s="115" t="s">
        <v>201</v>
      </c>
      <c r="AD148" s="115" t="s">
        <v>201</v>
      </c>
      <c r="AE148" s="115" t="s">
        <v>201</v>
      </c>
      <c r="AF148" s="115" t="s">
        <v>201</v>
      </c>
      <c r="AG148" s="115" t="s">
        <v>201</v>
      </c>
      <c r="AH148" s="115" t="s">
        <v>201</v>
      </c>
      <c r="AI148" s="115" t="s">
        <v>201</v>
      </c>
      <c r="AJ148" s="115" t="s">
        <v>201</v>
      </c>
      <c r="AK148" s="115" t="s">
        <v>201</v>
      </c>
      <c r="AL148" s="115" t="s">
        <v>201</v>
      </c>
      <c r="AM148" s="115" t="s">
        <v>201</v>
      </c>
      <c r="AN148" s="115" t="s">
        <v>201</v>
      </c>
    </row>
    <row r="149" spans="1:40" x14ac:dyDescent="0.25">
      <c r="A149" s="115">
        <v>337150</v>
      </c>
      <c r="B149" s="115" t="s">
        <v>138</v>
      </c>
      <c r="P149" s="115" t="s">
        <v>201</v>
      </c>
      <c r="W149" s="115" t="s">
        <v>201</v>
      </c>
      <c r="Z149" s="115" t="s">
        <v>201</v>
      </c>
      <c r="AC149" s="115" t="s">
        <v>201</v>
      </c>
      <c r="AD149" s="115" t="s">
        <v>201</v>
      </c>
      <c r="AE149" s="115" t="s">
        <v>201</v>
      </c>
      <c r="AF149" s="115" t="s">
        <v>201</v>
      </c>
      <c r="AG149" s="115" t="s">
        <v>201</v>
      </c>
      <c r="AH149" s="115" t="s">
        <v>201</v>
      </c>
      <c r="AI149" s="115" t="s">
        <v>201</v>
      </c>
      <c r="AJ149" s="115" t="s">
        <v>201</v>
      </c>
      <c r="AK149" s="115" t="s">
        <v>201</v>
      </c>
      <c r="AL149" s="115" t="s">
        <v>201</v>
      </c>
      <c r="AM149" s="115" t="s">
        <v>201</v>
      </c>
      <c r="AN149" s="115" t="s">
        <v>201</v>
      </c>
    </row>
    <row r="150" spans="1:40" x14ac:dyDescent="0.25">
      <c r="A150" s="115">
        <v>303149</v>
      </c>
      <c r="B150" s="115" t="s">
        <v>138</v>
      </c>
      <c r="P150" s="115" t="s">
        <v>201</v>
      </c>
      <c r="W150" s="115" t="s">
        <v>201</v>
      </c>
      <c r="X150" s="115" t="s">
        <v>201</v>
      </c>
      <c r="AC150" s="115" t="s">
        <v>201</v>
      </c>
      <c r="AD150" s="115" t="s">
        <v>201</v>
      </c>
      <c r="AE150" s="115" t="s">
        <v>201</v>
      </c>
      <c r="AF150" s="115" t="s">
        <v>201</v>
      </c>
      <c r="AG150" s="115" t="s">
        <v>201</v>
      </c>
      <c r="AH150" s="115" t="s">
        <v>201</v>
      </c>
      <c r="AI150" s="115" t="s">
        <v>201</v>
      </c>
      <c r="AJ150" s="115" t="s">
        <v>201</v>
      </c>
      <c r="AK150" s="115" t="s">
        <v>201</v>
      </c>
      <c r="AL150" s="115" t="s">
        <v>201</v>
      </c>
      <c r="AM150" s="115" t="s">
        <v>201</v>
      </c>
      <c r="AN150" s="115" t="s">
        <v>201</v>
      </c>
    </row>
    <row r="151" spans="1:40" x14ac:dyDescent="0.25">
      <c r="A151" s="115">
        <v>321216</v>
      </c>
      <c r="B151" s="115" t="s">
        <v>138</v>
      </c>
      <c r="W151" s="115" t="s">
        <v>201</v>
      </c>
      <c r="Z151" s="115" t="s">
        <v>201</v>
      </c>
      <c r="AA151" s="115" t="s">
        <v>201</v>
      </c>
      <c r="AC151" s="115" t="s">
        <v>201</v>
      </c>
      <c r="AD151" s="115" t="s">
        <v>201</v>
      </c>
      <c r="AE151" s="115" t="s">
        <v>201</v>
      </c>
      <c r="AF151" s="115" t="s">
        <v>201</v>
      </c>
      <c r="AG151" s="115" t="s">
        <v>201</v>
      </c>
      <c r="AH151" s="115" t="s">
        <v>201</v>
      </c>
      <c r="AI151" s="115" t="s">
        <v>201</v>
      </c>
      <c r="AJ151" s="115" t="s">
        <v>201</v>
      </c>
      <c r="AK151" s="115" t="s">
        <v>201</v>
      </c>
      <c r="AL151" s="115" t="s">
        <v>201</v>
      </c>
      <c r="AM151" s="115" t="s">
        <v>201</v>
      </c>
      <c r="AN151" s="115" t="s">
        <v>201</v>
      </c>
    </row>
    <row r="152" spans="1:40" x14ac:dyDescent="0.25">
      <c r="A152" s="115">
        <v>322965</v>
      </c>
      <c r="B152" s="115" t="s">
        <v>138</v>
      </c>
      <c r="F152" s="115" t="s">
        <v>201</v>
      </c>
      <c r="T152" s="115" t="s">
        <v>201</v>
      </c>
      <c r="W152" s="115" t="s">
        <v>201</v>
      </c>
      <c r="Z152" s="115" t="s">
        <v>201</v>
      </c>
      <c r="AC152" s="115" t="s">
        <v>201</v>
      </c>
      <c r="AD152" s="115" t="s">
        <v>201</v>
      </c>
      <c r="AE152" s="115" t="s">
        <v>201</v>
      </c>
      <c r="AG152" s="115" t="s">
        <v>201</v>
      </c>
      <c r="AH152" s="115" t="s">
        <v>201</v>
      </c>
      <c r="AI152" s="115" t="s">
        <v>201</v>
      </c>
      <c r="AJ152" s="115" t="s">
        <v>201</v>
      </c>
      <c r="AK152" s="115" t="s">
        <v>201</v>
      </c>
      <c r="AL152" s="115" t="s">
        <v>201</v>
      </c>
      <c r="AM152" s="115" t="s">
        <v>201</v>
      </c>
      <c r="AN152" s="115" t="s">
        <v>201</v>
      </c>
    </row>
    <row r="153" spans="1:40" x14ac:dyDescent="0.25">
      <c r="A153" s="115">
        <v>326134</v>
      </c>
      <c r="B153" s="115" t="s">
        <v>138</v>
      </c>
      <c r="Q153" s="115" t="s">
        <v>201</v>
      </c>
      <c r="Y153" s="115" t="s">
        <v>201</v>
      </c>
      <c r="Z153" s="115" t="s">
        <v>201</v>
      </c>
      <c r="AC153" s="115" t="s">
        <v>201</v>
      </c>
      <c r="AD153" s="115" t="s">
        <v>201</v>
      </c>
      <c r="AE153" s="115" t="s">
        <v>201</v>
      </c>
      <c r="AF153" s="115" t="s">
        <v>201</v>
      </c>
      <c r="AG153" s="115" t="s">
        <v>201</v>
      </c>
      <c r="AH153" s="115" t="s">
        <v>201</v>
      </c>
      <c r="AI153" s="115" t="s">
        <v>201</v>
      </c>
      <c r="AJ153" s="115" t="s">
        <v>201</v>
      </c>
      <c r="AK153" s="115" t="s">
        <v>201</v>
      </c>
      <c r="AL153" s="115" t="s">
        <v>201</v>
      </c>
      <c r="AM153" s="115" t="s">
        <v>201</v>
      </c>
      <c r="AN153" s="115" t="s">
        <v>201</v>
      </c>
    </row>
    <row r="154" spans="1:40" x14ac:dyDescent="0.25">
      <c r="A154" s="115">
        <v>329298</v>
      </c>
      <c r="B154" s="115" t="s">
        <v>138</v>
      </c>
      <c r="H154" s="115" t="s">
        <v>201</v>
      </c>
      <c r="M154" s="115" t="s">
        <v>201</v>
      </c>
      <c r="Z154" s="115" t="s">
        <v>201</v>
      </c>
      <c r="AC154" s="115" t="s">
        <v>201</v>
      </c>
      <c r="AD154" s="115" t="s">
        <v>201</v>
      </c>
      <c r="AE154" s="115" t="s">
        <v>201</v>
      </c>
      <c r="AF154" s="115" t="s">
        <v>201</v>
      </c>
      <c r="AG154" s="115" t="s">
        <v>201</v>
      </c>
      <c r="AH154" s="115" t="s">
        <v>201</v>
      </c>
      <c r="AI154" s="115" t="s">
        <v>201</v>
      </c>
      <c r="AJ154" s="115" t="s">
        <v>201</v>
      </c>
      <c r="AK154" s="115" t="s">
        <v>201</v>
      </c>
      <c r="AL154" s="115" t="s">
        <v>201</v>
      </c>
      <c r="AM154" s="115" t="s">
        <v>201</v>
      </c>
      <c r="AN154" s="115" t="s">
        <v>201</v>
      </c>
    </row>
    <row r="155" spans="1:40" x14ac:dyDescent="0.25">
      <c r="A155" s="115">
        <v>333476</v>
      </c>
      <c r="B155" s="115" t="s">
        <v>138</v>
      </c>
      <c r="M155" s="115" t="s">
        <v>201</v>
      </c>
      <c r="W155" s="115" t="s">
        <v>201</v>
      </c>
      <c r="Y155" s="115" t="s">
        <v>201</v>
      </c>
      <c r="AC155" s="115" t="s">
        <v>201</v>
      </c>
      <c r="AD155" s="115" t="s">
        <v>201</v>
      </c>
      <c r="AE155" s="115" t="s">
        <v>201</v>
      </c>
      <c r="AF155" s="115" t="s">
        <v>201</v>
      </c>
      <c r="AG155" s="115" t="s">
        <v>201</v>
      </c>
      <c r="AH155" s="115" t="s">
        <v>201</v>
      </c>
      <c r="AI155" s="115" t="s">
        <v>201</v>
      </c>
      <c r="AJ155" s="115" t="s">
        <v>201</v>
      </c>
      <c r="AK155" s="115" t="s">
        <v>201</v>
      </c>
      <c r="AL155" s="115" t="s">
        <v>201</v>
      </c>
      <c r="AM155" s="115" t="s">
        <v>201</v>
      </c>
      <c r="AN155" s="115" t="s">
        <v>201</v>
      </c>
    </row>
    <row r="156" spans="1:40" x14ac:dyDescent="0.25">
      <c r="A156" s="115">
        <v>334926</v>
      </c>
      <c r="B156" s="115" t="s">
        <v>138</v>
      </c>
      <c r="N156" s="115" t="s">
        <v>201</v>
      </c>
      <c r="W156" s="115" t="s">
        <v>201</v>
      </c>
      <c r="Z156" s="115" t="s">
        <v>201</v>
      </c>
      <c r="AA156" s="115" t="s">
        <v>201</v>
      </c>
      <c r="AC156" s="115" t="s">
        <v>201</v>
      </c>
      <c r="AD156" s="115" t="s">
        <v>201</v>
      </c>
      <c r="AE156" s="115" t="s">
        <v>201</v>
      </c>
      <c r="AF156" s="115" t="s">
        <v>201</v>
      </c>
      <c r="AG156" s="115" t="s">
        <v>201</v>
      </c>
      <c r="AH156" s="115" t="s">
        <v>201</v>
      </c>
      <c r="AI156" s="115" t="s">
        <v>201</v>
      </c>
      <c r="AJ156" s="115" t="s">
        <v>201</v>
      </c>
      <c r="AL156" s="115" t="s">
        <v>201</v>
      </c>
      <c r="AM156" s="115" t="s">
        <v>201</v>
      </c>
      <c r="AN156" s="115" t="s">
        <v>201</v>
      </c>
    </row>
    <row r="157" spans="1:40" x14ac:dyDescent="0.25">
      <c r="A157" s="115">
        <v>322783</v>
      </c>
      <c r="B157" s="115" t="s">
        <v>138</v>
      </c>
      <c r="N157" s="115" t="s">
        <v>201</v>
      </c>
      <c r="V157" s="115" t="s">
        <v>201</v>
      </c>
      <c r="Z157" s="115" t="s">
        <v>201</v>
      </c>
      <c r="AA157" s="115" t="s">
        <v>201</v>
      </c>
      <c r="AC157" s="115" t="s">
        <v>201</v>
      </c>
      <c r="AD157" s="115" t="s">
        <v>201</v>
      </c>
      <c r="AE157" s="115" t="s">
        <v>201</v>
      </c>
      <c r="AF157" s="115" t="s">
        <v>201</v>
      </c>
      <c r="AH157" s="115" t="s">
        <v>201</v>
      </c>
      <c r="AI157" s="115" t="s">
        <v>201</v>
      </c>
      <c r="AJ157" s="115" t="s">
        <v>201</v>
      </c>
      <c r="AK157" s="115" t="s">
        <v>201</v>
      </c>
      <c r="AL157" s="115" t="s">
        <v>201</v>
      </c>
      <c r="AM157" s="115" t="s">
        <v>201</v>
      </c>
      <c r="AN157" s="115" t="s">
        <v>201</v>
      </c>
    </row>
    <row r="158" spans="1:40" x14ac:dyDescent="0.25">
      <c r="A158" s="115">
        <v>327266</v>
      </c>
      <c r="B158" s="115" t="s">
        <v>138</v>
      </c>
      <c r="N158" s="115" t="s">
        <v>201</v>
      </c>
      <c r="V158" s="115" t="s">
        <v>201</v>
      </c>
      <c r="W158" s="115" t="s">
        <v>201</v>
      </c>
      <c r="AA158" s="115" t="s">
        <v>201</v>
      </c>
      <c r="AC158" s="115" t="s">
        <v>201</v>
      </c>
      <c r="AD158" s="115" t="s">
        <v>201</v>
      </c>
      <c r="AE158" s="115" t="s">
        <v>201</v>
      </c>
      <c r="AF158" s="115" t="s">
        <v>201</v>
      </c>
      <c r="AH158" s="115" t="s">
        <v>201</v>
      </c>
      <c r="AI158" s="115" t="s">
        <v>201</v>
      </c>
      <c r="AJ158" s="115" t="s">
        <v>201</v>
      </c>
      <c r="AK158" s="115" t="s">
        <v>201</v>
      </c>
      <c r="AL158" s="115" t="s">
        <v>201</v>
      </c>
      <c r="AM158" s="115" t="s">
        <v>201</v>
      </c>
      <c r="AN158" s="115" t="s">
        <v>201</v>
      </c>
    </row>
    <row r="159" spans="1:40" x14ac:dyDescent="0.25">
      <c r="A159" s="115">
        <v>322001</v>
      </c>
      <c r="B159" s="115" t="s">
        <v>138</v>
      </c>
      <c r="P159" s="115" t="s">
        <v>201</v>
      </c>
      <c r="W159" s="115" t="s">
        <v>201</v>
      </c>
      <c r="Z159" s="115" t="s">
        <v>201</v>
      </c>
      <c r="AD159" s="115" t="s">
        <v>201</v>
      </c>
      <c r="AE159" s="115" t="s">
        <v>201</v>
      </c>
      <c r="AF159" s="115" t="s">
        <v>201</v>
      </c>
      <c r="AG159" s="115" t="s">
        <v>201</v>
      </c>
      <c r="AH159" s="115" t="s">
        <v>201</v>
      </c>
      <c r="AI159" s="115" t="s">
        <v>201</v>
      </c>
      <c r="AJ159" s="115" t="s">
        <v>201</v>
      </c>
      <c r="AK159" s="115" t="s">
        <v>201</v>
      </c>
      <c r="AL159" s="115" t="s">
        <v>201</v>
      </c>
      <c r="AM159" s="115" t="s">
        <v>201</v>
      </c>
      <c r="AN159" s="115" t="s">
        <v>201</v>
      </c>
    </row>
    <row r="160" spans="1:40" x14ac:dyDescent="0.25">
      <c r="A160" s="115">
        <v>328749</v>
      </c>
      <c r="B160" s="115" t="s">
        <v>138</v>
      </c>
      <c r="P160" s="115" t="s">
        <v>201</v>
      </c>
      <c r="Z160" s="115" t="s">
        <v>201</v>
      </c>
      <c r="AC160" s="115" t="s">
        <v>201</v>
      </c>
      <c r="AD160" s="115" t="s">
        <v>201</v>
      </c>
      <c r="AE160" s="115" t="s">
        <v>201</v>
      </c>
      <c r="AF160" s="115" t="s">
        <v>201</v>
      </c>
      <c r="AG160" s="115" t="s">
        <v>201</v>
      </c>
      <c r="AH160" s="115" t="s">
        <v>201</v>
      </c>
      <c r="AI160" s="115" t="s">
        <v>201</v>
      </c>
      <c r="AJ160" s="115" t="s">
        <v>201</v>
      </c>
      <c r="AK160" s="115" t="s">
        <v>201</v>
      </c>
      <c r="AL160" s="115" t="s">
        <v>201</v>
      </c>
      <c r="AM160" s="115" t="s">
        <v>201</v>
      </c>
      <c r="AN160" s="115" t="s">
        <v>201</v>
      </c>
    </row>
    <row r="161" spans="1:40" x14ac:dyDescent="0.25">
      <c r="A161" s="115">
        <v>331105</v>
      </c>
      <c r="B161" s="115" t="s">
        <v>138</v>
      </c>
      <c r="W161" s="115" t="s">
        <v>201</v>
      </c>
      <c r="X161" s="115" t="s">
        <v>201</v>
      </c>
      <c r="AC161" s="115" t="s">
        <v>201</v>
      </c>
      <c r="AD161" s="115" t="s">
        <v>201</v>
      </c>
      <c r="AE161" s="115" t="s">
        <v>201</v>
      </c>
      <c r="AF161" s="115" t="s">
        <v>201</v>
      </c>
      <c r="AG161" s="115" t="s">
        <v>201</v>
      </c>
      <c r="AH161" s="115" t="s">
        <v>201</v>
      </c>
      <c r="AI161" s="115" t="s">
        <v>201</v>
      </c>
      <c r="AJ161" s="115" t="s">
        <v>201</v>
      </c>
      <c r="AK161" s="115" t="s">
        <v>201</v>
      </c>
      <c r="AL161" s="115" t="s">
        <v>201</v>
      </c>
      <c r="AM161" s="115" t="s">
        <v>201</v>
      </c>
      <c r="AN161" s="115" t="s">
        <v>201</v>
      </c>
    </row>
    <row r="162" spans="1:40" x14ac:dyDescent="0.25">
      <c r="A162" s="115">
        <v>302786</v>
      </c>
      <c r="B162" s="115" t="s">
        <v>138</v>
      </c>
      <c r="P162" s="115" t="s">
        <v>201</v>
      </c>
      <c r="AC162" s="115" t="s">
        <v>201</v>
      </c>
      <c r="AD162" s="115" t="s">
        <v>201</v>
      </c>
      <c r="AE162" s="115" t="s">
        <v>201</v>
      </c>
      <c r="AF162" s="115" t="s">
        <v>201</v>
      </c>
      <c r="AG162" s="115" t="s">
        <v>201</v>
      </c>
      <c r="AH162" s="115" t="s">
        <v>201</v>
      </c>
      <c r="AI162" s="115" t="s">
        <v>201</v>
      </c>
      <c r="AJ162" s="115" t="s">
        <v>201</v>
      </c>
      <c r="AK162" s="115" t="s">
        <v>201</v>
      </c>
      <c r="AL162" s="115" t="s">
        <v>201</v>
      </c>
      <c r="AM162" s="115" t="s">
        <v>201</v>
      </c>
      <c r="AN162" s="115" t="s">
        <v>201</v>
      </c>
    </row>
    <row r="163" spans="1:40" x14ac:dyDescent="0.25">
      <c r="A163" s="115">
        <v>327361</v>
      </c>
      <c r="B163" s="115" t="s">
        <v>138</v>
      </c>
      <c r="Q163" s="115" t="s">
        <v>201</v>
      </c>
      <c r="W163" s="115" t="s">
        <v>201</v>
      </c>
      <c r="AC163" s="115" t="s">
        <v>201</v>
      </c>
      <c r="AD163" s="115" t="s">
        <v>201</v>
      </c>
      <c r="AE163" s="115" t="s">
        <v>201</v>
      </c>
      <c r="AF163" s="115" t="s">
        <v>201</v>
      </c>
      <c r="AG163" s="115" t="s">
        <v>201</v>
      </c>
      <c r="AH163" s="115" t="s">
        <v>201</v>
      </c>
      <c r="AJ163" s="115" t="s">
        <v>201</v>
      </c>
      <c r="AK163" s="115" t="s">
        <v>201</v>
      </c>
      <c r="AL163" s="115" t="s">
        <v>201</v>
      </c>
      <c r="AM163" s="115" t="s">
        <v>201</v>
      </c>
      <c r="AN163" s="115" t="s">
        <v>201</v>
      </c>
    </row>
    <row r="164" spans="1:40" x14ac:dyDescent="0.25">
      <c r="A164" s="115">
        <v>327920</v>
      </c>
      <c r="B164" s="115" t="s">
        <v>138</v>
      </c>
      <c r="L164" s="115" t="s">
        <v>201</v>
      </c>
      <c r="P164" s="115" t="s">
        <v>201</v>
      </c>
      <c r="W164" s="115" t="s">
        <v>201</v>
      </c>
      <c r="AC164" s="115" t="s">
        <v>201</v>
      </c>
      <c r="AD164" s="115" t="s">
        <v>201</v>
      </c>
      <c r="AE164" s="115" t="s">
        <v>201</v>
      </c>
      <c r="AG164" s="115" t="s">
        <v>201</v>
      </c>
      <c r="AI164" s="115" t="s">
        <v>201</v>
      </c>
      <c r="AJ164" s="115" t="s">
        <v>201</v>
      </c>
      <c r="AK164" s="115" t="s">
        <v>201</v>
      </c>
      <c r="AL164" s="115" t="s">
        <v>201</v>
      </c>
      <c r="AM164" s="115" t="s">
        <v>201</v>
      </c>
      <c r="AN164" s="115" t="s">
        <v>201</v>
      </c>
    </row>
    <row r="165" spans="1:40" x14ac:dyDescent="0.25">
      <c r="A165" s="115">
        <v>334755</v>
      </c>
      <c r="B165" s="115" t="s">
        <v>138</v>
      </c>
      <c r="J165" s="115" t="s">
        <v>201</v>
      </c>
      <c r="AC165" s="115" t="s">
        <v>201</v>
      </c>
      <c r="AD165" s="115" t="s">
        <v>201</v>
      </c>
      <c r="AE165" s="115" t="s">
        <v>201</v>
      </c>
      <c r="AF165" s="115" t="s">
        <v>201</v>
      </c>
      <c r="AG165" s="115" t="s">
        <v>201</v>
      </c>
      <c r="AH165" s="115" t="s">
        <v>201</v>
      </c>
      <c r="AI165" s="115" t="s">
        <v>201</v>
      </c>
      <c r="AJ165" s="115" t="s">
        <v>201</v>
      </c>
      <c r="AK165" s="115" t="s">
        <v>201</v>
      </c>
      <c r="AL165" s="115" t="s">
        <v>201</v>
      </c>
      <c r="AM165" s="115" t="s">
        <v>201</v>
      </c>
      <c r="AN165" s="115" t="s">
        <v>201</v>
      </c>
    </row>
    <row r="166" spans="1:40" x14ac:dyDescent="0.25">
      <c r="A166" s="115">
        <v>315921</v>
      </c>
      <c r="B166" s="115" t="s">
        <v>138</v>
      </c>
      <c r="P166" s="115" t="s">
        <v>201</v>
      </c>
      <c r="AA166" s="115" t="s">
        <v>201</v>
      </c>
      <c r="AC166" s="115" t="s">
        <v>201</v>
      </c>
      <c r="AD166" s="115" t="s">
        <v>201</v>
      </c>
      <c r="AE166" s="115" t="s">
        <v>201</v>
      </c>
      <c r="AG166" s="115" t="s">
        <v>201</v>
      </c>
      <c r="AH166" s="115" t="s">
        <v>201</v>
      </c>
      <c r="AI166" s="115" t="s">
        <v>201</v>
      </c>
      <c r="AJ166" s="115" t="s">
        <v>201</v>
      </c>
      <c r="AK166" s="115" t="s">
        <v>201</v>
      </c>
      <c r="AL166" s="115" t="s">
        <v>201</v>
      </c>
      <c r="AM166" s="115" t="s">
        <v>201</v>
      </c>
      <c r="AN166" s="115" t="s">
        <v>201</v>
      </c>
    </row>
    <row r="167" spans="1:40" x14ac:dyDescent="0.25">
      <c r="A167" s="115">
        <v>323940</v>
      </c>
      <c r="B167" s="115" t="s">
        <v>138</v>
      </c>
      <c r="Y167" s="115" t="s">
        <v>201</v>
      </c>
      <c r="Z167" s="115" t="s">
        <v>201</v>
      </c>
      <c r="AC167" s="115" t="s">
        <v>201</v>
      </c>
      <c r="AD167" s="115" t="s">
        <v>201</v>
      </c>
      <c r="AE167" s="115" t="s">
        <v>201</v>
      </c>
      <c r="AF167" s="115" t="s">
        <v>201</v>
      </c>
      <c r="AG167" s="115" t="s">
        <v>201</v>
      </c>
      <c r="AH167" s="115" t="s">
        <v>201</v>
      </c>
      <c r="AI167" s="115" t="s">
        <v>201</v>
      </c>
      <c r="AJ167" s="115" t="s">
        <v>201</v>
      </c>
      <c r="AK167" s="115" t="s">
        <v>201</v>
      </c>
      <c r="AM167" s="115" t="s">
        <v>201</v>
      </c>
      <c r="AN167" s="115" t="s">
        <v>201</v>
      </c>
    </row>
    <row r="168" spans="1:40" x14ac:dyDescent="0.25">
      <c r="A168" s="115">
        <v>324099</v>
      </c>
      <c r="B168" s="115" t="s">
        <v>138</v>
      </c>
      <c r="V168" s="115" t="s">
        <v>201</v>
      </c>
      <c r="W168" s="115" t="s">
        <v>201</v>
      </c>
      <c r="AA168" s="115" t="s">
        <v>201</v>
      </c>
      <c r="AD168" s="115" t="s">
        <v>201</v>
      </c>
      <c r="AE168" s="115" t="s">
        <v>201</v>
      </c>
      <c r="AG168" s="115" t="s">
        <v>201</v>
      </c>
      <c r="AH168" s="115" t="s">
        <v>201</v>
      </c>
      <c r="AI168" s="115" t="s">
        <v>201</v>
      </c>
      <c r="AJ168" s="115" t="s">
        <v>201</v>
      </c>
      <c r="AK168" s="115" t="s">
        <v>201</v>
      </c>
      <c r="AL168" s="115" t="s">
        <v>201</v>
      </c>
      <c r="AM168" s="115" t="s">
        <v>201</v>
      </c>
      <c r="AN168" s="115" t="s">
        <v>201</v>
      </c>
    </row>
    <row r="169" spans="1:40" x14ac:dyDescent="0.25">
      <c r="A169" s="115">
        <v>325105</v>
      </c>
      <c r="B169" s="115" t="s">
        <v>138</v>
      </c>
      <c r="W169" s="115" t="s">
        <v>201</v>
      </c>
      <c r="Y169" s="115" t="s">
        <v>201</v>
      </c>
      <c r="Z169" s="115" t="s">
        <v>201</v>
      </c>
      <c r="AC169" s="115" t="s">
        <v>201</v>
      </c>
      <c r="AE169" s="115" t="s">
        <v>201</v>
      </c>
      <c r="AG169" s="115" t="s">
        <v>201</v>
      </c>
      <c r="AH169" s="115" t="s">
        <v>201</v>
      </c>
      <c r="AI169" s="115" t="s">
        <v>201</v>
      </c>
      <c r="AJ169" s="115" t="s">
        <v>201</v>
      </c>
      <c r="AK169" s="115" t="s">
        <v>201</v>
      </c>
      <c r="AL169" s="115" t="s">
        <v>201</v>
      </c>
      <c r="AM169" s="115" t="s">
        <v>201</v>
      </c>
      <c r="AN169" s="115" t="s">
        <v>201</v>
      </c>
    </row>
    <row r="170" spans="1:40" x14ac:dyDescent="0.25">
      <c r="A170" s="115">
        <v>328127</v>
      </c>
      <c r="B170" s="115" t="s">
        <v>138</v>
      </c>
      <c r="H170" s="115" t="s">
        <v>201</v>
      </c>
      <c r="P170" s="115" t="s">
        <v>201</v>
      </c>
      <c r="AC170" s="115" t="s">
        <v>201</v>
      </c>
      <c r="AE170" s="115" t="s">
        <v>201</v>
      </c>
      <c r="AF170" s="115" t="s">
        <v>201</v>
      </c>
      <c r="AG170" s="115" t="s">
        <v>201</v>
      </c>
      <c r="AH170" s="115" t="s">
        <v>201</v>
      </c>
      <c r="AI170" s="115" t="s">
        <v>201</v>
      </c>
      <c r="AJ170" s="115" t="s">
        <v>201</v>
      </c>
      <c r="AK170" s="115" t="s">
        <v>201</v>
      </c>
      <c r="AL170" s="115" t="s">
        <v>201</v>
      </c>
      <c r="AM170" s="115" t="s">
        <v>201</v>
      </c>
      <c r="AN170" s="115" t="s">
        <v>201</v>
      </c>
    </row>
    <row r="171" spans="1:40" x14ac:dyDescent="0.25">
      <c r="A171" s="115">
        <v>329268</v>
      </c>
      <c r="B171" s="115" t="s">
        <v>138</v>
      </c>
      <c r="Q171" s="115" t="s">
        <v>201</v>
      </c>
      <c r="AC171" s="115" t="s">
        <v>201</v>
      </c>
      <c r="AD171" s="115" t="s">
        <v>201</v>
      </c>
      <c r="AE171" s="115" t="s">
        <v>201</v>
      </c>
      <c r="AF171" s="115" t="s">
        <v>201</v>
      </c>
      <c r="AG171" s="115" t="s">
        <v>201</v>
      </c>
      <c r="AH171" s="115" t="s">
        <v>201</v>
      </c>
      <c r="AI171" s="115" t="s">
        <v>201</v>
      </c>
      <c r="AJ171" s="115" t="s">
        <v>201</v>
      </c>
      <c r="AK171" s="115" t="s">
        <v>201</v>
      </c>
      <c r="AL171" s="115" t="s">
        <v>201</v>
      </c>
      <c r="AM171" s="115" t="s">
        <v>201</v>
      </c>
      <c r="AN171" s="115" t="s">
        <v>201</v>
      </c>
    </row>
    <row r="172" spans="1:40" x14ac:dyDescent="0.25">
      <c r="A172" s="115">
        <v>329604</v>
      </c>
      <c r="B172" s="115" t="s">
        <v>138</v>
      </c>
      <c r="H172" s="115" t="s">
        <v>201</v>
      </c>
      <c r="Y172" s="115" t="s">
        <v>201</v>
      </c>
      <c r="AC172" s="115" t="s">
        <v>201</v>
      </c>
      <c r="AD172" s="115" t="s">
        <v>201</v>
      </c>
      <c r="AF172" s="115" t="s">
        <v>201</v>
      </c>
      <c r="AG172" s="115" t="s">
        <v>201</v>
      </c>
      <c r="AH172" s="115" t="s">
        <v>201</v>
      </c>
      <c r="AI172" s="115" t="s">
        <v>201</v>
      </c>
      <c r="AJ172" s="115" t="s">
        <v>201</v>
      </c>
      <c r="AK172" s="115" t="s">
        <v>201</v>
      </c>
      <c r="AL172" s="115" t="s">
        <v>201</v>
      </c>
      <c r="AM172" s="115" t="s">
        <v>201</v>
      </c>
      <c r="AN172" s="115" t="s">
        <v>201</v>
      </c>
    </row>
    <row r="173" spans="1:40" x14ac:dyDescent="0.25">
      <c r="A173" s="115">
        <v>331587</v>
      </c>
      <c r="B173" s="115" t="s">
        <v>138</v>
      </c>
      <c r="W173" s="115" t="s">
        <v>201</v>
      </c>
      <c r="Z173" s="115" t="s">
        <v>201</v>
      </c>
      <c r="AC173" s="115" t="s">
        <v>201</v>
      </c>
      <c r="AE173" s="115" t="s">
        <v>201</v>
      </c>
      <c r="AF173" s="115" t="s">
        <v>201</v>
      </c>
      <c r="AG173" s="115" t="s">
        <v>201</v>
      </c>
      <c r="AH173" s="115" t="s">
        <v>201</v>
      </c>
      <c r="AI173" s="115" t="s">
        <v>201</v>
      </c>
      <c r="AJ173" s="115" t="s">
        <v>201</v>
      </c>
      <c r="AK173" s="115" t="s">
        <v>201</v>
      </c>
      <c r="AL173" s="115" t="s">
        <v>201</v>
      </c>
      <c r="AM173" s="115" t="s">
        <v>201</v>
      </c>
      <c r="AN173" s="115" t="s">
        <v>201</v>
      </c>
    </row>
    <row r="174" spans="1:40" x14ac:dyDescent="0.25">
      <c r="A174" s="115">
        <v>332005</v>
      </c>
      <c r="B174" s="115" t="s">
        <v>138</v>
      </c>
      <c r="Q174" s="115" t="s">
        <v>201</v>
      </c>
      <c r="R174" s="115" t="s">
        <v>201</v>
      </c>
      <c r="Z174" s="115" t="s">
        <v>201</v>
      </c>
      <c r="AC174" s="115" t="s">
        <v>201</v>
      </c>
      <c r="AE174" s="115" t="s">
        <v>201</v>
      </c>
      <c r="AF174" s="115" t="s">
        <v>201</v>
      </c>
      <c r="AG174" s="115" t="s">
        <v>201</v>
      </c>
      <c r="AI174" s="115" t="s">
        <v>201</v>
      </c>
      <c r="AJ174" s="115" t="s">
        <v>201</v>
      </c>
      <c r="AK174" s="115" t="s">
        <v>201</v>
      </c>
      <c r="AL174" s="115" t="s">
        <v>201</v>
      </c>
      <c r="AM174" s="115" t="s">
        <v>201</v>
      </c>
      <c r="AN174" s="115" t="s">
        <v>201</v>
      </c>
    </row>
    <row r="175" spans="1:40" x14ac:dyDescent="0.25">
      <c r="A175" s="115">
        <v>333315</v>
      </c>
      <c r="B175" s="115" t="s">
        <v>138</v>
      </c>
      <c r="Z175" s="115" t="s">
        <v>201</v>
      </c>
      <c r="AD175" s="115" t="s">
        <v>201</v>
      </c>
      <c r="AE175" s="115" t="s">
        <v>201</v>
      </c>
      <c r="AF175" s="115" t="s">
        <v>201</v>
      </c>
      <c r="AG175" s="115" t="s">
        <v>201</v>
      </c>
      <c r="AH175" s="115" t="s">
        <v>201</v>
      </c>
      <c r="AI175" s="115" t="s">
        <v>201</v>
      </c>
      <c r="AJ175" s="115" t="s">
        <v>201</v>
      </c>
      <c r="AK175" s="115" t="s">
        <v>201</v>
      </c>
      <c r="AL175" s="115" t="s">
        <v>201</v>
      </c>
      <c r="AM175" s="115" t="s">
        <v>201</v>
      </c>
      <c r="AN175" s="115" t="s">
        <v>201</v>
      </c>
    </row>
    <row r="176" spans="1:40" x14ac:dyDescent="0.25">
      <c r="A176" s="115">
        <v>320199</v>
      </c>
      <c r="B176" s="115" t="s">
        <v>138</v>
      </c>
      <c r="Q176" s="115" t="s">
        <v>201</v>
      </c>
      <c r="AC176" s="115" t="s">
        <v>201</v>
      </c>
      <c r="AD176" s="115" t="s">
        <v>201</v>
      </c>
      <c r="AE176" s="115" t="s">
        <v>201</v>
      </c>
      <c r="AF176" s="115" t="s">
        <v>201</v>
      </c>
      <c r="AH176" s="115" t="s">
        <v>201</v>
      </c>
      <c r="AI176" s="115" t="s">
        <v>201</v>
      </c>
      <c r="AJ176" s="115" t="s">
        <v>201</v>
      </c>
      <c r="AK176" s="115" t="s">
        <v>201</v>
      </c>
      <c r="AL176" s="115" t="s">
        <v>201</v>
      </c>
      <c r="AM176" s="115" t="s">
        <v>201</v>
      </c>
      <c r="AN176" s="115" t="s">
        <v>201</v>
      </c>
    </row>
    <row r="177" spans="1:40" x14ac:dyDescent="0.25">
      <c r="A177" s="115">
        <v>323376</v>
      </c>
      <c r="B177" s="115" t="s">
        <v>138</v>
      </c>
      <c r="S177" s="115" t="s">
        <v>201</v>
      </c>
      <c r="X177" s="115" t="s">
        <v>201</v>
      </c>
      <c r="Z177" s="115" t="s">
        <v>201</v>
      </c>
      <c r="AE177" s="115" t="s">
        <v>201</v>
      </c>
      <c r="AF177" s="115" t="s">
        <v>201</v>
      </c>
      <c r="AH177" s="115" t="s">
        <v>201</v>
      </c>
      <c r="AI177" s="115" t="s">
        <v>201</v>
      </c>
      <c r="AJ177" s="115" t="s">
        <v>201</v>
      </c>
      <c r="AK177" s="115" t="s">
        <v>201</v>
      </c>
      <c r="AL177" s="115" t="s">
        <v>201</v>
      </c>
      <c r="AM177" s="115" t="s">
        <v>201</v>
      </c>
      <c r="AN177" s="115" t="s">
        <v>201</v>
      </c>
    </row>
    <row r="178" spans="1:40" x14ac:dyDescent="0.25">
      <c r="A178" s="115">
        <v>327406</v>
      </c>
      <c r="B178" s="115" t="s">
        <v>138</v>
      </c>
      <c r="N178" s="115" t="s">
        <v>201</v>
      </c>
      <c r="W178" s="115" t="s">
        <v>201</v>
      </c>
      <c r="AD178" s="115" t="s">
        <v>201</v>
      </c>
      <c r="AE178" s="115" t="s">
        <v>201</v>
      </c>
      <c r="AF178" s="115" t="s">
        <v>201</v>
      </c>
      <c r="AG178" s="115" t="s">
        <v>201</v>
      </c>
      <c r="AI178" s="115" t="s">
        <v>201</v>
      </c>
      <c r="AJ178" s="115" t="s">
        <v>201</v>
      </c>
      <c r="AK178" s="115" t="s">
        <v>201</v>
      </c>
      <c r="AL178" s="115" t="s">
        <v>201</v>
      </c>
      <c r="AM178" s="115" t="s">
        <v>201</v>
      </c>
      <c r="AN178" s="115" t="s">
        <v>201</v>
      </c>
    </row>
    <row r="179" spans="1:40" x14ac:dyDescent="0.25">
      <c r="A179" s="115">
        <v>329252</v>
      </c>
      <c r="B179" s="115" t="s">
        <v>138</v>
      </c>
      <c r="W179" s="115" t="s">
        <v>201</v>
      </c>
      <c r="Z179" s="115" t="s">
        <v>201</v>
      </c>
      <c r="AC179" s="115" t="s">
        <v>201</v>
      </c>
      <c r="AF179" s="115" t="s">
        <v>201</v>
      </c>
      <c r="AG179" s="115" t="s">
        <v>201</v>
      </c>
      <c r="AH179" s="115" t="s">
        <v>201</v>
      </c>
      <c r="AI179" s="115" t="s">
        <v>201</v>
      </c>
      <c r="AJ179" s="115" t="s">
        <v>201</v>
      </c>
      <c r="AK179" s="115" t="s">
        <v>201</v>
      </c>
      <c r="AL179" s="115" t="s">
        <v>201</v>
      </c>
      <c r="AM179" s="115" t="s">
        <v>201</v>
      </c>
      <c r="AN179" s="115" t="s">
        <v>201</v>
      </c>
    </row>
    <row r="180" spans="1:40" x14ac:dyDescent="0.25">
      <c r="A180" s="115">
        <v>334866</v>
      </c>
      <c r="B180" s="115" t="s">
        <v>138</v>
      </c>
      <c r="Z180" s="115" t="s">
        <v>201</v>
      </c>
      <c r="AD180" s="115" t="s">
        <v>201</v>
      </c>
      <c r="AE180" s="115" t="s">
        <v>201</v>
      </c>
      <c r="AF180" s="115" t="s">
        <v>201</v>
      </c>
      <c r="AG180" s="115" t="s">
        <v>201</v>
      </c>
      <c r="AH180" s="115" t="s">
        <v>201</v>
      </c>
      <c r="AI180" s="115" t="s">
        <v>201</v>
      </c>
      <c r="AJ180" s="115" t="s">
        <v>201</v>
      </c>
      <c r="AK180" s="115" t="s">
        <v>201</v>
      </c>
      <c r="AL180" s="115" t="s">
        <v>201</v>
      </c>
      <c r="AM180" s="115" t="s">
        <v>201</v>
      </c>
      <c r="AN180" s="115" t="s">
        <v>201</v>
      </c>
    </row>
    <row r="181" spans="1:40" x14ac:dyDescent="0.25">
      <c r="A181" s="115">
        <v>324565</v>
      </c>
      <c r="B181" s="115" t="s">
        <v>138</v>
      </c>
      <c r="W181" s="115" t="s">
        <v>201</v>
      </c>
      <c r="Z181" s="115" t="s">
        <v>201</v>
      </c>
      <c r="AC181" s="115" t="s">
        <v>201</v>
      </c>
      <c r="AD181" s="115" t="s">
        <v>201</v>
      </c>
      <c r="AE181" s="115" t="s">
        <v>201</v>
      </c>
      <c r="AF181" s="115" t="s">
        <v>201</v>
      </c>
      <c r="AH181" s="115" t="s">
        <v>201</v>
      </c>
      <c r="AI181" s="115" t="s">
        <v>201</v>
      </c>
      <c r="AJ181" s="115" t="s">
        <v>201</v>
      </c>
      <c r="AK181" s="115" t="s">
        <v>201</v>
      </c>
      <c r="AM181" s="115" t="s">
        <v>201</v>
      </c>
      <c r="AN181" s="115" t="s">
        <v>201</v>
      </c>
    </row>
    <row r="182" spans="1:40" x14ac:dyDescent="0.25">
      <c r="A182" s="115">
        <v>331428</v>
      </c>
      <c r="B182" s="115" t="s">
        <v>138</v>
      </c>
      <c r="Z182" s="115" t="s">
        <v>201</v>
      </c>
      <c r="AA182" s="115" t="s">
        <v>201</v>
      </c>
      <c r="AC182" s="115" t="s">
        <v>201</v>
      </c>
      <c r="AF182" s="115" t="s">
        <v>201</v>
      </c>
      <c r="AG182" s="115" t="s">
        <v>201</v>
      </c>
      <c r="AI182" s="115" t="s">
        <v>201</v>
      </c>
      <c r="AJ182" s="115" t="s">
        <v>201</v>
      </c>
      <c r="AK182" s="115" t="s">
        <v>201</v>
      </c>
      <c r="AL182" s="115" t="s">
        <v>201</v>
      </c>
      <c r="AM182" s="115" t="s">
        <v>201</v>
      </c>
      <c r="AN182" s="115" t="s">
        <v>201</v>
      </c>
    </row>
    <row r="183" spans="1:40" x14ac:dyDescent="0.25">
      <c r="A183" s="115">
        <v>333845</v>
      </c>
      <c r="B183" s="115" t="s">
        <v>138</v>
      </c>
      <c r="W183" s="115" t="s">
        <v>201</v>
      </c>
      <c r="AC183" s="115" t="s">
        <v>201</v>
      </c>
      <c r="AD183" s="115" t="s">
        <v>201</v>
      </c>
      <c r="AE183" s="115" t="s">
        <v>201</v>
      </c>
      <c r="AG183" s="115" t="s">
        <v>201</v>
      </c>
      <c r="AI183" s="115" t="s">
        <v>201</v>
      </c>
      <c r="AJ183" s="115" t="s">
        <v>201</v>
      </c>
      <c r="AK183" s="115" t="s">
        <v>201</v>
      </c>
      <c r="AL183" s="115" t="s">
        <v>201</v>
      </c>
      <c r="AM183" s="115" t="s">
        <v>201</v>
      </c>
      <c r="AN183" s="115" t="s">
        <v>201</v>
      </c>
    </row>
    <row r="184" spans="1:40" x14ac:dyDescent="0.25">
      <c r="A184" s="115">
        <v>334039</v>
      </c>
      <c r="B184" s="115" t="s">
        <v>138</v>
      </c>
      <c r="Y184" s="115" t="s">
        <v>201</v>
      </c>
      <c r="AC184" s="115" t="s">
        <v>201</v>
      </c>
      <c r="AF184" s="115" t="s">
        <v>201</v>
      </c>
      <c r="AG184" s="115" t="s">
        <v>201</v>
      </c>
      <c r="AH184" s="115" t="s">
        <v>201</v>
      </c>
      <c r="AI184" s="115" t="s">
        <v>201</v>
      </c>
      <c r="AJ184" s="115" t="s">
        <v>201</v>
      </c>
      <c r="AK184" s="115" t="s">
        <v>201</v>
      </c>
      <c r="AL184" s="115" t="s">
        <v>201</v>
      </c>
      <c r="AM184" s="115" t="s">
        <v>201</v>
      </c>
      <c r="AN184" s="115" t="s">
        <v>201</v>
      </c>
    </row>
    <row r="185" spans="1:40" x14ac:dyDescent="0.25">
      <c r="A185" s="115">
        <v>323649</v>
      </c>
      <c r="B185" s="115" t="s">
        <v>138</v>
      </c>
      <c r="F185" s="115" t="s">
        <v>201</v>
      </c>
      <c r="Z185" s="115" t="s">
        <v>201</v>
      </c>
      <c r="AC185" s="115" t="s">
        <v>201</v>
      </c>
      <c r="AE185" s="115" t="s">
        <v>201</v>
      </c>
      <c r="AF185" s="115" t="s">
        <v>201</v>
      </c>
      <c r="AG185" s="115" t="s">
        <v>201</v>
      </c>
      <c r="AH185" s="115" t="s">
        <v>201</v>
      </c>
      <c r="AI185" s="115" t="s">
        <v>201</v>
      </c>
      <c r="AJ185" s="115" t="s">
        <v>201</v>
      </c>
      <c r="AK185" s="115" t="s">
        <v>201</v>
      </c>
      <c r="AN185" s="115" t="s">
        <v>201</v>
      </c>
    </row>
    <row r="186" spans="1:40" x14ac:dyDescent="0.25">
      <c r="A186" s="115">
        <v>323685</v>
      </c>
      <c r="B186" s="115" t="s">
        <v>138</v>
      </c>
      <c r="Q186" s="115" t="s">
        <v>201</v>
      </c>
      <c r="S186" s="115" t="s">
        <v>201</v>
      </c>
      <c r="Y186" s="115" t="s">
        <v>201</v>
      </c>
      <c r="AD186" s="115" t="s">
        <v>201</v>
      </c>
      <c r="AF186" s="115" t="s">
        <v>201</v>
      </c>
      <c r="AG186" s="115" t="s">
        <v>201</v>
      </c>
      <c r="AH186" s="115" t="s">
        <v>201</v>
      </c>
      <c r="AI186" s="115" t="s">
        <v>201</v>
      </c>
      <c r="AJ186" s="115" t="s">
        <v>201</v>
      </c>
      <c r="AL186" s="115" t="s">
        <v>201</v>
      </c>
      <c r="AN186" s="115" t="s">
        <v>201</v>
      </c>
    </row>
    <row r="187" spans="1:40" x14ac:dyDescent="0.25">
      <c r="A187" s="115">
        <v>325347</v>
      </c>
      <c r="B187" s="115" t="s">
        <v>138</v>
      </c>
      <c r="Z187" s="115" t="s">
        <v>201</v>
      </c>
      <c r="AC187" s="115" t="s">
        <v>201</v>
      </c>
      <c r="AD187" s="115" t="s">
        <v>201</v>
      </c>
      <c r="AE187" s="115" t="s">
        <v>201</v>
      </c>
      <c r="AG187" s="115" t="s">
        <v>201</v>
      </c>
      <c r="AI187" s="115" t="s">
        <v>201</v>
      </c>
      <c r="AJ187" s="115" t="s">
        <v>201</v>
      </c>
      <c r="AK187" s="115" t="s">
        <v>201</v>
      </c>
      <c r="AL187" s="115" t="s">
        <v>201</v>
      </c>
      <c r="AM187" s="115" t="s">
        <v>201</v>
      </c>
      <c r="AN187" s="115" t="s">
        <v>201</v>
      </c>
    </row>
    <row r="188" spans="1:40" x14ac:dyDescent="0.25">
      <c r="A188" s="115">
        <v>332251</v>
      </c>
      <c r="B188" s="115" t="s">
        <v>138</v>
      </c>
      <c r="AC188" s="115" t="s">
        <v>201</v>
      </c>
      <c r="AE188" s="115" t="s">
        <v>201</v>
      </c>
      <c r="AG188" s="115" t="s">
        <v>201</v>
      </c>
      <c r="AH188" s="115" t="s">
        <v>201</v>
      </c>
      <c r="AI188" s="115" t="s">
        <v>201</v>
      </c>
      <c r="AJ188" s="115" t="s">
        <v>201</v>
      </c>
      <c r="AK188" s="115" t="s">
        <v>201</v>
      </c>
      <c r="AL188" s="115" t="s">
        <v>201</v>
      </c>
      <c r="AM188" s="115" t="s">
        <v>201</v>
      </c>
      <c r="AN188" s="115" t="s">
        <v>201</v>
      </c>
    </row>
    <row r="189" spans="1:40" x14ac:dyDescent="0.25">
      <c r="A189" s="115">
        <v>333537</v>
      </c>
      <c r="B189" s="115" t="s">
        <v>138</v>
      </c>
      <c r="N189" s="115" t="s">
        <v>201</v>
      </c>
      <c r="P189" s="115" t="s">
        <v>201</v>
      </c>
      <c r="Z189" s="115" t="s">
        <v>201</v>
      </c>
      <c r="AA189" s="115" t="s">
        <v>201</v>
      </c>
      <c r="AC189" s="115" t="s">
        <v>201</v>
      </c>
      <c r="AF189" s="115" t="s">
        <v>201</v>
      </c>
      <c r="AG189" s="115" t="s">
        <v>201</v>
      </c>
      <c r="AJ189" s="115" t="s">
        <v>201</v>
      </c>
      <c r="AM189" s="115" t="s">
        <v>201</v>
      </c>
      <c r="AN189" s="115" t="s">
        <v>201</v>
      </c>
    </row>
    <row r="190" spans="1:40" x14ac:dyDescent="0.25">
      <c r="A190" s="115">
        <v>319111</v>
      </c>
      <c r="B190" s="115" t="s">
        <v>138</v>
      </c>
      <c r="Q190" s="115" t="s">
        <v>201</v>
      </c>
      <c r="W190" s="115" t="s">
        <v>201</v>
      </c>
      <c r="Z190" s="115" t="s">
        <v>201</v>
      </c>
      <c r="AD190" s="115" t="s">
        <v>201</v>
      </c>
      <c r="AG190" s="115" t="s">
        <v>201</v>
      </c>
      <c r="AH190" s="115" t="s">
        <v>201</v>
      </c>
      <c r="AI190" s="115" t="s">
        <v>201</v>
      </c>
      <c r="AK190" s="115" t="s">
        <v>201</v>
      </c>
      <c r="AM190" s="115" t="s">
        <v>201</v>
      </c>
      <c r="AN190" s="115" t="s">
        <v>201</v>
      </c>
    </row>
    <row r="191" spans="1:40" x14ac:dyDescent="0.25">
      <c r="A191" s="115">
        <v>322483</v>
      </c>
      <c r="B191" s="115" t="s">
        <v>138</v>
      </c>
      <c r="P191" s="115" t="s">
        <v>201</v>
      </c>
      <c r="Z191" s="115" t="s">
        <v>201</v>
      </c>
      <c r="AE191" s="115" t="s">
        <v>201</v>
      </c>
      <c r="AH191" s="115" t="s">
        <v>201</v>
      </c>
      <c r="AI191" s="115" t="s">
        <v>201</v>
      </c>
      <c r="AJ191" s="115" t="s">
        <v>201</v>
      </c>
      <c r="AK191" s="115" t="s">
        <v>201</v>
      </c>
      <c r="AL191" s="115" t="s">
        <v>201</v>
      </c>
      <c r="AM191" s="115" t="s">
        <v>201</v>
      </c>
      <c r="AN191" s="115" t="s">
        <v>201</v>
      </c>
    </row>
    <row r="192" spans="1:40" x14ac:dyDescent="0.25">
      <c r="A192" s="115">
        <v>328801</v>
      </c>
      <c r="B192" s="115" t="s">
        <v>138</v>
      </c>
      <c r="Z192" s="115" t="s">
        <v>201</v>
      </c>
      <c r="AC192" s="115" t="s">
        <v>201</v>
      </c>
      <c r="AD192" s="115" t="s">
        <v>201</v>
      </c>
      <c r="AE192" s="115" t="s">
        <v>201</v>
      </c>
      <c r="AG192" s="115" t="s">
        <v>201</v>
      </c>
      <c r="AH192" s="115" t="s">
        <v>201</v>
      </c>
      <c r="AI192" s="115" t="s">
        <v>201</v>
      </c>
      <c r="AL192" s="115" t="s">
        <v>201</v>
      </c>
      <c r="AM192" s="115" t="s">
        <v>201</v>
      </c>
      <c r="AN192" s="115" t="s">
        <v>201</v>
      </c>
    </row>
    <row r="193" spans="1:40" x14ac:dyDescent="0.25">
      <c r="A193" s="115">
        <v>331047</v>
      </c>
      <c r="B193" s="115" t="s">
        <v>138</v>
      </c>
      <c r="W193" s="115" t="s">
        <v>201</v>
      </c>
      <c r="Z193" s="115" t="s">
        <v>201</v>
      </c>
      <c r="AC193" s="115" t="s">
        <v>201</v>
      </c>
      <c r="AE193" s="115" t="s">
        <v>201</v>
      </c>
      <c r="AF193" s="115" t="s">
        <v>201</v>
      </c>
      <c r="AG193" s="115" t="s">
        <v>201</v>
      </c>
      <c r="AH193" s="115" t="s">
        <v>201</v>
      </c>
      <c r="AJ193" s="115" t="s">
        <v>201</v>
      </c>
      <c r="AM193" s="115" t="s">
        <v>201</v>
      </c>
      <c r="AN193" s="115" t="s">
        <v>201</v>
      </c>
    </row>
    <row r="194" spans="1:40" x14ac:dyDescent="0.25">
      <c r="A194" s="115">
        <v>337104</v>
      </c>
      <c r="B194" s="115" t="s">
        <v>138</v>
      </c>
      <c r="F194" s="115" t="s">
        <v>201</v>
      </c>
      <c r="P194" s="115" t="s">
        <v>201</v>
      </c>
      <c r="AA194" s="115" t="s">
        <v>201</v>
      </c>
      <c r="AC194" s="115" t="s">
        <v>201</v>
      </c>
      <c r="AG194" s="115" t="s">
        <v>201</v>
      </c>
      <c r="AI194" s="115" t="s">
        <v>201</v>
      </c>
      <c r="AJ194" s="115" t="s">
        <v>201</v>
      </c>
      <c r="AK194" s="115" t="s">
        <v>201</v>
      </c>
      <c r="AL194" s="115" t="s">
        <v>201</v>
      </c>
      <c r="AN194" s="115" t="s">
        <v>201</v>
      </c>
    </row>
    <row r="195" spans="1:40" x14ac:dyDescent="0.25">
      <c r="A195" s="115">
        <v>311937</v>
      </c>
      <c r="B195" s="115" t="s">
        <v>138</v>
      </c>
      <c r="Z195" s="115" t="s">
        <v>201</v>
      </c>
      <c r="AC195" s="115" t="s">
        <v>201</v>
      </c>
      <c r="AD195" s="115" t="s">
        <v>201</v>
      </c>
      <c r="AE195" s="115" t="s">
        <v>201</v>
      </c>
      <c r="AF195" s="115" t="s">
        <v>201</v>
      </c>
      <c r="AI195" s="115" t="s">
        <v>201</v>
      </c>
      <c r="AJ195" s="115" t="s">
        <v>201</v>
      </c>
      <c r="AK195" s="115" t="s">
        <v>201</v>
      </c>
      <c r="AN195" s="115" t="s">
        <v>201</v>
      </c>
    </row>
    <row r="196" spans="1:40" x14ac:dyDescent="0.25">
      <c r="A196" s="115">
        <v>327543</v>
      </c>
      <c r="B196" s="115" t="s">
        <v>138</v>
      </c>
      <c r="AA196" s="115" t="s">
        <v>201</v>
      </c>
      <c r="AD196" s="115" t="s">
        <v>201</v>
      </c>
      <c r="AE196" s="115" t="s">
        <v>201</v>
      </c>
      <c r="AF196" s="115" t="s">
        <v>201</v>
      </c>
      <c r="AG196" s="115" t="s">
        <v>201</v>
      </c>
      <c r="AJ196" s="115" t="s">
        <v>201</v>
      </c>
      <c r="AK196" s="115" t="s">
        <v>201</v>
      </c>
      <c r="AM196" s="115" t="s">
        <v>201</v>
      </c>
      <c r="AN196" s="115" t="s">
        <v>201</v>
      </c>
    </row>
    <row r="197" spans="1:40" x14ac:dyDescent="0.25">
      <c r="A197" s="115">
        <v>333575</v>
      </c>
      <c r="B197" s="115" t="s">
        <v>138</v>
      </c>
      <c r="Z197" s="115" t="s">
        <v>201</v>
      </c>
      <c r="AC197" s="115" t="s">
        <v>201</v>
      </c>
      <c r="AD197" s="115" t="s">
        <v>201</v>
      </c>
      <c r="AE197" s="115" t="s">
        <v>201</v>
      </c>
      <c r="AF197" s="115" t="s">
        <v>201</v>
      </c>
      <c r="AG197" s="115" t="s">
        <v>201</v>
      </c>
      <c r="AJ197" s="115" t="s">
        <v>201</v>
      </c>
      <c r="AN197" s="115" t="s">
        <v>201</v>
      </c>
    </row>
    <row r="198" spans="1:40" x14ac:dyDescent="0.25">
      <c r="A198" s="115">
        <v>337223</v>
      </c>
      <c r="B198" s="115" t="s">
        <v>138</v>
      </c>
      <c r="W198" s="115" t="s">
        <v>201</v>
      </c>
      <c r="Y198" s="115" t="s">
        <v>201</v>
      </c>
      <c r="Z198" s="115" t="s">
        <v>201</v>
      </c>
      <c r="AC198" s="115" t="s">
        <v>201</v>
      </c>
      <c r="AK198" s="115" t="s">
        <v>201</v>
      </c>
      <c r="AL198" s="115" t="s">
        <v>201</v>
      </c>
      <c r="AM198" s="115" t="s">
        <v>201</v>
      </c>
      <c r="AN198" s="115" t="s">
        <v>201</v>
      </c>
    </row>
    <row r="199" spans="1:40" x14ac:dyDescent="0.25">
      <c r="A199" s="115">
        <v>332103</v>
      </c>
      <c r="B199" s="115" t="s">
        <v>138</v>
      </c>
      <c r="Q199" s="115" t="s">
        <v>201</v>
      </c>
      <c r="AH199" s="115" t="s">
        <v>201</v>
      </c>
      <c r="AI199" s="115" t="s">
        <v>201</v>
      </c>
      <c r="AJ199" s="115" t="s">
        <v>201</v>
      </c>
      <c r="AK199" s="115" t="s">
        <v>201</v>
      </c>
      <c r="AL199" s="115" t="s">
        <v>201</v>
      </c>
      <c r="AM199" s="115" t="s">
        <v>201</v>
      </c>
      <c r="AN199" s="115" t="s">
        <v>201</v>
      </c>
    </row>
    <row r="200" spans="1:40" x14ac:dyDescent="0.25">
      <c r="A200" s="115">
        <v>327106</v>
      </c>
      <c r="B200" s="115" t="s">
        <v>138</v>
      </c>
      <c r="H200" s="115" t="s">
        <v>201</v>
      </c>
      <c r="AD200" s="115" t="s">
        <v>201</v>
      </c>
      <c r="AF200" s="115" t="s">
        <v>201</v>
      </c>
      <c r="AK200" s="115" t="s">
        <v>201</v>
      </c>
      <c r="AL200" s="115" t="s">
        <v>201</v>
      </c>
      <c r="AM200" s="115" t="s">
        <v>201</v>
      </c>
      <c r="AN200" s="115" t="s">
        <v>201</v>
      </c>
    </row>
    <row r="201" spans="1:40" x14ac:dyDescent="0.25">
      <c r="A201" s="115">
        <v>337159</v>
      </c>
      <c r="B201" s="115" t="s">
        <v>138</v>
      </c>
      <c r="U201" s="115" t="s">
        <v>201</v>
      </c>
      <c r="W201" s="115" t="s">
        <v>201</v>
      </c>
      <c r="Z201" s="115" t="s">
        <v>201</v>
      </c>
      <c r="AA201" s="115" t="s">
        <v>201</v>
      </c>
      <c r="AI201" s="115" t="s">
        <v>201</v>
      </c>
      <c r="AL201" s="115" t="s">
        <v>201</v>
      </c>
      <c r="AN201" s="115" t="s">
        <v>201</v>
      </c>
    </row>
    <row r="202" spans="1:40" x14ac:dyDescent="0.25">
      <c r="A202" s="115">
        <v>301719</v>
      </c>
      <c r="B202" s="115" t="s">
        <v>138</v>
      </c>
      <c r="AC202" s="115" t="s">
        <v>201</v>
      </c>
      <c r="AG202" s="115" t="s">
        <v>201</v>
      </c>
      <c r="AI202" s="115" t="s">
        <v>201</v>
      </c>
      <c r="AJ202" s="115" t="s">
        <v>201</v>
      </c>
      <c r="AL202" s="115" t="s">
        <v>201</v>
      </c>
      <c r="AM202" s="115" t="s">
        <v>201</v>
      </c>
      <c r="AN202" s="115" t="s">
        <v>201</v>
      </c>
    </row>
    <row r="203" spans="1:40" x14ac:dyDescent="0.25">
      <c r="A203" s="115">
        <v>333278</v>
      </c>
      <c r="B203" s="115" t="s">
        <v>138</v>
      </c>
      <c r="AF203" s="115" t="s">
        <v>201</v>
      </c>
      <c r="AG203" s="115" t="s">
        <v>201</v>
      </c>
      <c r="AI203" s="115" t="s">
        <v>201</v>
      </c>
      <c r="AJ203" s="115" t="s">
        <v>201</v>
      </c>
      <c r="AM203" s="115" t="s">
        <v>201</v>
      </c>
      <c r="AN203" s="115" t="s">
        <v>201</v>
      </c>
    </row>
    <row r="204" spans="1:40" x14ac:dyDescent="0.25">
      <c r="A204" s="115">
        <v>321203</v>
      </c>
      <c r="B204" s="115" t="s">
        <v>138</v>
      </c>
      <c r="Z204" s="115" t="s">
        <v>201</v>
      </c>
      <c r="AD204" s="115" t="s">
        <v>201</v>
      </c>
      <c r="AG204" s="115" t="s">
        <v>201</v>
      </c>
      <c r="AK204" s="115" t="s">
        <v>201</v>
      </c>
      <c r="AL204" s="115" t="s">
        <v>201</v>
      </c>
      <c r="AN204" s="115" t="s">
        <v>201</v>
      </c>
    </row>
    <row r="205" spans="1:40" x14ac:dyDescent="0.25">
      <c r="A205" s="115">
        <v>333571</v>
      </c>
      <c r="B205" s="115" t="s">
        <v>138</v>
      </c>
      <c r="AF205" s="115" t="s">
        <v>201</v>
      </c>
      <c r="AG205" s="115" t="s">
        <v>201</v>
      </c>
      <c r="AH205" s="115" t="s">
        <v>201</v>
      </c>
      <c r="AJ205" s="115" t="s">
        <v>201</v>
      </c>
      <c r="AK205" s="115" t="s">
        <v>201</v>
      </c>
      <c r="AN205" s="115" t="s">
        <v>201</v>
      </c>
    </row>
    <row r="206" spans="1:40" x14ac:dyDescent="0.25">
      <c r="A206" s="115">
        <v>319069</v>
      </c>
      <c r="B206" s="115" t="s">
        <v>138</v>
      </c>
      <c r="I206" s="115" t="s">
        <v>201</v>
      </c>
      <c r="AC206" s="115" t="s">
        <v>201</v>
      </c>
      <c r="AF206" s="115" t="s">
        <v>201</v>
      </c>
      <c r="AG206" s="115" t="s">
        <v>201</v>
      </c>
      <c r="AH206" s="115" t="s">
        <v>201</v>
      </c>
      <c r="AI206" s="115" t="s">
        <v>201</v>
      </c>
      <c r="AJ206" s="115" t="s">
        <v>201</v>
      </c>
      <c r="AK206" s="115" t="s">
        <v>201</v>
      </c>
      <c r="AM206" s="115" t="s">
        <v>201</v>
      </c>
      <c r="AN206" s="115" t="s">
        <v>201</v>
      </c>
    </row>
    <row r="207" spans="1:40" x14ac:dyDescent="0.25">
      <c r="A207" s="115">
        <v>331133</v>
      </c>
      <c r="B207" s="115" t="s">
        <v>138</v>
      </c>
      <c r="AG207" s="115" t="s">
        <v>201</v>
      </c>
      <c r="AJ207" s="115" t="s">
        <v>201</v>
      </c>
      <c r="AK207" s="115" t="s">
        <v>201</v>
      </c>
      <c r="AM207" s="115" t="s">
        <v>201</v>
      </c>
      <c r="AN207" s="115" t="s">
        <v>201</v>
      </c>
    </row>
    <row r="208" spans="1:40" x14ac:dyDescent="0.25">
      <c r="A208" s="115">
        <v>331891</v>
      </c>
      <c r="B208" s="115" t="s">
        <v>138</v>
      </c>
      <c r="H208" s="115" t="s">
        <v>201</v>
      </c>
      <c r="AA208" s="115" t="s">
        <v>201</v>
      </c>
      <c r="AG208" s="115" t="s">
        <v>201</v>
      </c>
      <c r="AI208" s="115" t="s">
        <v>201</v>
      </c>
      <c r="AJ208" s="115" t="s">
        <v>201</v>
      </c>
      <c r="AM208" s="115" t="s">
        <v>201</v>
      </c>
      <c r="AN208" s="115" t="s">
        <v>201</v>
      </c>
    </row>
    <row r="209" spans="1:39" x14ac:dyDescent="0.25">
      <c r="A209" s="115">
        <v>331986</v>
      </c>
      <c r="B209" s="115" t="s">
        <v>138</v>
      </c>
      <c r="M209" s="115" t="s">
        <v>201</v>
      </c>
      <c r="O209" s="115" t="s">
        <v>201</v>
      </c>
      <c r="X209" s="115" t="s">
        <v>201</v>
      </c>
      <c r="AB209" s="115" t="s">
        <v>201</v>
      </c>
      <c r="AF209" s="115" t="s">
        <v>201</v>
      </c>
      <c r="AG209" s="115" t="s">
        <v>201</v>
      </c>
      <c r="AH209" s="115" t="s">
        <v>201</v>
      </c>
      <c r="AJ209" s="115" t="s">
        <v>201</v>
      </c>
    </row>
    <row r="210" spans="1:39" x14ac:dyDescent="0.25">
      <c r="A210" s="115">
        <v>334623</v>
      </c>
      <c r="B210" s="115" t="s">
        <v>138</v>
      </c>
      <c r="E210" s="115" t="s">
        <v>201</v>
      </c>
      <c r="R210" s="115" t="s">
        <v>201</v>
      </c>
      <c r="X210" s="115" t="s">
        <v>201</v>
      </c>
      <c r="Z210" s="115" t="s">
        <v>201</v>
      </c>
      <c r="AB210" s="115" t="s">
        <v>201</v>
      </c>
      <c r="AC210" s="115" t="s">
        <v>201</v>
      </c>
      <c r="AD210" s="115" t="s">
        <v>201</v>
      </c>
      <c r="AE210" s="115" t="s">
        <v>201</v>
      </c>
      <c r="AG210" s="115" t="s">
        <v>201</v>
      </c>
      <c r="AI210" s="115" t="s">
        <v>201</v>
      </c>
      <c r="AK210" s="115" t="s">
        <v>201</v>
      </c>
      <c r="AL210" s="115" t="s">
        <v>201</v>
      </c>
      <c r="AM210" s="115" t="s">
        <v>201</v>
      </c>
    </row>
    <row r="211" spans="1:39" x14ac:dyDescent="0.25">
      <c r="A211" s="115">
        <v>329579</v>
      </c>
      <c r="B211" s="115" t="s">
        <v>138</v>
      </c>
      <c r="Q211" s="115" t="s">
        <v>201</v>
      </c>
      <c r="AC211" s="115" t="s">
        <v>201</v>
      </c>
      <c r="AD211" s="115" t="s">
        <v>201</v>
      </c>
      <c r="AE211" s="115" t="s">
        <v>201</v>
      </c>
      <c r="AF211" s="115" t="s">
        <v>201</v>
      </c>
      <c r="AG211" s="115" t="s">
        <v>201</v>
      </c>
      <c r="AH211" s="115" t="s">
        <v>201</v>
      </c>
      <c r="AI211" s="115" t="s">
        <v>201</v>
      </c>
      <c r="AJ211" s="115" t="s">
        <v>201</v>
      </c>
      <c r="AK211" s="115" t="s">
        <v>201</v>
      </c>
      <c r="AL211" s="115" t="s">
        <v>201</v>
      </c>
      <c r="AM211" s="115" t="s">
        <v>201</v>
      </c>
    </row>
    <row r="212" spans="1:39" x14ac:dyDescent="0.25">
      <c r="A212" s="115">
        <v>331213</v>
      </c>
      <c r="B212" s="115" t="s">
        <v>138</v>
      </c>
      <c r="N212" s="115" t="s">
        <v>201</v>
      </c>
      <c r="T212" s="115" t="s">
        <v>201</v>
      </c>
      <c r="W212" s="115" t="s">
        <v>201</v>
      </c>
      <c r="AD212" s="115" t="s">
        <v>201</v>
      </c>
      <c r="AE212" s="115" t="s">
        <v>201</v>
      </c>
      <c r="AF212" s="115" t="s">
        <v>201</v>
      </c>
      <c r="AG212" s="115" t="s">
        <v>201</v>
      </c>
      <c r="AI212" s="115" t="s">
        <v>201</v>
      </c>
      <c r="AJ212" s="115" t="s">
        <v>201</v>
      </c>
      <c r="AK212" s="115" t="s">
        <v>201</v>
      </c>
      <c r="AL212" s="115" t="s">
        <v>201</v>
      </c>
      <c r="AM212" s="115" t="s">
        <v>201</v>
      </c>
    </row>
    <row r="213" spans="1:39" x14ac:dyDescent="0.25">
      <c r="A213" s="115">
        <v>326473</v>
      </c>
      <c r="B213" s="115" t="s">
        <v>138</v>
      </c>
      <c r="M213" s="115" t="s">
        <v>201</v>
      </c>
      <c r="Z213" s="115" t="s">
        <v>201</v>
      </c>
      <c r="AC213" s="115" t="s">
        <v>201</v>
      </c>
      <c r="AE213" s="115" t="s">
        <v>201</v>
      </c>
      <c r="AG213" s="115" t="s">
        <v>201</v>
      </c>
      <c r="AH213" s="115" t="s">
        <v>201</v>
      </c>
      <c r="AI213" s="115" t="s">
        <v>201</v>
      </c>
      <c r="AJ213" s="115" t="s">
        <v>201</v>
      </c>
      <c r="AL213" s="115" t="s">
        <v>201</v>
      </c>
      <c r="AM213" s="115" t="s">
        <v>201</v>
      </c>
    </row>
    <row r="214" spans="1:39" x14ac:dyDescent="0.25">
      <c r="A214" s="115">
        <v>323291</v>
      </c>
      <c r="B214" s="115" t="s">
        <v>138</v>
      </c>
      <c r="W214" s="115" t="s">
        <v>201</v>
      </c>
      <c r="Z214" s="115" t="s">
        <v>201</v>
      </c>
      <c r="AC214" s="115" t="s">
        <v>201</v>
      </c>
      <c r="AF214" s="115" t="s">
        <v>201</v>
      </c>
      <c r="AG214" s="115" t="s">
        <v>201</v>
      </c>
      <c r="AI214" s="115" t="s">
        <v>201</v>
      </c>
      <c r="AK214" s="115" t="s">
        <v>201</v>
      </c>
      <c r="AM214" s="115" t="s">
        <v>201</v>
      </c>
    </row>
    <row r="215" spans="1:39" x14ac:dyDescent="0.25">
      <c r="A215" s="115">
        <v>315681</v>
      </c>
      <c r="B215" s="115" t="s">
        <v>138</v>
      </c>
      <c r="V215" s="115" t="s">
        <v>201</v>
      </c>
      <c r="Z215" s="115" t="s">
        <v>201</v>
      </c>
      <c r="AA215" s="115" t="s">
        <v>201</v>
      </c>
      <c r="AF215" s="115" t="s">
        <v>201</v>
      </c>
      <c r="AG215" s="115" t="s">
        <v>201</v>
      </c>
      <c r="AH215" s="115" t="s">
        <v>201</v>
      </c>
      <c r="AJ215" s="115" t="s">
        <v>201</v>
      </c>
      <c r="AM215" s="115" t="s">
        <v>201</v>
      </c>
    </row>
    <row r="216" spans="1:39" x14ac:dyDescent="0.25">
      <c r="A216" s="115">
        <v>332077</v>
      </c>
      <c r="B216" s="115" t="s">
        <v>138</v>
      </c>
      <c r="AC216" s="115" t="s">
        <v>201</v>
      </c>
      <c r="AD216" s="115" t="s">
        <v>201</v>
      </c>
      <c r="AE216" s="115" t="s">
        <v>201</v>
      </c>
      <c r="AH216" s="115" t="s">
        <v>201</v>
      </c>
      <c r="AI216" s="115" t="s">
        <v>201</v>
      </c>
      <c r="AJ216" s="115" t="s">
        <v>201</v>
      </c>
      <c r="AK216" s="115" t="s">
        <v>201</v>
      </c>
    </row>
    <row r="217" spans="1:39" x14ac:dyDescent="0.25">
      <c r="A217" s="115">
        <v>324122</v>
      </c>
      <c r="B217" s="115" t="s">
        <v>138</v>
      </c>
      <c r="N217" s="115" t="s">
        <v>201</v>
      </c>
      <c r="AE217" s="115" t="s">
        <v>201</v>
      </c>
      <c r="AH217" s="115" t="s">
        <v>201</v>
      </c>
      <c r="AI217" s="115" t="s">
        <v>201</v>
      </c>
      <c r="AJ217" s="115" t="s">
        <v>201</v>
      </c>
      <c r="AK217" s="115" t="s">
        <v>201</v>
      </c>
    </row>
    <row r="218" spans="1:39" x14ac:dyDescent="0.25">
      <c r="A218" s="115">
        <v>338324</v>
      </c>
      <c r="B218" s="115" t="s">
        <v>138</v>
      </c>
      <c r="AD218" s="115" t="s">
        <v>201</v>
      </c>
      <c r="AF218" s="115" t="s">
        <v>201</v>
      </c>
      <c r="AH218" s="115" t="s">
        <v>201</v>
      </c>
      <c r="AI218" s="115" t="s">
        <v>201</v>
      </c>
      <c r="AJ218" s="115" t="s">
        <v>201</v>
      </c>
      <c r="AK218" s="115" t="s">
        <v>201</v>
      </c>
    </row>
    <row r="219" spans="1:39" x14ac:dyDescent="0.25">
      <c r="A219" s="115">
        <v>330044</v>
      </c>
      <c r="B219" s="115" t="s">
        <v>138</v>
      </c>
      <c r="AF219" s="115" t="s">
        <v>201</v>
      </c>
      <c r="AG219" s="115" t="s">
        <v>201</v>
      </c>
      <c r="AH219" s="115" t="s">
        <v>201</v>
      </c>
      <c r="AJ219" s="115" t="s">
        <v>201</v>
      </c>
      <c r="AL219" s="115" t="s">
        <v>201</v>
      </c>
      <c r="AM219" s="115" t="s">
        <v>201</v>
      </c>
    </row>
    <row r="220" spans="1:39" x14ac:dyDescent="0.25">
      <c r="A220" s="115">
        <v>332281</v>
      </c>
      <c r="B220" s="115" t="s">
        <v>138</v>
      </c>
      <c r="P220" s="115" t="s">
        <v>201</v>
      </c>
      <c r="W220" s="115" t="s">
        <v>201</v>
      </c>
      <c r="AC220" s="115" t="s">
        <v>201</v>
      </c>
      <c r="AG220" s="115" t="s">
        <v>201</v>
      </c>
      <c r="AJ220" s="115" t="s">
        <v>201</v>
      </c>
      <c r="AL220" s="115" t="s">
        <v>201</v>
      </c>
    </row>
    <row r="221" spans="1:39" x14ac:dyDescent="0.25">
      <c r="A221" s="115">
        <v>328181</v>
      </c>
      <c r="B221" s="115" t="s">
        <v>138</v>
      </c>
      <c r="Z221" s="115" t="s">
        <v>201</v>
      </c>
      <c r="AD221" s="115" t="s">
        <v>201</v>
      </c>
      <c r="AG221" s="115" t="s">
        <v>201</v>
      </c>
      <c r="AI221" s="115" t="s">
        <v>201</v>
      </c>
      <c r="AK221" s="115" t="s">
        <v>201</v>
      </c>
    </row>
    <row r="222" spans="1:39" x14ac:dyDescent="0.25">
      <c r="A222" s="115">
        <v>330032</v>
      </c>
      <c r="B222" s="115" t="s">
        <v>138</v>
      </c>
      <c r="W222" s="115" t="s">
        <v>201</v>
      </c>
      <c r="AH222" s="115" t="s">
        <v>201</v>
      </c>
      <c r="AI222" s="115" t="s">
        <v>201</v>
      </c>
      <c r="AJ222" s="115" t="s">
        <v>201</v>
      </c>
      <c r="AK222" s="115" t="s">
        <v>201</v>
      </c>
    </row>
    <row r="223" spans="1:39" x14ac:dyDescent="0.25">
      <c r="A223" s="115">
        <v>328448</v>
      </c>
      <c r="B223" s="115" t="s">
        <v>138</v>
      </c>
      <c r="P223" s="115" t="s">
        <v>201</v>
      </c>
      <c r="AC223" s="115" t="s">
        <v>201</v>
      </c>
      <c r="AG223" s="115" t="s">
        <v>201</v>
      </c>
      <c r="AJ223" s="115" t="s">
        <v>201</v>
      </c>
      <c r="AM223" s="115" t="s">
        <v>201</v>
      </c>
    </row>
    <row r="224" spans="1:39" x14ac:dyDescent="0.25">
      <c r="A224" s="115">
        <v>329898</v>
      </c>
      <c r="B224" s="115" t="s">
        <v>138</v>
      </c>
      <c r="AC224" s="115" t="s">
        <v>201</v>
      </c>
      <c r="AG224" s="115" t="s">
        <v>201</v>
      </c>
      <c r="AI224" s="115" t="s">
        <v>201</v>
      </c>
      <c r="AJ224" s="115" t="s">
        <v>201</v>
      </c>
      <c r="AK224" s="115" t="s">
        <v>201</v>
      </c>
    </row>
    <row r="225" spans="1:40" x14ac:dyDescent="0.25">
      <c r="A225" s="115">
        <v>307845</v>
      </c>
      <c r="B225" s="115" t="s">
        <v>138</v>
      </c>
      <c r="H225" s="115" t="s">
        <v>201</v>
      </c>
      <c r="M225" s="115" t="s">
        <v>201</v>
      </c>
      <c r="Z225" s="115" t="s">
        <v>201</v>
      </c>
      <c r="AB225" s="115" t="s">
        <v>201</v>
      </c>
      <c r="AC225" s="115" t="s">
        <v>201</v>
      </c>
      <c r="AD225" s="115" t="s">
        <v>201</v>
      </c>
      <c r="AG225" s="115" t="s">
        <v>201</v>
      </c>
      <c r="AH225" s="115" t="s">
        <v>201</v>
      </c>
      <c r="AK225" s="115" t="s">
        <v>201</v>
      </c>
      <c r="AL225" s="115" t="s">
        <v>201</v>
      </c>
      <c r="AN225" s="115" t="s">
        <v>201</v>
      </c>
    </row>
    <row r="226" spans="1:40" x14ac:dyDescent="0.25">
      <c r="A226" s="115">
        <v>337121</v>
      </c>
      <c r="B226" s="115" t="s">
        <v>138</v>
      </c>
      <c r="O226" s="115" t="s">
        <v>133</v>
      </c>
      <c r="X226" s="115" t="s">
        <v>136</v>
      </c>
      <c r="Z226" s="115" t="s">
        <v>136</v>
      </c>
      <c r="AB226" s="115" t="s">
        <v>133</v>
      </c>
      <c r="AC226" s="115" t="s">
        <v>136</v>
      </c>
      <c r="AD226" s="115" t="s">
        <v>136</v>
      </c>
      <c r="AE226" s="115" t="s">
        <v>136</v>
      </c>
      <c r="AF226" s="115" t="s">
        <v>135</v>
      </c>
      <c r="AG226" s="115" t="s">
        <v>135</v>
      </c>
      <c r="AH226" s="115" t="s">
        <v>135</v>
      </c>
      <c r="AI226" s="115" t="s">
        <v>136</v>
      </c>
      <c r="AJ226" s="115" t="s">
        <v>133</v>
      </c>
      <c r="AK226" s="115" t="s">
        <v>136</v>
      </c>
      <c r="AL226" s="115" t="s">
        <v>133</v>
      </c>
      <c r="AM226" s="115" t="s">
        <v>136</v>
      </c>
      <c r="AN226" s="115" t="s">
        <v>133</v>
      </c>
    </row>
    <row r="227" spans="1:40" x14ac:dyDescent="0.25">
      <c r="A227" s="115">
        <v>331773</v>
      </c>
      <c r="B227" s="115" t="s">
        <v>138</v>
      </c>
      <c r="N227" s="115" t="s">
        <v>133</v>
      </c>
      <c r="O227" s="115" t="s">
        <v>133</v>
      </c>
      <c r="Z227" s="115" t="s">
        <v>135</v>
      </c>
      <c r="AB227" s="115" t="s">
        <v>133</v>
      </c>
      <c r="AC227" s="115" t="s">
        <v>133</v>
      </c>
      <c r="AD227" s="115" t="s">
        <v>133</v>
      </c>
      <c r="AE227" s="115" t="s">
        <v>133</v>
      </c>
      <c r="AF227" s="115" t="s">
        <v>133</v>
      </c>
      <c r="AG227" s="115" t="s">
        <v>133</v>
      </c>
      <c r="AH227" s="115" t="s">
        <v>133</v>
      </c>
      <c r="AI227" s="115" t="s">
        <v>133</v>
      </c>
      <c r="AJ227" s="115" t="s">
        <v>133</v>
      </c>
      <c r="AK227" s="115" t="s">
        <v>133</v>
      </c>
      <c r="AL227" s="115" t="s">
        <v>133</v>
      </c>
      <c r="AM227" s="115" t="s">
        <v>133</v>
      </c>
      <c r="AN227" s="115" t="s">
        <v>133</v>
      </c>
    </row>
    <row r="228" spans="1:40" x14ac:dyDescent="0.25">
      <c r="A228" s="115">
        <v>335380</v>
      </c>
      <c r="B228" s="115" t="s">
        <v>138</v>
      </c>
      <c r="O228" s="115" t="s">
        <v>133</v>
      </c>
      <c r="R228" s="115" t="s">
        <v>136</v>
      </c>
      <c r="Z228" s="115" t="s">
        <v>135</v>
      </c>
      <c r="AB228" s="115" t="s">
        <v>133</v>
      </c>
      <c r="AC228" s="115" t="s">
        <v>135</v>
      </c>
      <c r="AD228" s="115" t="s">
        <v>135</v>
      </c>
      <c r="AE228" s="115" t="s">
        <v>135</v>
      </c>
      <c r="AF228" s="115" t="s">
        <v>133</v>
      </c>
      <c r="AG228" s="115" t="s">
        <v>133</v>
      </c>
      <c r="AH228" s="115" t="s">
        <v>133</v>
      </c>
      <c r="AI228" s="115" t="s">
        <v>133</v>
      </c>
      <c r="AJ228" s="115" t="s">
        <v>133</v>
      </c>
      <c r="AK228" s="115" t="s">
        <v>133</v>
      </c>
      <c r="AL228" s="115" t="s">
        <v>133</v>
      </c>
      <c r="AM228" s="115" t="s">
        <v>133</v>
      </c>
      <c r="AN228" s="115" t="s">
        <v>133</v>
      </c>
    </row>
    <row r="229" spans="1:40" x14ac:dyDescent="0.25">
      <c r="A229" s="115">
        <v>338322</v>
      </c>
      <c r="B229" s="115" t="s">
        <v>138</v>
      </c>
      <c r="P229" s="115" t="s">
        <v>136</v>
      </c>
      <c r="W229" s="115" t="s">
        <v>136</v>
      </c>
      <c r="Y229" s="115" t="s">
        <v>135</v>
      </c>
      <c r="AB229" s="115" t="s">
        <v>133</v>
      </c>
      <c r="AC229" s="115" t="s">
        <v>136</v>
      </c>
      <c r="AD229" s="115" t="s">
        <v>133</v>
      </c>
      <c r="AE229" s="115" t="s">
        <v>136</v>
      </c>
      <c r="AF229" s="115" t="s">
        <v>133</v>
      </c>
      <c r="AG229" s="115" t="s">
        <v>133</v>
      </c>
      <c r="AH229" s="115" t="s">
        <v>133</v>
      </c>
      <c r="AI229" s="115" t="s">
        <v>135</v>
      </c>
      <c r="AJ229" s="115" t="s">
        <v>133</v>
      </c>
      <c r="AK229" s="115" t="s">
        <v>135</v>
      </c>
      <c r="AL229" s="115" t="s">
        <v>133</v>
      </c>
      <c r="AM229" s="115" t="s">
        <v>133</v>
      </c>
      <c r="AN229" s="115" t="s">
        <v>133</v>
      </c>
    </row>
    <row r="230" spans="1:40" x14ac:dyDescent="0.25">
      <c r="A230" s="115">
        <v>321368</v>
      </c>
      <c r="B230" s="115" t="s">
        <v>138</v>
      </c>
      <c r="P230" s="115" t="s">
        <v>136</v>
      </c>
      <c r="Z230" s="115" t="s">
        <v>136</v>
      </c>
      <c r="AB230" s="115" t="s">
        <v>133</v>
      </c>
      <c r="AC230" s="115" t="s">
        <v>135</v>
      </c>
      <c r="AD230" s="115" t="s">
        <v>133</v>
      </c>
      <c r="AE230" s="115" t="s">
        <v>135</v>
      </c>
      <c r="AF230" s="115" t="s">
        <v>135</v>
      </c>
      <c r="AG230" s="115" t="s">
        <v>133</v>
      </c>
      <c r="AH230" s="115" t="s">
        <v>133</v>
      </c>
      <c r="AI230" s="115" t="s">
        <v>133</v>
      </c>
      <c r="AJ230" s="115" t="s">
        <v>133</v>
      </c>
      <c r="AK230" s="115" t="s">
        <v>133</v>
      </c>
      <c r="AL230" s="115" t="s">
        <v>133</v>
      </c>
      <c r="AM230" s="115" t="s">
        <v>133</v>
      </c>
      <c r="AN230" s="115" t="s">
        <v>133</v>
      </c>
    </row>
    <row r="231" spans="1:40" x14ac:dyDescent="0.25">
      <c r="A231" s="115">
        <v>327016</v>
      </c>
      <c r="B231" s="115" t="s">
        <v>138</v>
      </c>
      <c r="P231" s="115" t="s">
        <v>136</v>
      </c>
      <c r="Q231" s="115" t="s">
        <v>136</v>
      </c>
      <c r="AB231" s="115" t="s">
        <v>133</v>
      </c>
      <c r="AC231" s="115" t="s">
        <v>136</v>
      </c>
      <c r="AD231" s="115" t="s">
        <v>136</v>
      </c>
      <c r="AE231" s="115" t="s">
        <v>136</v>
      </c>
      <c r="AG231" s="115" t="s">
        <v>136</v>
      </c>
      <c r="AH231" s="115" t="s">
        <v>136</v>
      </c>
      <c r="AI231" s="115" t="s">
        <v>135</v>
      </c>
      <c r="AJ231" s="115" t="s">
        <v>133</v>
      </c>
      <c r="AK231" s="115" t="s">
        <v>133</v>
      </c>
      <c r="AL231" s="115" t="s">
        <v>133</v>
      </c>
      <c r="AM231" s="115" t="s">
        <v>133</v>
      </c>
      <c r="AN231" s="115" t="s">
        <v>133</v>
      </c>
    </row>
    <row r="232" spans="1:40" x14ac:dyDescent="0.25">
      <c r="A232" s="115">
        <v>333357</v>
      </c>
      <c r="B232" s="115" t="s">
        <v>138</v>
      </c>
      <c r="P232" s="115" t="s">
        <v>136</v>
      </c>
      <c r="W232" s="115" t="s">
        <v>136</v>
      </c>
      <c r="Z232" s="115" t="s">
        <v>136</v>
      </c>
      <c r="AB232" s="115" t="s">
        <v>133</v>
      </c>
      <c r="AC232" s="115" t="s">
        <v>136</v>
      </c>
      <c r="AD232" s="115" t="s">
        <v>135</v>
      </c>
      <c r="AE232" s="115" t="s">
        <v>136</v>
      </c>
      <c r="AF232" s="115" t="s">
        <v>133</v>
      </c>
      <c r="AG232" s="115" t="s">
        <v>133</v>
      </c>
      <c r="AH232" s="115" t="s">
        <v>133</v>
      </c>
      <c r="AI232" s="115" t="s">
        <v>135</v>
      </c>
      <c r="AJ232" s="115" t="s">
        <v>133</v>
      </c>
      <c r="AK232" s="115" t="s">
        <v>133</v>
      </c>
      <c r="AL232" s="115" t="s">
        <v>133</v>
      </c>
      <c r="AM232" s="115" t="s">
        <v>133</v>
      </c>
      <c r="AN232" s="115" t="s">
        <v>133</v>
      </c>
    </row>
    <row r="233" spans="1:40" x14ac:dyDescent="0.25">
      <c r="A233" s="115">
        <v>334363</v>
      </c>
      <c r="B233" s="115" t="s">
        <v>138</v>
      </c>
      <c r="AA233" s="115" t="s">
        <v>135</v>
      </c>
      <c r="AB233" s="115" t="s">
        <v>133</v>
      </c>
      <c r="AC233" s="115" t="s">
        <v>133</v>
      </c>
      <c r="AD233" s="115" t="s">
        <v>133</v>
      </c>
      <c r="AE233" s="115" t="s">
        <v>133</v>
      </c>
      <c r="AF233" s="115" t="s">
        <v>133</v>
      </c>
      <c r="AG233" s="115" t="s">
        <v>133</v>
      </c>
      <c r="AH233" s="115" t="s">
        <v>133</v>
      </c>
      <c r="AI233" s="115" t="s">
        <v>133</v>
      </c>
      <c r="AJ233" s="115" t="s">
        <v>133</v>
      </c>
      <c r="AK233" s="115" t="s">
        <v>133</v>
      </c>
      <c r="AL233" s="115" t="s">
        <v>133</v>
      </c>
      <c r="AM233" s="115" t="s">
        <v>133</v>
      </c>
      <c r="AN233" s="115" t="s">
        <v>133</v>
      </c>
    </row>
    <row r="234" spans="1:40" x14ac:dyDescent="0.25">
      <c r="A234" s="115">
        <v>335156</v>
      </c>
      <c r="B234" s="115" t="s">
        <v>138</v>
      </c>
      <c r="K234" s="115" t="s">
        <v>136</v>
      </c>
      <c r="P234" s="115" t="s">
        <v>136</v>
      </c>
      <c r="W234" s="115" t="s">
        <v>135</v>
      </c>
      <c r="AB234" s="115" t="s">
        <v>133</v>
      </c>
      <c r="AC234" s="115" t="s">
        <v>135</v>
      </c>
      <c r="AD234" s="115" t="s">
        <v>135</v>
      </c>
      <c r="AE234" s="115" t="s">
        <v>135</v>
      </c>
      <c r="AF234" s="115" t="s">
        <v>136</v>
      </c>
      <c r="AG234" s="115" t="s">
        <v>135</v>
      </c>
      <c r="AH234" s="115" t="s">
        <v>136</v>
      </c>
      <c r="AI234" s="115" t="s">
        <v>135</v>
      </c>
      <c r="AJ234" s="115" t="s">
        <v>133</v>
      </c>
      <c r="AK234" s="115" t="s">
        <v>135</v>
      </c>
      <c r="AL234" s="115" t="s">
        <v>133</v>
      </c>
      <c r="AM234" s="115" t="s">
        <v>133</v>
      </c>
      <c r="AN234" s="115" t="s">
        <v>133</v>
      </c>
    </row>
    <row r="235" spans="1:40" x14ac:dyDescent="0.25">
      <c r="A235" s="115">
        <v>335196</v>
      </c>
      <c r="B235" s="115" t="s">
        <v>138</v>
      </c>
      <c r="Y235" s="115" t="s">
        <v>135</v>
      </c>
      <c r="Z235" s="115" t="s">
        <v>135</v>
      </c>
      <c r="AA235" s="115" t="s">
        <v>135</v>
      </c>
      <c r="AB235" s="115" t="s">
        <v>133</v>
      </c>
      <c r="AC235" s="115" t="s">
        <v>133</v>
      </c>
      <c r="AD235" s="115" t="s">
        <v>133</v>
      </c>
      <c r="AE235" s="115" t="s">
        <v>133</v>
      </c>
      <c r="AF235" s="115" t="s">
        <v>133</v>
      </c>
      <c r="AG235" s="115" t="s">
        <v>133</v>
      </c>
      <c r="AH235" s="115" t="s">
        <v>133</v>
      </c>
      <c r="AI235" s="115" t="s">
        <v>133</v>
      </c>
      <c r="AJ235" s="115" t="s">
        <v>133</v>
      </c>
      <c r="AK235" s="115" t="s">
        <v>133</v>
      </c>
      <c r="AL235" s="115" t="s">
        <v>133</v>
      </c>
      <c r="AM235" s="115" t="s">
        <v>133</v>
      </c>
      <c r="AN235" s="115" t="s">
        <v>133</v>
      </c>
    </row>
    <row r="236" spans="1:40" x14ac:dyDescent="0.25">
      <c r="A236" s="115">
        <v>335527</v>
      </c>
      <c r="B236" s="115" t="s">
        <v>138</v>
      </c>
      <c r="W236" s="115" t="s">
        <v>135</v>
      </c>
      <c r="Z236" s="115" t="s">
        <v>133</v>
      </c>
      <c r="AB236" s="115" t="s">
        <v>133</v>
      </c>
      <c r="AC236" s="115" t="s">
        <v>133</v>
      </c>
      <c r="AD236" s="115" t="s">
        <v>133</v>
      </c>
      <c r="AE236" s="115" t="s">
        <v>133</v>
      </c>
      <c r="AF236" s="115" t="s">
        <v>133</v>
      </c>
      <c r="AG236" s="115" t="s">
        <v>133</v>
      </c>
      <c r="AH236" s="115" t="s">
        <v>133</v>
      </c>
      <c r="AI236" s="115" t="s">
        <v>133</v>
      </c>
      <c r="AJ236" s="115" t="s">
        <v>133</v>
      </c>
      <c r="AK236" s="115" t="s">
        <v>133</v>
      </c>
      <c r="AL236" s="115" t="s">
        <v>133</v>
      </c>
      <c r="AM236" s="115" t="s">
        <v>133</v>
      </c>
      <c r="AN236" s="115" t="s">
        <v>133</v>
      </c>
    </row>
    <row r="237" spans="1:40" x14ac:dyDescent="0.25">
      <c r="A237" s="115">
        <v>336249</v>
      </c>
      <c r="B237" s="115" t="s">
        <v>138</v>
      </c>
      <c r="Y237" s="115" t="s">
        <v>135</v>
      </c>
      <c r="Z237" s="115" t="s">
        <v>135</v>
      </c>
      <c r="AB237" s="115" t="s">
        <v>133</v>
      </c>
      <c r="AC237" s="115" t="s">
        <v>133</v>
      </c>
      <c r="AD237" s="115" t="s">
        <v>133</v>
      </c>
      <c r="AE237" s="115" t="s">
        <v>133</v>
      </c>
      <c r="AF237" s="115" t="s">
        <v>133</v>
      </c>
      <c r="AG237" s="115" t="s">
        <v>133</v>
      </c>
      <c r="AH237" s="115" t="s">
        <v>133</v>
      </c>
      <c r="AI237" s="115" t="s">
        <v>133</v>
      </c>
      <c r="AJ237" s="115" t="s">
        <v>133</v>
      </c>
      <c r="AK237" s="115" t="s">
        <v>133</v>
      </c>
      <c r="AL237" s="115" t="s">
        <v>133</v>
      </c>
      <c r="AM237" s="115" t="s">
        <v>133</v>
      </c>
      <c r="AN237" s="115" t="s">
        <v>133</v>
      </c>
    </row>
    <row r="238" spans="1:40" x14ac:dyDescent="0.25">
      <c r="A238" s="115">
        <v>333035</v>
      </c>
      <c r="B238" s="115" t="s">
        <v>138</v>
      </c>
      <c r="N238" s="115" t="s">
        <v>135</v>
      </c>
      <c r="Z238" s="115" t="s">
        <v>133</v>
      </c>
      <c r="AA238" s="115" t="s">
        <v>135</v>
      </c>
      <c r="AB238" s="115" t="s">
        <v>133</v>
      </c>
      <c r="AC238" s="115" t="s">
        <v>136</v>
      </c>
      <c r="AF238" s="115" t="s">
        <v>136</v>
      </c>
      <c r="AG238" s="115" t="s">
        <v>133</v>
      </c>
      <c r="AH238" s="115" t="s">
        <v>135</v>
      </c>
      <c r="AI238" s="115" t="s">
        <v>136</v>
      </c>
      <c r="AJ238" s="115" t="s">
        <v>135</v>
      </c>
      <c r="AM238" s="115" t="s">
        <v>136</v>
      </c>
      <c r="AN238" s="115" t="s">
        <v>133</v>
      </c>
    </row>
    <row r="239" spans="1:40" x14ac:dyDescent="0.25">
      <c r="A239" s="115">
        <v>332354</v>
      </c>
      <c r="B239" s="115" t="s">
        <v>138</v>
      </c>
      <c r="Z239" s="115" t="s">
        <v>136</v>
      </c>
      <c r="AB239" s="115" t="s">
        <v>133</v>
      </c>
      <c r="AC239" s="115" t="s">
        <v>136</v>
      </c>
      <c r="AF239" s="115" t="s">
        <v>136</v>
      </c>
      <c r="AG239" s="115" t="s">
        <v>135</v>
      </c>
      <c r="AH239" s="115" t="s">
        <v>136</v>
      </c>
      <c r="AI239" s="115" t="s">
        <v>136</v>
      </c>
      <c r="AJ239" s="115" t="s">
        <v>136</v>
      </c>
      <c r="AK239" s="115" t="s">
        <v>136</v>
      </c>
      <c r="AM239" s="115" t="s">
        <v>136</v>
      </c>
      <c r="AN239" s="115" t="s">
        <v>133</v>
      </c>
    </row>
    <row r="240" spans="1:40" x14ac:dyDescent="0.25">
      <c r="A240" s="115">
        <v>336971</v>
      </c>
      <c r="B240" s="115" t="s">
        <v>138</v>
      </c>
      <c r="P240" s="115" t="s">
        <v>136</v>
      </c>
      <c r="W240" s="115" t="s">
        <v>133</v>
      </c>
      <c r="Z240" s="115" t="s">
        <v>136</v>
      </c>
      <c r="AB240" s="115" t="s">
        <v>133</v>
      </c>
      <c r="AC240" s="115" t="s">
        <v>133</v>
      </c>
      <c r="AD240" s="115" t="s">
        <v>133</v>
      </c>
      <c r="AE240" s="115" t="s">
        <v>136</v>
      </c>
      <c r="AF240" s="115" t="s">
        <v>136</v>
      </c>
      <c r="AG240" s="115" t="s">
        <v>135</v>
      </c>
      <c r="AI240" s="115" t="s">
        <v>135</v>
      </c>
      <c r="AJ240" s="115" t="s">
        <v>135</v>
      </c>
      <c r="AK240" s="115" t="s">
        <v>136</v>
      </c>
      <c r="AL240" s="115" t="s">
        <v>133</v>
      </c>
      <c r="AM240" s="115" t="s">
        <v>135</v>
      </c>
      <c r="AN240" s="115" t="s">
        <v>133</v>
      </c>
    </row>
    <row r="241" spans="1:40" x14ac:dyDescent="0.25">
      <c r="A241" s="115">
        <v>308237</v>
      </c>
      <c r="B241" s="115" t="s">
        <v>138</v>
      </c>
      <c r="O241" s="115" t="s">
        <v>135</v>
      </c>
      <c r="W241" s="115" t="s">
        <v>136</v>
      </c>
      <c r="Z241" s="115" t="s">
        <v>133</v>
      </c>
      <c r="AB241" s="115" t="s">
        <v>135</v>
      </c>
      <c r="AC241" s="115" t="s">
        <v>135</v>
      </c>
      <c r="AD241" s="115" t="s">
        <v>136</v>
      </c>
      <c r="AE241" s="115" t="s">
        <v>136</v>
      </c>
      <c r="AF241" s="115" t="s">
        <v>136</v>
      </c>
      <c r="AG241" s="115" t="s">
        <v>135</v>
      </c>
      <c r="AH241" s="115" t="s">
        <v>136</v>
      </c>
      <c r="AI241" s="115" t="s">
        <v>133</v>
      </c>
      <c r="AJ241" s="115" t="s">
        <v>133</v>
      </c>
      <c r="AK241" s="115" t="s">
        <v>133</v>
      </c>
      <c r="AL241" s="115" t="s">
        <v>135</v>
      </c>
      <c r="AM241" s="115" t="s">
        <v>136</v>
      </c>
      <c r="AN241" s="115" t="s">
        <v>133</v>
      </c>
    </row>
    <row r="242" spans="1:40" x14ac:dyDescent="0.25">
      <c r="A242" s="115">
        <v>331884</v>
      </c>
      <c r="B242" s="115" t="s">
        <v>138</v>
      </c>
      <c r="H242" s="115" t="s">
        <v>136</v>
      </c>
      <c r="Z242" s="115" t="s">
        <v>135</v>
      </c>
      <c r="AB242" s="115" t="s">
        <v>135</v>
      </c>
      <c r="AC242" s="115" t="s">
        <v>133</v>
      </c>
      <c r="AD242" s="115" t="s">
        <v>133</v>
      </c>
      <c r="AE242" s="115" t="s">
        <v>133</v>
      </c>
      <c r="AF242" s="115" t="s">
        <v>133</v>
      </c>
      <c r="AG242" s="115" t="s">
        <v>133</v>
      </c>
      <c r="AH242" s="115" t="s">
        <v>133</v>
      </c>
      <c r="AI242" s="115" t="s">
        <v>133</v>
      </c>
      <c r="AJ242" s="115" t="s">
        <v>133</v>
      </c>
      <c r="AK242" s="115" t="s">
        <v>133</v>
      </c>
      <c r="AL242" s="115" t="s">
        <v>133</v>
      </c>
      <c r="AM242" s="115" t="s">
        <v>133</v>
      </c>
      <c r="AN242" s="115" t="s">
        <v>133</v>
      </c>
    </row>
    <row r="243" spans="1:40" x14ac:dyDescent="0.25">
      <c r="A243" s="115">
        <v>329554</v>
      </c>
      <c r="B243" s="115" t="s">
        <v>138</v>
      </c>
      <c r="I243" s="115" t="s">
        <v>136</v>
      </c>
      <c r="N243" s="115" t="s">
        <v>136</v>
      </c>
      <c r="Z243" s="115" t="s">
        <v>136</v>
      </c>
      <c r="AB243" s="115" t="s">
        <v>135</v>
      </c>
      <c r="AC243" s="115" t="s">
        <v>136</v>
      </c>
      <c r="AF243" s="115" t="s">
        <v>135</v>
      </c>
      <c r="AG243" s="115" t="s">
        <v>135</v>
      </c>
      <c r="AH243" s="115" t="s">
        <v>136</v>
      </c>
      <c r="AI243" s="115" t="s">
        <v>136</v>
      </c>
      <c r="AJ243" s="115" t="s">
        <v>135</v>
      </c>
      <c r="AK243" s="115" t="s">
        <v>136</v>
      </c>
      <c r="AL243" s="115" t="s">
        <v>135</v>
      </c>
      <c r="AM243" s="115" t="s">
        <v>135</v>
      </c>
      <c r="AN243" s="115" t="s">
        <v>133</v>
      </c>
    </row>
    <row r="244" spans="1:40" x14ac:dyDescent="0.25">
      <c r="A244" s="115">
        <v>338954</v>
      </c>
      <c r="B244" s="115" t="s">
        <v>138</v>
      </c>
      <c r="U244" s="115" t="s">
        <v>136</v>
      </c>
      <c r="W244" s="115" t="s">
        <v>136</v>
      </c>
      <c r="AB244" s="115" t="s">
        <v>135</v>
      </c>
      <c r="AC244" s="115" t="s">
        <v>136</v>
      </c>
      <c r="AD244" s="115" t="s">
        <v>135</v>
      </c>
      <c r="AE244" s="115" t="s">
        <v>135</v>
      </c>
      <c r="AG244" s="115" t="s">
        <v>135</v>
      </c>
      <c r="AH244" s="115" t="s">
        <v>136</v>
      </c>
      <c r="AI244" s="115" t="s">
        <v>133</v>
      </c>
      <c r="AJ244" s="115" t="s">
        <v>133</v>
      </c>
      <c r="AK244" s="115" t="s">
        <v>135</v>
      </c>
      <c r="AL244" s="115" t="s">
        <v>133</v>
      </c>
      <c r="AM244" s="115" t="s">
        <v>133</v>
      </c>
      <c r="AN244" s="115" t="s">
        <v>133</v>
      </c>
    </row>
    <row r="245" spans="1:40" x14ac:dyDescent="0.25">
      <c r="A245" s="115">
        <v>332680</v>
      </c>
      <c r="B245" s="115" t="s">
        <v>138</v>
      </c>
      <c r="P245" s="115" t="s">
        <v>136</v>
      </c>
      <c r="Z245" s="115" t="s">
        <v>136</v>
      </c>
      <c r="AB245" s="115" t="s">
        <v>135</v>
      </c>
      <c r="AC245" s="115" t="s">
        <v>135</v>
      </c>
      <c r="AD245" s="115" t="s">
        <v>135</v>
      </c>
      <c r="AF245" s="115" t="s">
        <v>135</v>
      </c>
      <c r="AG245" s="115" t="s">
        <v>135</v>
      </c>
      <c r="AH245" s="115" t="s">
        <v>135</v>
      </c>
      <c r="AI245" s="115" t="s">
        <v>133</v>
      </c>
      <c r="AJ245" s="115" t="s">
        <v>133</v>
      </c>
      <c r="AK245" s="115" t="s">
        <v>133</v>
      </c>
      <c r="AL245" s="115" t="s">
        <v>133</v>
      </c>
      <c r="AM245" s="115" t="s">
        <v>133</v>
      </c>
      <c r="AN245" s="115" t="s">
        <v>133</v>
      </c>
    </row>
    <row r="246" spans="1:40" x14ac:dyDescent="0.25">
      <c r="A246" s="115">
        <v>335049</v>
      </c>
      <c r="B246" s="115" t="s">
        <v>138</v>
      </c>
      <c r="W246" s="115" t="s">
        <v>136</v>
      </c>
      <c r="Y246" s="115" t="s">
        <v>135</v>
      </c>
      <c r="Z246" s="115" t="s">
        <v>135</v>
      </c>
      <c r="AB246" s="115" t="s">
        <v>135</v>
      </c>
      <c r="AC246" s="115" t="s">
        <v>135</v>
      </c>
      <c r="AD246" s="115" t="s">
        <v>133</v>
      </c>
      <c r="AE246" s="115" t="s">
        <v>135</v>
      </c>
      <c r="AF246" s="115" t="s">
        <v>133</v>
      </c>
      <c r="AG246" s="115" t="s">
        <v>133</v>
      </c>
      <c r="AH246" s="115" t="s">
        <v>133</v>
      </c>
      <c r="AI246" s="115" t="s">
        <v>133</v>
      </c>
      <c r="AJ246" s="115" t="s">
        <v>133</v>
      </c>
      <c r="AK246" s="115" t="s">
        <v>133</v>
      </c>
      <c r="AL246" s="115" t="s">
        <v>133</v>
      </c>
      <c r="AM246" s="115" t="s">
        <v>133</v>
      </c>
      <c r="AN246" s="115" t="s">
        <v>133</v>
      </c>
    </row>
    <row r="247" spans="1:40" x14ac:dyDescent="0.25">
      <c r="A247" s="115">
        <v>336718</v>
      </c>
      <c r="B247" s="115" t="s">
        <v>138</v>
      </c>
      <c r="AB247" s="115" t="s">
        <v>135</v>
      </c>
      <c r="AC247" s="115" t="s">
        <v>135</v>
      </c>
      <c r="AD247" s="115" t="s">
        <v>135</v>
      </c>
      <c r="AF247" s="115" t="s">
        <v>135</v>
      </c>
      <c r="AG247" s="115" t="s">
        <v>135</v>
      </c>
      <c r="AI247" s="115" t="s">
        <v>133</v>
      </c>
      <c r="AJ247" s="115" t="s">
        <v>133</v>
      </c>
      <c r="AK247" s="115" t="s">
        <v>133</v>
      </c>
      <c r="AL247" s="115" t="s">
        <v>133</v>
      </c>
      <c r="AM247" s="115" t="s">
        <v>133</v>
      </c>
      <c r="AN247" s="115" t="s">
        <v>133</v>
      </c>
    </row>
    <row r="248" spans="1:40" x14ac:dyDescent="0.25">
      <c r="A248" s="115">
        <v>332018</v>
      </c>
      <c r="B248" s="115" t="s">
        <v>138</v>
      </c>
      <c r="P248" s="115" t="s">
        <v>136</v>
      </c>
      <c r="W248" s="115" t="s">
        <v>136</v>
      </c>
      <c r="AB248" s="115" t="s">
        <v>135</v>
      </c>
      <c r="AC248" s="115" t="s">
        <v>136</v>
      </c>
      <c r="AD248" s="115" t="s">
        <v>133</v>
      </c>
      <c r="AE248" s="115" t="s">
        <v>136</v>
      </c>
      <c r="AF248" s="115" t="s">
        <v>136</v>
      </c>
      <c r="AG248" s="115" t="s">
        <v>133</v>
      </c>
      <c r="AH248" s="115" t="s">
        <v>133</v>
      </c>
      <c r="AI248" s="115" t="s">
        <v>135</v>
      </c>
      <c r="AJ248" s="115" t="s">
        <v>133</v>
      </c>
      <c r="AK248" s="115" t="s">
        <v>136</v>
      </c>
      <c r="AL248" s="115" t="s">
        <v>135</v>
      </c>
      <c r="AM248" s="115" t="s">
        <v>136</v>
      </c>
      <c r="AN248" s="115" t="s">
        <v>133</v>
      </c>
    </row>
    <row r="249" spans="1:40" x14ac:dyDescent="0.25">
      <c r="A249" s="115">
        <v>304303</v>
      </c>
      <c r="B249" s="115" t="s">
        <v>138</v>
      </c>
      <c r="W249" s="115" t="s">
        <v>136</v>
      </c>
      <c r="Z249" s="115" t="s">
        <v>136</v>
      </c>
      <c r="AA249" s="115" t="s">
        <v>136</v>
      </c>
      <c r="AB249" s="115" t="s">
        <v>136</v>
      </c>
      <c r="AC249" s="115" t="s">
        <v>133</v>
      </c>
      <c r="AD249" s="115" t="s">
        <v>133</v>
      </c>
      <c r="AE249" s="115" t="s">
        <v>133</v>
      </c>
      <c r="AF249" s="115" t="s">
        <v>133</v>
      </c>
      <c r="AG249" s="115" t="s">
        <v>133</v>
      </c>
      <c r="AH249" s="115" t="s">
        <v>133</v>
      </c>
      <c r="AI249" s="115" t="s">
        <v>133</v>
      </c>
      <c r="AJ249" s="115" t="s">
        <v>133</v>
      </c>
      <c r="AK249" s="115" t="s">
        <v>133</v>
      </c>
      <c r="AL249" s="115" t="s">
        <v>133</v>
      </c>
      <c r="AM249" s="115" t="s">
        <v>133</v>
      </c>
      <c r="AN249" s="115" t="s">
        <v>133</v>
      </c>
    </row>
    <row r="250" spans="1:40" x14ac:dyDescent="0.25">
      <c r="A250" s="115">
        <v>306580</v>
      </c>
      <c r="B250" s="115" t="s">
        <v>138</v>
      </c>
      <c r="P250" s="115" t="s">
        <v>136</v>
      </c>
      <c r="W250" s="115" t="s">
        <v>136</v>
      </c>
      <c r="AA250" s="115" t="s">
        <v>136</v>
      </c>
      <c r="AB250" s="115" t="s">
        <v>136</v>
      </c>
      <c r="AC250" s="115" t="s">
        <v>133</v>
      </c>
      <c r="AD250" s="115" t="s">
        <v>133</v>
      </c>
      <c r="AE250" s="115" t="s">
        <v>133</v>
      </c>
      <c r="AF250" s="115" t="s">
        <v>133</v>
      </c>
      <c r="AG250" s="115" t="s">
        <v>133</v>
      </c>
      <c r="AH250" s="115" t="s">
        <v>133</v>
      </c>
      <c r="AI250" s="115" t="s">
        <v>133</v>
      </c>
      <c r="AJ250" s="115" t="s">
        <v>133</v>
      </c>
      <c r="AK250" s="115" t="s">
        <v>133</v>
      </c>
      <c r="AL250" s="115" t="s">
        <v>133</v>
      </c>
      <c r="AM250" s="115" t="s">
        <v>133</v>
      </c>
      <c r="AN250" s="115" t="s">
        <v>133</v>
      </c>
    </row>
    <row r="251" spans="1:40" x14ac:dyDescent="0.25">
      <c r="A251" s="115">
        <v>328418</v>
      </c>
      <c r="B251" s="115" t="s">
        <v>138</v>
      </c>
      <c r="Q251" s="115" t="s">
        <v>135</v>
      </c>
      <c r="AB251" s="115" t="s">
        <v>136</v>
      </c>
      <c r="AC251" s="115" t="s">
        <v>136</v>
      </c>
      <c r="AG251" s="115" t="s">
        <v>136</v>
      </c>
      <c r="AH251" s="115" t="s">
        <v>133</v>
      </c>
      <c r="AI251" s="115" t="s">
        <v>136</v>
      </c>
      <c r="AJ251" s="115" t="s">
        <v>133</v>
      </c>
      <c r="AK251" s="115" t="s">
        <v>133</v>
      </c>
      <c r="AL251" s="115" t="s">
        <v>133</v>
      </c>
      <c r="AM251" s="115" t="s">
        <v>136</v>
      </c>
      <c r="AN251" s="115" t="s">
        <v>133</v>
      </c>
    </row>
    <row r="252" spans="1:40" x14ac:dyDescent="0.25">
      <c r="A252" s="115">
        <v>328447</v>
      </c>
      <c r="B252" s="115" t="s">
        <v>138</v>
      </c>
      <c r="P252" s="115" t="s">
        <v>136</v>
      </c>
      <c r="R252" s="115" t="s">
        <v>136</v>
      </c>
      <c r="AA252" s="115" t="s">
        <v>136</v>
      </c>
      <c r="AB252" s="115" t="s">
        <v>136</v>
      </c>
      <c r="AC252" s="115" t="s">
        <v>133</v>
      </c>
      <c r="AD252" s="115" t="s">
        <v>133</v>
      </c>
      <c r="AE252" s="115" t="s">
        <v>133</v>
      </c>
      <c r="AF252" s="115" t="s">
        <v>133</v>
      </c>
      <c r="AG252" s="115" t="s">
        <v>133</v>
      </c>
      <c r="AH252" s="115" t="s">
        <v>133</v>
      </c>
      <c r="AI252" s="115" t="s">
        <v>133</v>
      </c>
      <c r="AJ252" s="115" t="s">
        <v>133</v>
      </c>
      <c r="AK252" s="115" t="s">
        <v>133</v>
      </c>
      <c r="AL252" s="115" t="s">
        <v>133</v>
      </c>
      <c r="AM252" s="115" t="s">
        <v>133</v>
      </c>
      <c r="AN252" s="115" t="s">
        <v>133</v>
      </c>
    </row>
    <row r="253" spans="1:40" x14ac:dyDescent="0.25">
      <c r="A253" s="115">
        <v>328763</v>
      </c>
      <c r="B253" s="115" t="s">
        <v>138</v>
      </c>
      <c r="R253" s="115" t="s">
        <v>136</v>
      </c>
      <c r="AB253" s="115" t="s">
        <v>136</v>
      </c>
      <c r="AG253" s="115" t="s">
        <v>136</v>
      </c>
      <c r="AI253" s="115" t="s">
        <v>135</v>
      </c>
      <c r="AJ253" s="115" t="s">
        <v>135</v>
      </c>
      <c r="AK253" s="115" t="s">
        <v>135</v>
      </c>
      <c r="AL253" s="115" t="s">
        <v>133</v>
      </c>
      <c r="AM253" s="115" t="s">
        <v>135</v>
      </c>
      <c r="AN253" s="115" t="s">
        <v>133</v>
      </c>
    </row>
    <row r="254" spans="1:40" x14ac:dyDescent="0.25">
      <c r="A254" s="115">
        <v>327051</v>
      </c>
      <c r="B254" s="115" t="s">
        <v>138</v>
      </c>
      <c r="P254" s="115" t="s">
        <v>136</v>
      </c>
      <c r="W254" s="115" t="s">
        <v>136</v>
      </c>
      <c r="Z254" s="115" t="s">
        <v>136</v>
      </c>
      <c r="AB254" s="115" t="s">
        <v>136</v>
      </c>
      <c r="AC254" s="115" t="s">
        <v>136</v>
      </c>
      <c r="AD254" s="115" t="s">
        <v>136</v>
      </c>
      <c r="AE254" s="115" t="s">
        <v>136</v>
      </c>
      <c r="AF254" s="115" t="s">
        <v>135</v>
      </c>
      <c r="AG254" s="115" t="s">
        <v>133</v>
      </c>
      <c r="AH254" s="115" t="s">
        <v>133</v>
      </c>
      <c r="AI254" s="115" t="s">
        <v>136</v>
      </c>
      <c r="AJ254" s="115" t="s">
        <v>135</v>
      </c>
      <c r="AL254" s="115" t="s">
        <v>133</v>
      </c>
      <c r="AM254" s="115" t="s">
        <v>135</v>
      </c>
      <c r="AN254" s="115" t="s">
        <v>133</v>
      </c>
    </row>
    <row r="255" spans="1:40" x14ac:dyDescent="0.25">
      <c r="A255" s="115">
        <v>328573</v>
      </c>
      <c r="B255" s="115" t="s">
        <v>138</v>
      </c>
      <c r="P255" s="115" t="s">
        <v>136</v>
      </c>
      <c r="W255" s="115" t="s">
        <v>136</v>
      </c>
      <c r="Z255" s="115" t="s">
        <v>135</v>
      </c>
      <c r="AB255" s="115" t="s">
        <v>136</v>
      </c>
      <c r="AC255" s="115" t="s">
        <v>136</v>
      </c>
      <c r="AE255" s="115" t="s">
        <v>136</v>
      </c>
      <c r="AF255" s="115" t="s">
        <v>133</v>
      </c>
      <c r="AG255" s="115" t="s">
        <v>133</v>
      </c>
      <c r="AH255" s="115" t="s">
        <v>136</v>
      </c>
      <c r="AI255" s="115" t="s">
        <v>133</v>
      </c>
      <c r="AJ255" s="115" t="s">
        <v>133</v>
      </c>
      <c r="AK255" s="115" t="s">
        <v>135</v>
      </c>
      <c r="AL255" s="115" t="s">
        <v>133</v>
      </c>
      <c r="AM255" s="115" t="s">
        <v>133</v>
      </c>
      <c r="AN255" s="115" t="s">
        <v>133</v>
      </c>
    </row>
    <row r="256" spans="1:40" x14ac:dyDescent="0.25">
      <c r="A256" s="115">
        <v>331308</v>
      </c>
      <c r="B256" s="115" t="s">
        <v>138</v>
      </c>
      <c r="P256" s="115" t="s">
        <v>136</v>
      </c>
      <c r="R256" s="115" t="s">
        <v>136</v>
      </c>
      <c r="Z256" s="115" t="s">
        <v>136</v>
      </c>
      <c r="AB256" s="115" t="s">
        <v>136</v>
      </c>
      <c r="AC256" s="115" t="s">
        <v>136</v>
      </c>
      <c r="AE256" s="115" t="s">
        <v>136</v>
      </c>
      <c r="AF256" s="115" t="s">
        <v>136</v>
      </c>
      <c r="AG256" s="115" t="s">
        <v>136</v>
      </c>
      <c r="AH256" s="115" t="s">
        <v>136</v>
      </c>
      <c r="AI256" s="115" t="s">
        <v>133</v>
      </c>
      <c r="AJ256" s="115" t="s">
        <v>133</v>
      </c>
      <c r="AK256" s="115" t="s">
        <v>133</v>
      </c>
      <c r="AL256" s="115" t="s">
        <v>135</v>
      </c>
      <c r="AM256" s="115" t="s">
        <v>135</v>
      </c>
      <c r="AN256" s="115" t="s">
        <v>133</v>
      </c>
    </row>
    <row r="257" spans="1:40" x14ac:dyDescent="0.25">
      <c r="A257" s="115">
        <v>303026</v>
      </c>
      <c r="B257" s="115" t="s">
        <v>138</v>
      </c>
      <c r="P257" s="115" t="s">
        <v>136</v>
      </c>
      <c r="W257" s="115" t="s">
        <v>136</v>
      </c>
      <c r="Z257" s="115" t="s">
        <v>136</v>
      </c>
      <c r="AB257" s="115" t="s">
        <v>136</v>
      </c>
      <c r="AC257" s="115" t="s">
        <v>133</v>
      </c>
      <c r="AD257" s="115" t="s">
        <v>133</v>
      </c>
      <c r="AE257" s="115" t="s">
        <v>133</v>
      </c>
      <c r="AF257" s="115" t="s">
        <v>133</v>
      </c>
      <c r="AG257" s="115" t="s">
        <v>133</v>
      </c>
      <c r="AH257" s="115" t="s">
        <v>133</v>
      </c>
      <c r="AI257" s="115" t="s">
        <v>135</v>
      </c>
      <c r="AJ257" s="115" t="s">
        <v>133</v>
      </c>
      <c r="AK257" s="115" t="s">
        <v>133</v>
      </c>
      <c r="AL257" s="115" t="s">
        <v>133</v>
      </c>
      <c r="AM257" s="115" t="s">
        <v>133</v>
      </c>
      <c r="AN257" s="115" t="s">
        <v>133</v>
      </c>
    </row>
    <row r="258" spans="1:40" x14ac:dyDescent="0.25">
      <c r="A258" s="115">
        <v>326752</v>
      </c>
      <c r="B258" s="115" t="s">
        <v>138</v>
      </c>
      <c r="P258" s="115" t="s">
        <v>136</v>
      </c>
      <c r="W258" s="115" t="s">
        <v>136</v>
      </c>
      <c r="Z258" s="115" t="s">
        <v>136</v>
      </c>
      <c r="AB258" s="115" t="s">
        <v>136</v>
      </c>
      <c r="AC258" s="115" t="s">
        <v>135</v>
      </c>
      <c r="AD258" s="115" t="s">
        <v>135</v>
      </c>
      <c r="AE258" s="115" t="s">
        <v>133</v>
      </c>
      <c r="AF258" s="115" t="s">
        <v>135</v>
      </c>
      <c r="AG258" s="115" t="s">
        <v>133</v>
      </c>
      <c r="AH258" s="115" t="s">
        <v>135</v>
      </c>
      <c r="AI258" s="115" t="s">
        <v>133</v>
      </c>
      <c r="AJ258" s="115" t="s">
        <v>133</v>
      </c>
      <c r="AK258" s="115" t="s">
        <v>133</v>
      </c>
      <c r="AL258" s="115" t="s">
        <v>133</v>
      </c>
      <c r="AM258" s="115" t="s">
        <v>133</v>
      </c>
      <c r="AN258" s="115" t="s">
        <v>133</v>
      </c>
    </row>
    <row r="259" spans="1:40" x14ac:dyDescent="0.25">
      <c r="A259" s="115">
        <v>328321</v>
      </c>
      <c r="B259" s="115" t="s">
        <v>138</v>
      </c>
      <c r="P259" s="115" t="s">
        <v>136</v>
      </c>
      <c r="W259" s="115" t="s">
        <v>136</v>
      </c>
      <c r="Z259" s="115" t="s">
        <v>133</v>
      </c>
      <c r="AB259" s="115" t="s">
        <v>136</v>
      </c>
      <c r="AC259" s="115" t="s">
        <v>136</v>
      </c>
      <c r="AD259" s="115" t="s">
        <v>133</v>
      </c>
      <c r="AE259" s="115" t="s">
        <v>136</v>
      </c>
      <c r="AF259" s="115" t="s">
        <v>133</v>
      </c>
      <c r="AG259" s="115" t="s">
        <v>133</v>
      </c>
      <c r="AH259" s="115" t="s">
        <v>133</v>
      </c>
      <c r="AI259" s="115" t="s">
        <v>133</v>
      </c>
      <c r="AJ259" s="115" t="s">
        <v>133</v>
      </c>
      <c r="AK259" s="115" t="s">
        <v>133</v>
      </c>
      <c r="AL259" s="115" t="s">
        <v>133</v>
      </c>
      <c r="AM259" s="115" t="s">
        <v>135</v>
      </c>
      <c r="AN259" s="115" t="s">
        <v>133</v>
      </c>
    </row>
    <row r="260" spans="1:40" x14ac:dyDescent="0.25">
      <c r="A260" s="115">
        <v>331819</v>
      </c>
      <c r="B260" s="115" t="s">
        <v>138</v>
      </c>
      <c r="P260" s="115" t="s">
        <v>136</v>
      </c>
      <c r="W260" s="115" t="s">
        <v>136</v>
      </c>
      <c r="Z260" s="115" t="s">
        <v>133</v>
      </c>
      <c r="AB260" s="115" t="s">
        <v>136</v>
      </c>
      <c r="AC260" s="115" t="s">
        <v>133</v>
      </c>
      <c r="AD260" s="115" t="s">
        <v>133</v>
      </c>
      <c r="AE260" s="115" t="s">
        <v>133</v>
      </c>
      <c r="AF260" s="115" t="s">
        <v>133</v>
      </c>
      <c r="AG260" s="115" t="s">
        <v>133</v>
      </c>
      <c r="AH260" s="115" t="s">
        <v>135</v>
      </c>
      <c r="AI260" s="115" t="s">
        <v>133</v>
      </c>
      <c r="AJ260" s="115" t="s">
        <v>133</v>
      </c>
      <c r="AK260" s="115" t="s">
        <v>133</v>
      </c>
      <c r="AL260" s="115" t="s">
        <v>133</v>
      </c>
      <c r="AM260" s="115" t="s">
        <v>133</v>
      </c>
      <c r="AN260" s="115" t="s">
        <v>133</v>
      </c>
    </row>
    <row r="261" spans="1:40" x14ac:dyDescent="0.25">
      <c r="A261" s="115">
        <v>332800</v>
      </c>
      <c r="B261" s="115" t="s">
        <v>138</v>
      </c>
      <c r="W261" s="115" t="s">
        <v>136</v>
      </c>
      <c r="AA261" s="115" t="s">
        <v>136</v>
      </c>
      <c r="AB261" s="115" t="s">
        <v>136</v>
      </c>
      <c r="AC261" s="115" t="s">
        <v>136</v>
      </c>
      <c r="AD261" s="115" t="s">
        <v>136</v>
      </c>
      <c r="AE261" s="115" t="s">
        <v>136</v>
      </c>
      <c r="AF261" s="115" t="s">
        <v>136</v>
      </c>
      <c r="AG261" s="115" t="s">
        <v>136</v>
      </c>
      <c r="AI261" s="115" t="s">
        <v>135</v>
      </c>
      <c r="AJ261" s="115" t="s">
        <v>133</v>
      </c>
      <c r="AK261" s="115" t="s">
        <v>135</v>
      </c>
      <c r="AL261" s="115" t="s">
        <v>133</v>
      </c>
      <c r="AM261" s="115" t="s">
        <v>135</v>
      </c>
      <c r="AN261" s="115" t="s">
        <v>133</v>
      </c>
    </row>
    <row r="262" spans="1:40" x14ac:dyDescent="0.25">
      <c r="A262" s="115">
        <v>331015</v>
      </c>
      <c r="B262" s="115" t="s">
        <v>138</v>
      </c>
      <c r="W262" s="115" t="s">
        <v>136</v>
      </c>
      <c r="AB262" s="115" t="s">
        <v>136</v>
      </c>
      <c r="AC262" s="115" t="s">
        <v>136</v>
      </c>
      <c r="AE262" s="115" t="s">
        <v>136</v>
      </c>
      <c r="AF262" s="115" t="s">
        <v>136</v>
      </c>
      <c r="AG262" s="115" t="s">
        <v>133</v>
      </c>
      <c r="AH262" s="115" t="s">
        <v>133</v>
      </c>
      <c r="AI262" s="115" t="s">
        <v>136</v>
      </c>
      <c r="AJ262" s="115" t="s">
        <v>136</v>
      </c>
      <c r="AL262" s="115" t="s">
        <v>135</v>
      </c>
      <c r="AM262" s="115" t="s">
        <v>136</v>
      </c>
      <c r="AN262" s="115" t="s">
        <v>133</v>
      </c>
    </row>
    <row r="263" spans="1:40" x14ac:dyDescent="0.25">
      <c r="A263" s="115">
        <v>336968</v>
      </c>
      <c r="B263" s="115" t="s">
        <v>138</v>
      </c>
      <c r="N263" s="115" t="s">
        <v>136</v>
      </c>
      <c r="P263" s="115" t="s">
        <v>136</v>
      </c>
      <c r="AB263" s="115" t="s">
        <v>135</v>
      </c>
      <c r="AC263" s="115" t="s">
        <v>136</v>
      </c>
      <c r="AF263" s="115" t="s">
        <v>136</v>
      </c>
      <c r="AG263" s="115" t="s">
        <v>135</v>
      </c>
      <c r="AI263" s="115" t="s">
        <v>136</v>
      </c>
      <c r="AJ263" s="115" t="s">
        <v>4448</v>
      </c>
      <c r="AL263" s="115" t="s">
        <v>133</v>
      </c>
      <c r="AM263" s="115" t="s">
        <v>135</v>
      </c>
      <c r="AN263" s="115" t="s">
        <v>133</v>
      </c>
    </row>
    <row r="264" spans="1:40" x14ac:dyDescent="0.25">
      <c r="A264" s="115">
        <v>326423</v>
      </c>
      <c r="B264" s="115" t="s">
        <v>138</v>
      </c>
      <c r="O264" s="115" t="s">
        <v>133</v>
      </c>
      <c r="W264" s="115" t="s">
        <v>136</v>
      </c>
      <c r="Z264" s="115" t="s">
        <v>133</v>
      </c>
      <c r="AD264" s="115" t="s">
        <v>133</v>
      </c>
      <c r="AE264" s="115" t="s">
        <v>133</v>
      </c>
      <c r="AF264" s="115" t="s">
        <v>133</v>
      </c>
      <c r="AG264" s="115" t="s">
        <v>133</v>
      </c>
      <c r="AH264" s="115" t="s">
        <v>133</v>
      </c>
      <c r="AI264" s="115" t="s">
        <v>133</v>
      </c>
      <c r="AJ264" s="115" t="s">
        <v>133</v>
      </c>
      <c r="AK264" s="115" t="s">
        <v>133</v>
      </c>
      <c r="AL264" s="115" t="s">
        <v>133</v>
      </c>
      <c r="AM264" s="115" t="s">
        <v>133</v>
      </c>
      <c r="AN264" s="115" t="s">
        <v>133</v>
      </c>
    </row>
    <row r="265" spans="1:40" x14ac:dyDescent="0.25">
      <c r="A265" s="115">
        <v>304158</v>
      </c>
      <c r="B265" s="115" t="s">
        <v>138</v>
      </c>
      <c r="O265" s="115" t="s">
        <v>133</v>
      </c>
      <c r="U265" s="115" t="s">
        <v>136</v>
      </c>
      <c r="Z265" s="115" t="s">
        <v>136</v>
      </c>
      <c r="AA265" s="115" t="s">
        <v>136</v>
      </c>
      <c r="AC265" s="115" t="s">
        <v>133</v>
      </c>
      <c r="AD265" s="115" t="s">
        <v>133</v>
      </c>
      <c r="AE265" s="115" t="s">
        <v>133</v>
      </c>
      <c r="AF265" s="115" t="s">
        <v>133</v>
      </c>
      <c r="AG265" s="115" t="s">
        <v>133</v>
      </c>
      <c r="AH265" s="115" t="s">
        <v>133</v>
      </c>
      <c r="AI265" s="115" t="s">
        <v>133</v>
      </c>
      <c r="AJ265" s="115" t="s">
        <v>133</v>
      </c>
      <c r="AK265" s="115" t="s">
        <v>133</v>
      </c>
      <c r="AL265" s="115" t="s">
        <v>133</v>
      </c>
      <c r="AM265" s="115" t="s">
        <v>133</v>
      </c>
      <c r="AN265" s="115" t="s">
        <v>133</v>
      </c>
    </row>
    <row r="266" spans="1:40" x14ac:dyDescent="0.25">
      <c r="A266" s="115">
        <v>333320</v>
      </c>
      <c r="B266" s="115" t="s">
        <v>138</v>
      </c>
      <c r="O266" s="115" t="s">
        <v>133</v>
      </c>
      <c r="Z266" s="115" t="s">
        <v>135</v>
      </c>
      <c r="AC266" s="115" t="s">
        <v>136</v>
      </c>
      <c r="AF266" s="115" t="s">
        <v>135</v>
      </c>
      <c r="AG266" s="115" t="s">
        <v>133</v>
      </c>
      <c r="AH266" s="115" t="s">
        <v>133</v>
      </c>
      <c r="AI266" s="115" t="s">
        <v>136</v>
      </c>
      <c r="AJ266" s="115" t="s">
        <v>136</v>
      </c>
      <c r="AK266" s="115" t="s">
        <v>136</v>
      </c>
      <c r="AL266" s="115" t="s">
        <v>133</v>
      </c>
      <c r="AM266" s="115" t="s">
        <v>136</v>
      </c>
      <c r="AN266" s="115" t="s">
        <v>133</v>
      </c>
    </row>
    <row r="267" spans="1:40" x14ac:dyDescent="0.25">
      <c r="A267" s="115">
        <v>333667</v>
      </c>
      <c r="B267" s="115" t="s">
        <v>138</v>
      </c>
      <c r="J267" s="115" t="s">
        <v>136</v>
      </c>
      <c r="O267" s="115" t="s">
        <v>136</v>
      </c>
      <c r="P267" s="115" t="s">
        <v>136</v>
      </c>
      <c r="Z267" s="115" t="s">
        <v>136</v>
      </c>
      <c r="AC267" s="115" t="s">
        <v>135</v>
      </c>
      <c r="AD267" s="115" t="s">
        <v>133</v>
      </c>
      <c r="AE267" s="115" t="s">
        <v>135</v>
      </c>
      <c r="AF267" s="115" t="s">
        <v>135</v>
      </c>
      <c r="AG267" s="115" t="s">
        <v>133</v>
      </c>
      <c r="AH267" s="115" t="s">
        <v>133</v>
      </c>
      <c r="AI267" s="115" t="s">
        <v>133</v>
      </c>
      <c r="AJ267" s="115" t="s">
        <v>133</v>
      </c>
      <c r="AK267" s="115" t="s">
        <v>133</v>
      </c>
      <c r="AL267" s="115" t="s">
        <v>133</v>
      </c>
      <c r="AM267" s="115" t="s">
        <v>133</v>
      </c>
      <c r="AN267" s="115" t="s">
        <v>133</v>
      </c>
    </row>
    <row r="268" spans="1:40" x14ac:dyDescent="0.25">
      <c r="A268" s="115">
        <v>336454</v>
      </c>
      <c r="B268" s="115" t="s">
        <v>138</v>
      </c>
      <c r="O268" s="115" t="s">
        <v>136</v>
      </c>
      <c r="W268" s="115" t="s">
        <v>136</v>
      </c>
      <c r="Z268" s="115" t="s">
        <v>136</v>
      </c>
      <c r="AA268" s="115" t="s">
        <v>135</v>
      </c>
      <c r="AC268" s="115" t="s">
        <v>135</v>
      </c>
      <c r="AD268" s="115" t="s">
        <v>135</v>
      </c>
      <c r="AE268" s="115" t="s">
        <v>135</v>
      </c>
      <c r="AF268" s="115" t="s">
        <v>136</v>
      </c>
      <c r="AG268" s="115" t="s">
        <v>133</v>
      </c>
      <c r="AH268" s="115" t="s">
        <v>135</v>
      </c>
      <c r="AI268" s="115" t="s">
        <v>133</v>
      </c>
      <c r="AJ268" s="115" t="s">
        <v>133</v>
      </c>
      <c r="AK268" s="115" t="s">
        <v>133</v>
      </c>
      <c r="AL268" s="115" t="s">
        <v>133</v>
      </c>
      <c r="AM268" s="115" t="s">
        <v>133</v>
      </c>
      <c r="AN268" s="115" t="s">
        <v>133</v>
      </c>
    </row>
    <row r="269" spans="1:40" x14ac:dyDescent="0.25">
      <c r="A269" s="115">
        <v>336493</v>
      </c>
      <c r="B269" s="115" t="s">
        <v>138</v>
      </c>
      <c r="O269" s="115" t="s">
        <v>136</v>
      </c>
      <c r="Z269" s="115" t="s">
        <v>133</v>
      </c>
      <c r="AC269" s="115" t="s">
        <v>135</v>
      </c>
      <c r="AD269" s="115" t="s">
        <v>133</v>
      </c>
      <c r="AE269" s="115" t="s">
        <v>136</v>
      </c>
      <c r="AF269" s="115" t="s">
        <v>135</v>
      </c>
      <c r="AG269" s="115" t="s">
        <v>135</v>
      </c>
      <c r="AH269" s="115" t="s">
        <v>135</v>
      </c>
      <c r="AI269" s="115" t="s">
        <v>135</v>
      </c>
      <c r="AJ269" s="115" t="s">
        <v>133</v>
      </c>
      <c r="AK269" s="115" t="s">
        <v>133</v>
      </c>
      <c r="AL269" s="115" t="s">
        <v>133</v>
      </c>
      <c r="AM269" s="115" t="s">
        <v>133</v>
      </c>
      <c r="AN269" s="115" t="s">
        <v>133</v>
      </c>
    </row>
    <row r="270" spans="1:40" x14ac:dyDescent="0.25">
      <c r="A270" s="115">
        <v>324890</v>
      </c>
      <c r="B270" s="115" t="s">
        <v>138</v>
      </c>
      <c r="N270" s="115" t="s">
        <v>136</v>
      </c>
      <c r="P270" s="115" t="s">
        <v>136</v>
      </c>
      <c r="AC270" s="115" t="s">
        <v>135</v>
      </c>
      <c r="AD270" s="115" t="s">
        <v>135</v>
      </c>
      <c r="AE270" s="115" t="s">
        <v>135</v>
      </c>
      <c r="AF270" s="115" t="s">
        <v>135</v>
      </c>
      <c r="AG270" s="115" t="s">
        <v>135</v>
      </c>
      <c r="AH270" s="115" t="s">
        <v>133</v>
      </c>
      <c r="AI270" s="115" t="s">
        <v>135</v>
      </c>
      <c r="AJ270" s="115" t="s">
        <v>135</v>
      </c>
      <c r="AK270" s="115" t="s">
        <v>135</v>
      </c>
      <c r="AL270" s="115" t="s">
        <v>133</v>
      </c>
      <c r="AM270" s="115" t="s">
        <v>133</v>
      </c>
      <c r="AN270" s="115" t="s">
        <v>133</v>
      </c>
    </row>
    <row r="271" spans="1:40" x14ac:dyDescent="0.25">
      <c r="A271" s="115">
        <v>308852</v>
      </c>
      <c r="B271" s="115" t="s">
        <v>138</v>
      </c>
      <c r="N271" s="115" t="s">
        <v>133</v>
      </c>
      <c r="U271" s="115" t="s">
        <v>136</v>
      </c>
      <c r="W271" s="115" t="s">
        <v>135</v>
      </c>
      <c r="AA271" s="115" t="s">
        <v>135</v>
      </c>
      <c r="AC271" s="115" t="s">
        <v>133</v>
      </c>
      <c r="AD271" s="115" t="s">
        <v>133</v>
      </c>
      <c r="AE271" s="115" t="s">
        <v>133</v>
      </c>
      <c r="AF271" s="115" t="s">
        <v>133</v>
      </c>
      <c r="AG271" s="115" t="s">
        <v>133</v>
      </c>
      <c r="AH271" s="115" t="s">
        <v>133</v>
      </c>
      <c r="AI271" s="115" t="s">
        <v>133</v>
      </c>
      <c r="AJ271" s="115" t="s">
        <v>133</v>
      </c>
      <c r="AK271" s="115" t="s">
        <v>133</v>
      </c>
      <c r="AL271" s="115" t="s">
        <v>133</v>
      </c>
      <c r="AM271" s="115" t="s">
        <v>133</v>
      </c>
      <c r="AN271" s="115" t="s">
        <v>133</v>
      </c>
    </row>
    <row r="272" spans="1:40" x14ac:dyDescent="0.25">
      <c r="A272" s="115">
        <v>318088</v>
      </c>
      <c r="B272" s="115" t="s">
        <v>138</v>
      </c>
      <c r="Y272" s="115" t="s">
        <v>136</v>
      </c>
      <c r="AA272" s="115" t="s">
        <v>136</v>
      </c>
      <c r="AC272" s="115" t="s">
        <v>135</v>
      </c>
      <c r="AD272" s="115" t="s">
        <v>135</v>
      </c>
      <c r="AE272" s="115" t="s">
        <v>135</v>
      </c>
      <c r="AF272" s="115" t="s">
        <v>133</v>
      </c>
      <c r="AG272" s="115" t="s">
        <v>135</v>
      </c>
      <c r="AH272" s="115" t="s">
        <v>135</v>
      </c>
      <c r="AI272" s="115" t="s">
        <v>133</v>
      </c>
      <c r="AJ272" s="115" t="s">
        <v>133</v>
      </c>
      <c r="AK272" s="115" t="s">
        <v>133</v>
      </c>
      <c r="AL272" s="115" t="s">
        <v>133</v>
      </c>
      <c r="AM272" s="115" t="s">
        <v>133</v>
      </c>
      <c r="AN272" s="115" t="s">
        <v>133</v>
      </c>
    </row>
    <row r="273" spans="1:40" x14ac:dyDescent="0.25">
      <c r="A273" s="115">
        <v>321407</v>
      </c>
      <c r="B273" s="115" t="s">
        <v>138</v>
      </c>
      <c r="V273" s="115" t="s">
        <v>136</v>
      </c>
      <c r="AC273" s="115" t="s">
        <v>133</v>
      </c>
      <c r="AD273" s="115" t="s">
        <v>133</v>
      </c>
      <c r="AE273" s="115" t="s">
        <v>133</v>
      </c>
      <c r="AF273" s="115" t="s">
        <v>133</v>
      </c>
      <c r="AG273" s="115" t="s">
        <v>133</v>
      </c>
      <c r="AH273" s="115" t="s">
        <v>133</v>
      </c>
      <c r="AI273" s="115" t="s">
        <v>133</v>
      </c>
      <c r="AJ273" s="115" t="s">
        <v>133</v>
      </c>
      <c r="AK273" s="115" t="s">
        <v>133</v>
      </c>
      <c r="AL273" s="115" t="s">
        <v>133</v>
      </c>
      <c r="AM273" s="115" t="s">
        <v>133</v>
      </c>
      <c r="AN273" s="115" t="s">
        <v>133</v>
      </c>
    </row>
    <row r="274" spans="1:40" x14ac:dyDescent="0.25">
      <c r="A274" s="115">
        <v>331225</v>
      </c>
      <c r="B274" s="115" t="s">
        <v>138</v>
      </c>
      <c r="Q274" s="115" t="s">
        <v>136</v>
      </c>
      <c r="Z274" s="115" t="s">
        <v>136</v>
      </c>
      <c r="AC274" s="115" t="s">
        <v>136</v>
      </c>
      <c r="AD274" s="115" t="s">
        <v>136</v>
      </c>
      <c r="AF274" s="115" t="s">
        <v>135</v>
      </c>
      <c r="AG274" s="115" t="s">
        <v>135</v>
      </c>
      <c r="AH274" s="115" t="s">
        <v>133</v>
      </c>
      <c r="AI274" s="115" t="s">
        <v>136</v>
      </c>
      <c r="AJ274" s="115" t="s">
        <v>133</v>
      </c>
      <c r="AK274" s="115" t="s">
        <v>136</v>
      </c>
      <c r="AN274" s="115" t="s">
        <v>133</v>
      </c>
    </row>
    <row r="275" spans="1:40" x14ac:dyDescent="0.25">
      <c r="A275" s="115">
        <v>306369</v>
      </c>
      <c r="B275" s="115" t="s">
        <v>138</v>
      </c>
      <c r="P275" s="115" t="s">
        <v>136</v>
      </c>
      <c r="Z275" s="115" t="s">
        <v>136</v>
      </c>
      <c r="AE275" s="115" t="s">
        <v>135</v>
      </c>
      <c r="AF275" s="115" t="s">
        <v>135</v>
      </c>
      <c r="AG275" s="115" t="s">
        <v>135</v>
      </c>
      <c r="AI275" s="115" t="s">
        <v>133</v>
      </c>
      <c r="AJ275" s="115" t="s">
        <v>133</v>
      </c>
      <c r="AK275" s="115" t="s">
        <v>133</v>
      </c>
      <c r="AL275" s="115" t="s">
        <v>135</v>
      </c>
      <c r="AM275" s="115" t="s">
        <v>133</v>
      </c>
      <c r="AN275" s="115" t="s">
        <v>133</v>
      </c>
    </row>
    <row r="276" spans="1:40" x14ac:dyDescent="0.25">
      <c r="A276" s="115">
        <v>333623</v>
      </c>
      <c r="B276" s="115" t="s">
        <v>138</v>
      </c>
      <c r="I276" s="115" t="s">
        <v>133</v>
      </c>
      <c r="W276" s="115" t="s">
        <v>136</v>
      </c>
      <c r="AC276" s="115" t="s">
        <v>133</v>
      </c>
      <c r="AD276" s="115" t="s">
        <v>133</v>
      </c>
      <c r="AE276" s="115" t="s">
        <v>133</v>
      </c>
      <c r="AF276" s="115" t="s">
        <v>133</v>
      </c>
      <c r="AG276" s="115" t="s">
        <v>133</v>
      </c>
      <c r="AH276" s="115" t="s">
        <v>133</v>
      </c>
      <c r="AI276" s="115" t="s">
        <v>133</v>
      </c>
      <c r="AJ276" s="115" t="s">
        <v>133</v>
      </c>
      <c r="AK276" s="115" t="s">
        <v>133</v>
      </c>
      <c r="AL276" s="115" t="s">
        <v>133</v>
      </c>
      <c r="AM276" s="115" t="s">
        <v>133</v>
      </c>
      <c r="AN276" s="115" t="s">
        <v>133</v>
      </c>
    </row>
    <row r="277" spans="1:40" x14ac:dyDescent="0.25">
      <c r="A277" s="115">
        <v>334121</v>
      </c>
      <c r="B277" s="115" t="s">
        <v>138</v>
      </c>
      <c r="W277" s="115" t="s">
        <v>136</v>
      </c>
      <c r="AC277" s="115" t="s">
        <v>135</v>
      </c>
      <c r="AI277" s="115" t="s">
        <v>133</v>
      </c>
      <c r="AJ277" s="115" t="s">
        <v>133</v>
      </c>
      <c r="AK277" s="115" t="s">
        <v>133</v>
      </c>
      <c r="AL277" s="115" t="s">
        <v>133</v>
      </c>
      <c r="AM277" s="115" t="s">
        <v>133</v>
      </c>
      <c r="AN277" s="115" t="s">
        <v>133</v>
      </c>
    </row>
    <row r="278" spans="1:40" x14ac:dyDescent="0.25">
      <c r="A278" s="115">
        <v>327683</v>
      </c>
      <c r="B278" s="115" t="s">
        <v>138</v>
      </c>
      <c r="P278" s="115" t="s">
        <v>136</v>
      </c>
      <c r="V278" s="115" t="s">
        <v>136</v>
      </c>
      <c r="AA278" s="115" t="s">
        <v>136</v>
      </c>
      <c r="AC278" s="115" t="s">
        <v>135</v>
      </c>
      <c r="AD278" s="115" t="s">
        <v>135</v>
      </c>
      <c r="AE278" s="115" t="s">
        <v>135</v>
      </c>
      <c r="AF278" s="115" t="s">
        <v>135</v>
      </c>
      <c r="AG278" s="115" t="s">
        <v>135</v>
      </c>
      <c r="AH278" s="115" t="s">
        <v>135</v>
      </c>
      <c r="AI278" s="115" t="s">
        <v>133</v>
      </c>
      <c r="AJ278" s="115" t="s">
        <v>133</v>
      </c>
      <c r="AK278" s="115" t="s">
        <v>133</v>
      </c>
      <c r="AL278" s="115" t="s">
        <v>133</v>
      </c>
      <c r="AM278" s="115" t="s">
        <v>133</v>
      </c>
      <c r="AN278" s="115" t="s">
        <v>133</v>
      </c>
    </row>
    <row r="279" spans="1:40" x14ac:dyDescent="0.25">
      <c r="A279" s="115">
        <v>330108</v>
      </c>
      <c r="B279" s="115" t="s">
        <v>138</v>
      </c>
      <c r="W279" s="115" t="s">
        <v>136</v>
      </c>
      <c r="AC279" s="115" t="s">
        <v>136</v>
      </c>
      <c r="AF279" s="115" t="s">
        <v>136</v>
      </c>
      <c r="AG279" s="115" t="s">
        <v>136</v>
      </c>
      <c r="AH279" s="115" t="s">
        <v>136</v>
      </c>
      <c r="AI279" s="115" t="s">
        <v>135</v>
      </c>
      <c r="AJ279" s="115" t="s">
        <v>135</v>
      </c>
      <c r="AK279" s="115" t="s">
        <v>136</v>
      </c>
      <c r="AL279" s="115" t="s">
        <v>135</v>
      </c>
      <c r="AM279" s="115" t="s">
        <v>135</v>
      </c>
      <c r="AN279" s="115" t="s">
        <v>133</v>
      </c>
    </row>
    <row r="280" spans="1:40" x14ac:dyDescent="0.25">
      <c r="A280" s="115">
        <v>332325</v>
      </c>
      <c r="B280" s="115" t="s">
        <v>138</v>
      </c>
      <c r="G280" s="115" t="s">
        <v>136</v>
      </c>
      <c r="P280" s="115" t="s">
        <v>135</v>
      </c>
      <c r="W280" s="115" t="s">
        <v>136</v>
      </c>
      <c r="AC280" s="115" t="s">
        <v>136</v>
      </c>
      <c r="AD280" s="115" t="s">
        <v>135</v>
      </c>
      <c r="AE280" s="115" t="s">
        <v>135</v>
      </c>
      <c r="AF280" s="115" t="s">
        <v>135</v>
      </c>
      <c r="AG280" s="115" t="s">
        <v>133</v>
      </c>
      <c r="AI280" s="115" t="s">
        <v>136</v>
      </c>
      <c r="AJ280" s="115" t="s">
        <v>133</v>
      </c>
      <c r="AK280" s="115" t="s">
        <v>136</v>
      </c>
      <c r="AL280" s="115" t="s">
        <v>135</v>
      </c>
      <c r="AM280" s="115" t="s">
        <v>135</v>
      </c>
      <c r="AN280" s="115" t="s">
        <v>133</v>
      </c>
    </row>
    <row r="281" spans="1:40" x14ac:dyDescent="0.25">
      <c r="A281" s="115">
        <v>332516</v>
      </c>
      <c r="B281" s="115" t="s">
        <v>138</v>
      </c>
      <c r="H281" s="115" t="s">
        <v>136</v>
      </c>
      <c r="Z281" s="115" t="s">
        <v>136</v>
      </c>
      <c r="AC281" s="115" t="s">
        <v>136</v>
      </c>
      <c r="AD281" s="115" t="s">
        <v>136</v>
      </c>
      <c r="AE281" s="115" t="s">
        <v>136</v>
      </c>
      <c r="AF281" s="115" t="s">
        <v>136</v>
      </c>
      <c r="AG281" s="115" t="s">
        <v>135</v>
      </c>
      <c r="AH281" s="115" t="s">
        <v>135</v>
      </c>
      <c r="AI281" s="115" t="s">
        <v>133</v>
      </c>
      <c r="AJ281" s="115" t="s">
        <v>133</v>
      </c>
      <c r="AK281" s="115" t="s">
        <v>133</v>
      </c>
      <c r="AL281" s="115" t="s">
        <v>133</v>
      </c>
      <c r="AM281" s="115" t="s">
        <v>133</v>
      </c>
      <c r="AN281" s="115" t="s">
        <v>133</v>
      </c>
    </row>
    <row r="282" spans="1:40" x14ac:dyDescent="0.25">
      <c r="A282" s="115">
        <v>334157</v>
      </c>
      <c r="B282" s="115" t="s">
        <v>138</v>
      </c>
      <c r="Z282" s="115" t="s">
        <v>135</v>
      </c>
      <c r="AC282" s="115" t="s">
        <v>133</v>
      </c>
      <c r="AD282" s="115" t="s">
        <v>133</v>
      </c>
      <c r="AE282" s="115" t="s">
        <v>133</v>
      </c>
      <c r="AF282" s="115" t="s">
        <v>133</v>
      </c>
      <c r="AG282" s="115" t="s">
        <v>133</v>
      </c>
      <c r="AH282" s="115" t="s">
        <v>133</v>
      </c>
      <c r="AI282" s="115" t="s">
        <v>133</v>
      </c>
      <c r="AJ282" s="115" t="s">
        <v>133</v>
      </c>
      <c r="AK282" s="115" t="s">
        <v>133</v>
      </c>
      <c r="AL282" s="115" t="s">
        <v>133</v>
      </c>
      <c r="AM282" s="115" t="s">
        <v>133</v>
      </c>
      <c r="AN282" s="115" t="s">
        <v>133</v>
      </c>
    </row>
    <row r="283" spans="1:40" x14ac:dyDescent="0.25">
      <c r="A283" s="115">
        <v>334873</v>
      </c>
      <c r="B283" s="115" t="s">
        <v>138</v>
      </c>
      <c r="P283" s="115" t="s">
        <v>136</v>
      </c>
      <c r="U283" s="115" t="s">
        <v>136</v>
      </c>
      <c r="W283" s="115" t="s">
        <v>136</v>
      </c>
      <c r="AC283" s="115" t="s">
        <v>135</v>
      </c>
      <c r="AD283" s="115" t="s">
        <v>135</v>
      </c>
      <c r="AE283" s="115" t="s">
        <v>135</v>
      </c>
      <c r="AF283" s="115" t="s">
        <v>135</v>
      </c>
      <c r="AG283" s="115" t="s">
        <v>135</v>
      </c>
      <c r="AH283" s="115" t="s">
        <v>133</v>
      </c>
      <c r="AI283" s="115" t="s">
        <v>133</v>
      </c>
      <c r="AJ283" s="115" t="s">
        <v>133</v>
      </c>
      <c r="AK283" s="115" t="s">
        <v>133</v>
      </c>
      <c r="AL283" s="115" t="s">
        <v>133</v>
      </c>
      <c r="AM283" s="115" t="s">
        <v>133</v>
      </c>
      <c r="AN283" s="115" t="s">
        <v>133</v>
      </c>
    </row>
    <row r="284" spans="1:40" x14ac:dyDescent="0.25">
      <c r="A284" s="115">
        <v>336844</v>
      </c>
      <c r="B284" s="115" t="s">
        <v>138</v>
      </c>
      <c r="Q284" s="115" t="s">
        <v>136</v>
      </c>
      <c r="R284" s="115" t="s">
        <v>136</v>
      </c>
      <c r="S284" s="115" t="s">
        <v>136</v>
      </c>
      <c r="Z284" s="115" t="s">
        <v>136</v>
      </c>
      <c r="AC284" s="115" t="s">
        <v>136</v>
      </c>
      <c r="AE284" s="115" t="s">
        <v>136</v>
      </c>
      <c r="AF284" s="115" t="s">
        <v>135</v>
      </c>
      <c r="AG284" s="115" t="s">
        <v>135</v>
      </c>
      <c r="AH284" s="115" t="s">
        <v>135</v>
      </c>
      <c r="AI284" s="115" t="s">
        <v>135</v>
      </c>
      <c r="AJ284" s="115" t="s">
        <v>133</v>
      </c>
      <c r="AK284" s="115" t="s">
        <v>135</v>
      </c>
      <c r="AL284" s="115" t="s">
        <v>133</v>
      </c>
      <c r="AM284" s="115" t="s">
        <v>133</v>
      </c>
      <c r="AN284" s="115" t="s">
        <v>133</v>
      </c>
    </row>
    <row r="285" spans="1:40" x14ac:dyDescent="0.25">
      <c r="A285" s="115">
        <v>321084</v>
      </c>
      <c r="B285" s="115" t="s">
        <v>138</v>
      </c>
      <c r="Q285" s="115" t="s">
        <v>136</v>
      </c>
      <c r="W285" s="115" t="s">
        <v>136</v>
      </c>
      <c r="Y285" s="115" t="s">
        <v>136</v>
      </c>
      <c r="Z285" s="115" t="s">
        <v>133</v>
      </c>
      <c r="AC285" s="115" t="s">
        <v>133</v>
      </c>
      <c r="AD285" s="115" t="s">
        <v>135</v>
      </c>
      <c r="AE285" s="115" t="s">
        <v>133</v>
      </c>
      <c r="AF285" s="115" t="s">
        <v>135</v>
      </c>
      <c r="AG285" s="115" t="s">
        <v>135</v>
      </c>
      <c r="AH285" s="115" t="s">
        <v>135</v>
      </c>
      <c r="AI285" s="115" t="s">
        <v>133</v>
      </c>
      <c r="AJ285" s="115" t="s">
        <v>135</v>
      </c>
      <c r="AK285" s="115" t="s">
        <v>135</v>
      </c>
      <c r="AL285" s="115" t="s">
        <v>135</v>
      </c>
      <c r="AM285" s="115" t="s">
        <v>136</v>
      </c>
      <c r="AN285" s="115" t="s">
        <v>133</v>
      </c>
    </row>
    <row r="286" spans="1:40" x14ac:dyDescent="0.25">
      <c r="A286" s="115">
        <v>308167</v>
      </c>
      <c r="B286" s="115" t="s">
        <v>138</v>
      </c>
      <c r="P286" s="115" t="s">
        <v>136</v>
      </c>
      <c r="W286" s="115" t="s">
        <v>133</v>
      </c>
      <c r="Z286" s="115" t="s">
        <v>133</v>
      </c>
      <c r="AA286" s="115" t="s">
        <v>133</v>
      </c>
      <c r="AC286" s="115" t="s">
        <v>133</v>
      </c>
      <c r="AD286" s="115" t="s">
        <v>133</v>
      </c>
      <c r="AE286" s="115" t="s">
        <v>135</v>
      </c>
      <c r="AF286" s="115" t="s">
        <v>135</v>
      </c>
      <c r="AG286" s="115" t="s">
        <v>135</v>
      </c>
      <c r="AH286" s="115" t="s">
        <v>135</v>
      </c>
      <c r="AI286" s="115" t="s">
        <v>133</v>
      </c>
      <c r="AJ286" s="115" t="s">
        <v>133</v>
      </c>
      <c r="AK286" s="115" t="s">
        <v>133</v>
      </c>
      <c r="AL286" s="115" t="s">
        <v>133</v>
      </c>
      <c r="AM286" s="115" t="s">
        <v>133</v>
      </c>
      <c r="AN286" s="115" t="s">
        <v>133</v>
      </c>
    </row>
    <row r="287" spans="1:40" x14ac:dyDescent="0.25">
      <c r="A287" s="115">
        <v>307676</v>
      </c>
      <c r="B287" s="115" t="s">
        <v>138</v>
      </c>
      <c r="Z287" s="115" t="s">
        <v>133</v>
      </c>
      <c r="AC287" s="115" t="s">
        <v>135</v>
      </c>
      <c r="AI287" s="115" t="s">
        <v>135</v>
      </c>
      <c r="AJ287" s="115" t="s">
        <v>135</v>
      </c>
      <c r="AK287" s="115" t="s">
        <v>135</v>
      </c>
      <c r="AM287" s="115" t="s">
        <v>133</v>
      </c>
      <c r="AN287" s="115" t="s">
        <v>133</v>
      </c>
    </row>
    <row r="288" spans="1:40" x14ac:dyDescent="0.25">
      <c r="A288" s="115">
        <v>304099</v>
      </c>
      <c r="B288" s="115" t="s">
        <v>138</v>
      </c>
      <c r="P288" s="115" t="s">
        <v>136</v>
      </c>
      <c r="Z288" s="115" t="s">
        <v>135</v>
      </c>
      <c r="AA288" s="115" t="s">
        <v>133</v>
      </c>
      <c r="AE288" s="115" t="s">
        <v>136</v>
      </c>
      <c r="AI288" s="115" t="s">
        <v>136</v>
      </c>
      <c r="AJ288" s="115" t="s">
        <v>136</v>
      </c>
      <c r="AM288" s="115" t="s">
        <v>136</v>
      </c>
      <c r="AN288" s="115" t="s">
        <v>133</v>
      </c>
    </row>
    <row r="289" spans="1:40" x14ac:dyDescent="0.25">
      <c r="A289" s="115">
        <v>302058</v>
      </c>
      <c r="B289" s="115" t="s">
        <v>138</v>
      </c>
      <c r="N289" s="115" t="s">
        <v>133</v>
      </c>
      <c r="Z289" s="115" t="s">
        <v>133</v>
      </c>
      <c r="AA289" s="115" t="s">
        <v>133</v>
      </c>
      <c r="AC289" s="115" t="s">
        <v>136</v>
      </c>
      <c r="AD289" s="115" t="s">
        <v>136</v>
      </c>
      <c r="AG289" s="115" t="s">
        <v>133</v>
      </c>
      <c r="AH289" s="115" t="s">
        <v>133</v>
      </c>
      <c r="AJ289" s="115" t="s">
        <v>133</v>
      </c>
      <c r="AK289" s="115" t="s">
        <v>133</v>
      </c>
      <c r="AL289" s="115" t="s">
        <v>133</v>
      </c>
      <c r="AM289" s="115" t="s">
        <v>135</v>
      </c>
      <c r="AN289" s="115" t="s">
        <v>133</v>
      </c>
    </row>
    <row r="290" spans="1:40" x14ac:dyDescent="0.25">
      <c r="A290" s="115">
        <v>322034</v>
      </c>
      <c r="B290" s="115" t="s">
        <v>138</v>
      </c>
      <c r="N290" s="115" t="s">
        <v>136</v>
      </c>
      <c r="P290" s="115" t="s">
        <v>136</v>
      </c>
      <c r="V290" s="115" t="s">
        <v>136</v>
      </c>
      <c r="AA290" s="115" t="s">
        <v>135</v>
      </c>
      <c r="AC290" s="115" t="s">
        <v>135</v>
      </c>
      <c r="AD290" s="115" t="s">
        <v>133</v>
      </c>
      <c r="AE290" s="115" t="s">
        <v>135</v>
      </c>
      <c r="AF290" s="115" t="s">
        <v>135</v>
      </c>
      <c r="AG290" s="115" t="s">
        <v>133</v>
      </c>
      <c r="AH290" s="115" t="s">
        <v>135</v>
      </c>
      <c r="AI290" s="115" t="s">
        <v>133</v>
      </c>
      <c r="AJ290" s="115" t="s">
        <v>133</v>
      </c>
      <c r="AK290" s="115" t="s">
        <v>133</v>
      </c>
      <c r="AL290" s="115" t="s">
        <v>133</v>
      </c>
      <c r="AM290" s="115" t="s">
        <v>133</v>
      </c>
      <c r="AN290" s="115" t="s">
        <v>133</v>
      </c>
    </row>
    <row r="291" spans="1:40" x14ac:dyDescent="0.25">
      <c r="A291" s="115">
        <v>326252</v>
      </c>
      <c r="B291" s="115" t="s">
        <v>138</v>
      </c>
      <c r="P291" s="115" t="s">
        <v>136</v>
      </c>
      <c r="W291" s="115" t="s">
        <v>136</v>
      </c>
      <c r="AC291" s="115" t="s">
        <v>135</v>
      </c>
      <c r="AD291" s="115" t="s">
        <v>135</v>
      </c>
      <c r="AE291" s="115" t="s">
        <v>135</v>
      </c>
      <c r="AF291" s="115" t="s">
        <v>135</v>
      </c>
      <c r="AG291" s="115" t="s">
        <v>135</v>
      </c>
      <c r="AH291" s="115" t="s">
        <v>135</v>
      </c>
      <c r="AI291" s="115" t="s">
        <v>133</v>
      </c>
      <c r="AJ291" s="115" t="s">
        <v>133</v>
      </c>
      <c r="AK291" s="115" t="s">
        <v>133</v>
      </c>
      <c r="AL291" s="115" t="s">
        <v>133</v>
      </c>
      <c r="AM291" s="115" t="s">
        <v>133</v>
      </c>
      <c r="AN291" s="115" t="s">
        <v>133</v>
      </c>
    </row>
    <row r="292" spans="1:40" x14ac:dyDescent="0.25">
      <c r="A292" s="115">
        <v>326530</v>
      </c>
      <c r="B292" s="115" t="s">
        <v>138</v>
      </c>
      <c r="W292" s="115" t="s">
        <v>136</v>
      </c>
      <c r="Y292" s="115" t="s">
        <v>136</v>
      </c>
      <c r="AC292" s="115" t="s">
        <v>135</v>
      </c>
      <c r="AD292" s="115" t="s">
        <v>133</v>
      </c>
      <c r="AE292" s="115" t="s">
        <v>136</v>
      </c>
      <c r="AF292" s="115" t="s">
        <v>136</v>
      </c>
      <c r="AG292" s="115" t="s">
        <v>135</v>
      </c>
      <c r="AH292" s="115" t="s">
        <v>135</v>
      </c>
      <c r="AI292" s="115" t="s">
        <v>133</v>
      </c>
      <c r="AJ292" s="115" t="s">
        <v>133</v>
      </c>
      <c r="AK292" s="115" t="s">
        <v>133</v>
      </c>
      <c r="AL292" s="115" t="s">
        <v>133</v>
      </c>
      <c r="AM292" s="115" t="s">
        <v>133</v>
      </c>
      <c r="AN292" s="115" t="s">
        <v>133</v>
      </c>
    </row>
    <row r="293" spans="1:40" x14ac:dyDescent="0.25">
      <c r="A293" s="115">
        <v>326676</v>
      </c>
      <c r="B293" s="115" t="s">
        <v>138</v>
      </c>
      <c r="W293" s="115" t="s">
        <v>136</v>
      </c>
      <c r="AC293" s="115" t="s">
        <v>133</v>
      </c>
      <c r="AD293" s="115" t="s">
        <v>136</v>
      </c>
      <c r="AE293" s="115" t="s">
        <v>136</v>
      </c>
      <c r="AF293" s="115" t="s">
        <v>136</v>
      </c>
      <c r="AG293" s="115" t="s">
        <v>135</v>
      </c>
      <c r="AH293" s="115" t="s">
        <v>136</v>
      </c>
      <c r="AK293" s="115" t="s">
        <v>135</v>
      </c>
      <c r="AL293" s="115" t="s">
        <v>133</v>
      </c>
      <c r="AM293" s="115" t="s">
        <v>133</v>
      </c>
      <c r="AN293" s="115" t="s">
        <v>133</v>
      </c>
    </row>
    <row r="294" spans="1:40" x14ac:dyDescent="0.25">
      <c r="A294" s="115">
        <v>326972</v>
      </c>
      <c r="B294" s="115" t="s">
        <v>138</v>
      </c>
      <c r="W294" s="115" t="s">
        <v>136</v>
      </c>
      <c r="Z294" s="115" t="s">
        <v>136</v>
      </c>
      <c r="AC294" s="115" t="s">
        <v>133</v>
      </c>
      <c r="AD294" s="115" t="s">
        <v>133</v>
      </c>
      <c r="AE294" s="115" t="s">
        <v>133</v>
      </c>
      <c r="AF294" s="115" t="s">
        <v>133</v>
      </c>
      <c r="AG294" s="115" t="s">
        <v>133</v>
      </c>
      <c r="AH294" s="115" t="s">
        <v>133</v>
      </c>
      <c r="AI294" s="115" t="s">
        <v>133</v>
      </c>
      <c r="AJ294" s="115" t="s">
        <v>133</v>
      </c>
      <c r="AK294" s="115" t="s">
        <v>133</v>
      </c>
      <c r="AL294" s="115" t="s">
        <v>133</v>
      </c>
      <c r="AM294" s="115" t="s">
        <v>133</v>
      </c>
      <c r="AN294" s="115" t="s">
        <v>133</v>
      </c>
    </row>
    <row r="295" spans="1:40" x14ac:dyDescent="0.25">
      <c r="A295" s="115">
        <v>327086</v>
      </c>
      <c r="B295" s="115" t="s">
        <v>138</v>
      </c>
      <c r="P295" s="115" t="s">
        <v>136</v>
      </c>
      <c r="Z295" s="115" t="s">
        <v>133</v>
      </c>
      <c r="AC295" s="115" t="s">
        <v>135</v>
      </c>
      <c r="AD295" s="115" t="s">
        <v>135</v>
      </c>
      <c r="AE295" s="115" t="s">
        <v>136</v>
      </c>
      <c r="AF295" s="115" t="s">
        <v>136</v>
      </c>
      <c r="AG295" s="115" t="s">
        <v>135</v>
      </c>
      <c r="AH295" s="115" t="s">
        <v>135</v>
      </c>
      <c r="AI295" s="115" t="s">
        <v>133</v>
      </c>
      <c r="AJ295" s="115" t="s">
        <v>133</v>
      </c>
      <c r="AK295" s="115" t="s">
        <v>133</v>
      </c>
      <c r="AL295" s="115" t="s">
        <v>133</v>
      </c>
      <c r="AM295" s="115" t="s">
        <v>133</v>
      </c>
      <c r="AN295" s="115" t="s">
        <v>133</v>
      </c>
    </row>
    <row r="296" spans="1:40" x14ac:dyDescent="0.25">
      <c r="A296" s="115">
        <v>329144</v>
      </c>
      <c r="B296" s="115" t="s">
        <v>138</v>
      </c>
      <c r="C296" s="115" t="s">
        <v>135</v>
      </c>
      <c r="P296" s="115" t="s">
        <v>136</v>
      </c>
      <c r="Z296" s="115" t="s">
        <v>136</v>
      </c>
      <c r="AC296" s="115" t="s">
        <v>136</v>
      </c>
      <c r="AD296" s="115" t="s">
        <v>135</v>
      </c>
      <c r="AE296" s="115" t="s">
        <v>136</v>
      </c>
      <c r="AF296" s="115" t="s">
        <v>133</v>
      </c>
      <c r="AG296" s="115" t="s">
        <v>133</v>
      </c>
      <c r="AH296" s="115" t="s">
        <v>135</v>
      </c>
      <c r="AI296" s="115" t="s">
        <v>135</v>
      </c>
      <c r="AJ296" s="115" t="s">
        <v>133</v>
      </c>
      <c r="AK296" s="115" t="s">
        <v>135</v>
      </c>
      <c r="AL296" s="115" t="s">
        <v>133</v>
      </c>
      <c r="AM296" s="115" t="s">
        <v>135</v>
      </c>
      <c r="AN296" s="115" t="s">
        <v>133</v>
      </c>
    </row>
    <row r="297" spans="1:40" x14ac:dyDescent="0.25">
      <c r="A297" s="115">
        <v>329190</v>
      </c>
      <c r="B297" s="115" t="s">
        <v>138</v>
      </c>
      <c r="I297" s="115" t="s">
        <v>136</v>
      </c>
      <c r="Z297" s="115" t="s">
        <v>133</v>
      </c>
      <c r="AC297" s="115" t="s">
        <v>133</v>
      </c>
      <c r="AD297" s="115" t="s">
        <v>133</v>
      </c>
      <c r="AE297" s="115" t="s">
        <v>133</v>
      </c>
      <c r="AF297" s="115" t="s">
        <v>133</v>
      </c>
      <c r="AG297" s="115" t="s">
        <v>133</v>
      </c>
      <c r="AH297" s="115" t="s">
        <v>133</v>
      </c>
      <c r="AI297" s="115" t="s">
        <v>133</v>
      </c>
      <c r="AJ297" s="115" t="s">
        <v>133</v>
      </c>
      <c r="AK297" s="115" t="s">
        <v>133</v>
      </c>
      <c r="AL297" s="115" t="s">
        <v>133</v>
      </c>
      <c r="AM297" s="115" t="s">
        <v>133</v>
      </c>
      <c r="AN297" s="115" t="s">
        <v>133</v>
      </c>
    </row>
    <row r="298" spans="1:40" x14ac:dyDescent="0.25">
      <c r="A298" s="115">
        <v>329278</v>
      </c>
      <c r="B298" s="115" t="s">
        <v>138</v>
      </c>
      <c r="H298" s="115" t="s">
        <v>136</v>
      </c>
      <c r="N298" s="115" t="s">
        <v>136</v>
      </c>
      <c r="W298" s="115" t="s">
        <v>136</v>
      </c>
      <c r="Z298" s="115" t="s">
        <v>136</v>
      </c>
      <c r="AC298" s="115" t="s">
        <v>133</v>
      </c>
      <c r="AD298" s="115" t="s">
        <v>133</v>
      </c>
      <c r="AE298" s="115" t="s">
        <v>133</v>
      </c>
      <c r="AF298" s="115" t="s">
        <v>133</v>
      </c>
      <c r="AG298" s="115" t="s">
        <v>133</v>
      </c>
      <c r="AH298" s="115" t="s">
        <v>133</v>
      </c>
      <c r="AI298" s="115" t="s">
        <v>133</v>
      </c>
      <c r="AJ298" s="115" t="s">
        <v>133</v>
      </c>
      <c r="AK298" s="115" t="s">
        <v>133</v>
      </c>
      <c r="AL298" s="115" t="s">
        <v>133</v>
      </c>
      <c r="AM298" s="115" t="s">
        <v>133</v>
      </c>
      <c r="AN298" s="115" t="s">
        <v>133</v>
      </c>
    </row>
    <row r="299" spans="1:40" x14ac:dyDescent="0.25">
      <c r="A299" s="115">
        <v>330658</v>
      </c>
      <c r="B299" s="115" t="s">
        <v>138</v>
      </c>
      <c r="Z299" s="115" t="s">
        <v>136</v>
      </c>
      <c r="AC299" s="115" t="s">
        <v>136</v>
      </c>
      <c r="AD299" s="115" t="s">
        <v>135</v>
      </c>
      <c r="AE299" s="115" t="s">
        <v>136</v>
      </c>
      <c r="AF299" s="115" t="s">
        <v>135</v>
      </c>
      <c r="AG299" s="115" t="s">
        <v>136</v>
      </c>
      <c r="AI299" s="115" t="s">
        <v>135</v>
      </c>
      <c r="AJ299" s="115" t="s">
        <v>135</v>
      </c>
      <c r="AK299" s="115" t="s">
        <v>135</v>
      </c>
      <c r="AL299" s="115" t="s">
        <v>135</v>
      </c>
      <c r="AN299" s="115" t="s">
        <v>133</v>
      </c>
    </row>
    <row r="300" spans="1:40" x14ac:dyDescent="0.25">
      <c r="A300" s="115">
        <v>331913</v>
      </c>
      <c r="B300" s="115" t="s">
        <v>138</v>
      </c>
      <c r="L300" s="115" t="s">
        <v>136</v>
      </c>
      <c r="P300" s="115" t="s">
        <v>136</v>
      </c>
      <c r="R300" s="115" t="s">
        <v>136</v>
      </c>
      <c r="W300" s="115" t="s">
        <v>136</v>
      </c>
      <c r="AC300" s="115" t="s">
        <v>135</v>
      </c>
      <c r="AD300" s="115" t="s">
        <v>135</v>
      </c>
      <c r="AE300" s="115" t="s">
        <v>135</v>
      </c>
      <c r="AF300" s="115" t="s">
        <v>135</v>
      </c>
      <c r="AG300" s="115" t="s">
        <v>135</v>
      </c>
      <c r="AH300" s="115" t="s">
        <v>133</v>
      </c>
      <c r="AI300" s="115" t="s">
        <v>133</v>
      </c>
      <c r="AJ300" s="115" t="s">
        <v>133</v>
      </c>
      <c r="AK300" s="115" t="s">
        <v>133</v>
      </c>
      <c r="AL300" s="115" t="s">
        <v>133</v>
      </c>
      <c r="AM300" s="115" t="s">
        <v>133</v>
      </c>
      <c r="AN300" s="115" t="s">
        <v>133</v>
      </c>
    </row>
    <row r="301" spans="1:40" x14ac:dyDescent="0.25">
      <c r="A301" s="115">
        <v>332329</v>
      </c>
      <c r="B301" s="115" t="s">
        <v>138</v>
      </c>
      <c r="V301" s="115" t="s">
        <v>136</v>
      </c>
      <c r="AA301" s="115" t="s">
        <v>136</v>
      </c>
      <c r="AC301" s="115" t="s">
        <v>135</v>
      </c>
      <c r="AD301" s="115" t="s">
        <v>135</v>
      </c>
      <c r="AE301" s="115" t="s">
        <v>135</v>
      </c>
      <c r="AF301" s="115" t="s">
        <v>133</v>
      </c>
      <c r="AG301" s="115" t="s">
        <v>133</v>
      </c>
      <c r="AI301" s="115" t="s">
        <v>133</v>
      </c>
      <c r="AJ301" s="115" t="s">
        <v>133</v>
      </c>
      <c r="AK301" s="115" t="s">
        <v>133</v>
      </c>
      <c r="AL301" s="115" t="s">
        <v>133</v>
      </c>
      <c r="AM301" s="115" t="s">
        <v>133</v>
      </c>
      <c r="AN301" s="115" t="s">
        <v>133</v>
      </c>
    </row>
    <row r="302" spans="1:40" x14ac:dyDescent="0.25">
      <c r="A302" s="115">
        <v>334253</v>
      </c>
      <c r="B302" s="115" t="s">
        <v>138</v>
      </c>
      <c r="K302" s="115" t="s">
        <v>135</v>
      </c>
      <c r="N302" s="115" t="s">
        <v>135</v>
      </c>
      <c r="X302" s="115" t="s">
        <v>135</v>
      </c>
      <c r="Z302" s="115" t="s">
        <v>135</v>
      </c>
      <c r="AC302" s="115" t="s">
        <v>136</v>
      </c>
      <c r="AF302" s="115" t="s">
        <v>136</v>
      </c>
      <c r="AG302" s="115" t="s">
        <v>135</v>
      </c>
      <c r="AH302" s="115" t="s">
        <v>135</v>
      </c>
      <c r="AK302" s="115" t="s">
        <v>133</v>
      </c>
      <c r="AL302" s="115" t="s">
        <v>136</v>
      </c>
      <c r="AN302" s="115" t="s">
        <v>133</v>
      </c>
    </row>
    <row r="303" spans="1:40" x14ac:dyDescent="0.25">
      <c r="A303" s="115">
        <v>334525</v>
      </c>
      <c r="B303" s="115" t="s">
        <v>138</v>
      </c>
      <c r="F303" s="115" t="s">
        <v>136</v>
      </c>
      <c r="P303" s="115" t="s">
        <v>136</v>
      </c>
      <c r="Q303" s="115" t="s">
        <v>135</v>
      </c>
      <c r="Z303" s="115" t="s">
        <v>135</v>
      </c>
      <c r="AC303" s="115" t="s">
        <v>133</v>
      </c>
      <c r="AD303" s="115" t="s">
        <v>133</v>
      </c>
      <c r="AE303" s="115" t="s">
        <v>133</v>
      </c>
      <c r="AF303" s="115" t="s">
        <v>133</v>
      </c>
      <c r="AG303" s="115" t="s">
        <v>133</v>
      </c>
      <c r="AH303" s="115" t="s">
        <v>133</v>
      </c>
      <c r="AI303" s="115" t="s">
        <v>133</v>
      </c>
      <c r="AJ303" s="115" t="s">
        <v>133</v>
      </c>
      <c r="AK303" s="115" t="s">
        <v>133</v>
      </c>
      <c r="AL303" s="115" t="s">
        <v>133</v>
      </c>
      <c r="AM303" s="115" t="s">
        <v>133</v>
      </c>
      <c r="AN303" s="115" t="s">
        <v>133</v>
      </c>
    </row>
    <row r="304" spans="1:40" x14ac:dyDescent="0.25">
      <c r="A304" s="115">
        <v>335364</v>
      </c>
      <c r="B304" s="115" t="s">
        <v>138</v>
      </c>
      <c r="P304" s="115" t="s">
        <v>136</v>
      </c>
      <c r="W304" s="115" t="s">
        <v>135</v>
      </c>
      <c r="Y304" s="115" t="s">
        <v>135</v>
      </c>
      <c r="Z304" s="115" t="s">
        <v>135</v>
      </c>
      <c r="AC304" s="115" t="s">
        <v>135</v>
      </c>
      <c r="AD304" s="115" t="s">
        <v>135</v>
      </c>
      <c r="AE304" s="115" t="s">
        <v>135</v>
      </c>
      <c r="AF304" s="115" t="s">
        <v>135</v>
      </c>
      <c r="AG304" s="115" t="s">
        <v>135</v>
      </c>
      <c r="AH304" s="115" t="s">
        <v>135</v>
      </c>
      <c r="AI304" s="115" t="s">
        <v>133</v>
      </c>
      <c r="AJ304" s="115" t="s">
        <v>133</v>
      </c>
      <c r="AK304" s="115" t="s">
        <v>133</v>
      </c>
      <c r="AL304" s="115" t="s">
        <v>133</v>
      </c>
      <c r="AM304" s="115" t="s">
        <v>133</v>
      </c>
      <c r="AN304" s="115" t="s">
        <v>133</v>
      </c>
    </row>
    <row r="305" spans="1:40" x14ac:dyDescent="0.25">
      <c r="A305" s="115">
        <v>335721</v>
      </c>
      <c r="B305" s="115" t="s">
        <v>138</v>
      </c>
      <c r="I305" s="115" t="s">
        <v>136</v>
      </c>
      <c r="AC305" s="115" t="s">
        <v>135</v>
      </c>
      <c r="AD305" s="115" t="s">
        <v>135</v>
      </c>
      <c r="AE305" s="115" t="s">
        <v>135</v>
      </c>
      <c r="AF305" s="115" t="s">
        <v>135</v>
      </c>
      <c r="AG305" s="115" t="s">
        <v>135</v>
      </c>
      <c r="AH305" s="115" t="s">
        <v>135</v>
      </c>
      <c r="AI305" s="115" t="s">
        <v>133</v>
      </c>
      <c r="AJ305" s="115" t="s">
        <v>133</v>
      </c>
      <c r="AK305" s="115" t="s">
        <v>133</v>
      </c>
      <c r="AL305" s="115" t="s">
        <v>133</v>
      </c>
      <c r="AM305" s="115" t="s">
        <v>133</v>
      </c>
      <c r="AN305" s="115" t="s">
        <v>133</v>
      </c>
    </row>
    <row r="306" spans="1:40" x14ac:dyDescent="0.25">
      <c r="A306" s="115">
        <v>335743</v>
      </c>
      <c r="B306" s="115" t="s">
        <v>138</v>
      </c>
      <c r="H306" s="115" t="s">
        <v>136</v>
      </c>
      <c r="Q306" s="115" t="s">
        <v>135</v>
      </c>
      <c r="R306" s="115" t="s">
        <v>136</v>
      </c>
      <c r="Z306" s="115" t="s">
        <v>136</v>
      </c>
      <c r="AC306" s="115" t="s">
        <v>136</v>
      </c>
      <c r="AD306" s="115" t="s">
        <v>133</v>
      </c>
      <c r="AF306" s="115" t="s">
        <v>133</v>
      </c>
      <c r="AG306" s="115" t="s">
        <v>135</v>
      </c>
      <c r="AH306" s="115" t="s">
        <v>133</v>
      </c>
      <c r="AI306" s="115" t="s">
        <v>135</v>
      </c>
      <c r="AJ306" s="115" t="s">
        <v>133</v>
      </c>
      <c r="AK306" s="115" t="s">
        <v>133</v>
      </c>
      <c r="AL306" s="115" t="s">
        <v>135</v>
      </c>
      <c r="AN306" s="115" t="s">
        <v>133</v>
      </c>
    </row>
    <row r="307" spans="1:40" x14ac:dyDescent="0.25">
      <c r="A307" s="115">
        <v>335870</v>
      </c>
      <c r="B307" s="115" t="s">
        <v>138</v>
      </c>
      <c r="P307" s="115" t="s">
        <v>136</v>
      </c>
      <c r="Z307" s="115" t="s">
        <v>136</v>
      </c>
      <c r="AA307" s="115" t="s">
        <v>136</v>
      </c>
      <c r="AC307" s="115" t="s">
        <v>136</v>
      </c>
      <c r="AD307" s="115" t="s">
        <v>135</v>
      </c>
      <c r="AF307" s="115" t="s">
        <v>136</v>
      </c>
      <c r="AG307" s="115" t="s">
        <v>133</v>
      </c>
      <c r="AH307" s="115" t="s">
        <v>135</v>
      </c>
      <c r="AI307" s="115" t="s">
        <v>135</v>
      </c>
      <c r="AK307" s="115" t="s">
        <v>135</v>
      </c>
      <c r="AL307" s="115" t="s">
        <v>135</v>
      </c>
      <c r="AM307" s="115" t="s">
        <v>135</v>
      </c>
      <c r="AN307" s="115" t="s">
        <v>133</v>
      </c>
    </row>
    <row r="308" spans="1:40" x14ac:dyDescent="0.25">
      <c r="A308" s="115">
        <v>336244</v>
      </c>
      <c r="B308" s="115" t="s">
        <v>138</v>
      </c>
      <c r="H308" s="115" t="s">
        <v>135</v>
      </c>
      <c r="X308" s="115" t="s">
        <v>136</v>
      </c>
      <c r="Z308" s="115" t="s">
        <v>136</v>
      </c>
      <c r="AC308" s="115" t="s">
        <v>135</v>
      </c>
      <c r="AD308" s="115" t="s">
        <v>135</v>
      </c>
      <c r="AE308" s="115" t="s">
        <v>135</v>
      </c>
      <c r="AF308" s="115" t="s">
        <v>135</v>
      </c>
      <c r="AG308" s="115" t="s">
        <v>135</v>
      </c>
      <c r="AH308" s="115" t="s">
        <v>133</v>
      </c>
      <c r="AI308" s="115" t="s">
        <v>133</v>
      </c>
      <c r="AJ308" s="115" t="s">
        <v>133</v>
      </c>
      <c r="AK308" s="115" t="s">
        <v>133</v>
      </c>
      <c r="AL308" s="115" t="s">
        <v>133</v>
      </c>
      <c r="AM308" s="115" t="s">
        <v>133</v>
      </c>
      <c r="AN308" s="115" t="s">
        <v>133</v>
      </c>
    </row>
    <row r="309" spans="1:40" x14ac:dyDescent="0.25">
      <c r="A309" s="115">
        <v>336932</v>
      </c>
      <c r="B309" s="115" t="s">
        <v>138</v>
      </c>
      <c r="H309" s="115" t="s">
        <v>136</v>
      </c>
      <c r="W309" s="115" t="s">
        <v>136</v>
      </c>
      <c r="AD309" s="115" t="s">
        <v>136</v>
      </c>
      <c r="AE309" s="115" t="s">
        <v>136</v>
      </c>
      <c r="AG309" s="115" t="s">
        <v>136</v>
      </c>
      <c r="AH309" s="115" t="s">
        <v>136</v>
      </c>
      <c r="AI309" s="115" t="s">
        <v>133</v>
      </c>
      <c r="AJ309" s="115" t="s">
        <v>133</v>
      </c>
      <c r="AK309" s="115" t="s">
        <v>133</v>
      </c>
      <c r="AM309" s="115" t="s">
        <v>133</v>
      </c>
      <c r="AN309" s="115" t="s">
        <v>133</v>
      </c>
    </row>
    <row r="310" spans="1:40" x14ac:dyDescent="0.25">
      <c r="A310" s="115">
        <v>336107</v>
      </c>
      <c r="B310" s="115" t="s">
        <v>138</v>
      </c>
      <c r="H310" s="115" t="s">
        <v>136</v>
      </c>
      <c r="P310" s="115" t="s">
        <v>136</v>
      </c>
      <c r="W310" s="115" t="s">
        <v>133</v>
      </c>
      <c r="Z310" s="115" t="s">
        <v>133</v>
      </c>
      <c r="AC310" s="115" t="s">
        <v>136</v>
      </c>
      <c r="AD310" s="115" t="s">
        <v>133</v>
      </c>
      <c r="AG310" s="115" t="s">
        <v>133</v>
      </c>
      <c r="AH310" s="115" t="s">
        <v>133</v>
      </c>
      <c r="AI310" s="115" t="s">
        <v>133</v>
      </c>
      <c r="AJ310" s="115" t="s">
        <v>135</v>
      </c>
      <c r="AK310" s="115" t="s">
        <v>133</v>
      </c>
      <c r="AL310" s="115" t="s">
        <v>135</v>
      </c>
      <c r="AM310" s="115" t="s">
        <v>136</v>
      </c>
      <c r="AN310" s="115" t="s">
        <v>133</v>
      </c>
    </row>
    <row r="311" spans="1:40" x14ac:dyDescent="0.25">
      <c r="A311" s="115">
        <v>323922</v>
      </c>
      <c r="B311" s="115" t="s">
        <v>138</v>
      </c>
      <c r="I311" s="115" t="s">
        <v>136</v>
      </c>
      <c r="V311" s="115" t="s">
        <v>136</v>
      </c>
      <c r="AD311" s="115" t="s">
        <v>136</v>
      </c>
      <c r="AF311" s="115" t="s">
        <v>136</v>
      </c>
      <c r="AG311" s="115" t="s">
        <v>135</v>
      </c>
      <c r="AH311" s="115" t="s">
        <v>133</v>
      </c>
      <c r="AI311" s="115" t="s">
        <v>136</v>
      </c>
      <c r="AJ311" s="115" t="s">
        <v>136</v>
      </c>
      <c r="AK311" s="115" t="s">
        <v>136</v>
      </c>
      <c r="AL311" s="115" t="s">
        <v>133</v>
      </c>
      <c r="AM311" s="115" t="s">
        <v>136</v>
      </c>
      <c r="AN311" s="115" t="s">
        <v>133</v>
      </c>
    </row>
    <row r="312" spans="1:40" x14ac:dyDescent="0.25">
      <c r="A312" s="115">
        <v>334107</v>
      </c>
      <c r="B312" s="115" t="s">
        <v>138</v>
      </c>
      <c r="AA312" s="115" t="s">
        <v>136</v>
      </c>
      <c r="AF312" s="115" t="s">
        <v>136</v>
      </c>
      <c r="AG312" s="115" t="s">
        <v>135</v>
      </c>
      <c r="AI312" s="115" t="s">
        <v>135</v>
      </c>
      <c r="AJ312" s="115" t="s">
        <v>135</v>
      </c>
      <c r="AK312" s="115" t="s">
        <v>133</v>
      </c>
      <c r="AL312" s="115" t="s">
        <v>135</v>
      </c>
      <c r="AM312" s="115" t="s">
        <v>133</v>
      </c>
      <c r="AN312" s="115" t="s">
        <v>133</v>
      </c>
    </row>
    <row r="313" spans="1:40" x14ac:dyDescent="0.25">
      <c r="A313" s="115">
        <v>336173</v>
      </c>
      <c r="B313" s="115" t="s">
        <v>138</v>
      </c>
      <c r="P313" s="115" t="s">
        <v>136</v>
      </c>
      <c r="W313" s="115" t="s">
        <v>133</v>
      </c>
      <c r="AC313" s="115" t="s">
        <v>136</v>
      </c>
      <c r="AD313" s="115" t="s">
        <v>136</v>
      </c>
      <c r="AG313" s="115" t="s">
        <v>136</v>
      </c>
      <c r="AJ313" s="115" t="s">
        <v>136</v>
      </c>
      <c r="AK313" s="115" t="s">
        <v>133</v>
      </c>
      <c r="AM313" s="115" t="s">
        <v>135</v>
      </c>
      <c r="AN313" s="115" t="s">
        <v>133</v>
      </c>
    </row>
    <row r="314" spans="1:40" x14ac:dyDescent="0.25">
      <c r="A314" s="115">
        <v>330897</v>
      </c>
      <c r="B314" s="115" t="s">
        <v>138</v>
      </c>
      <c r="P314" s="115" t="s">
        <v>136</v>
      </c>
      <c r="Y314" s="115" t="s">
        <v>136</v>
      </c>
      <c r="Z314" s="115" t="s">
        <v>136</v>
      </c>
      <c r="AC314" s="115" t="s">
        <v>136</v>
      </c>
      <c r="AD314" s="115" t="s">
        <v>136</v>
      </c>
      <c r="AE314" s="115" t="s">
        <v>136</v>
      </c>
      <c r="AG314" s="115" t="s">
        <v>135</v>
      </c>
      <c r="AH314" s="115" t="s">
        <v>136</v>
      </c>
      <c r="AI314" s="115" t="s">
        <v>136</v>
      </c>
      <c r="AJ314" s="115" t="s">
        <v>136</v>
      </c>
      <c r="AK314" s="115" t="s">
        <v>136</v>
      </c>
      <c r="AL314" s="115" t="s">
        <v>136</v>
      </c>
      <c r="AM314" s="115" t="s">
        <v>136</v>
      </c>
      <c r="AN314" s="115" t="s">
        <v>133</v>
      </c>
    </row>
    <row r="315" spans="1:40" x14ac:dyDescent="0.25">
      <c r="A315" s="115">
        <v>334902</v>
      </c>
      <c r="B315" s="115" t="s">
        <v>138</v>
      </c>
      <c r="J315" s="115" t="s">
        <v>136</v>
      </c>
      <c r="N315" s="115" t="s">
        <v>135</v>
      </c>
      <c r="W315" s="115" t="s">
        <v>136</v>
      </c>
      <c r="AB315" s="115" t="s">
        <v>135</v>
      </c>
      <c r="AC315" s="115" t="s">
        <v>135</v>
      </c>
      <c r="AG315" s="115" t="s">
        <v>135</v>
      </c>
      <c r="AH315" s="115" t="s">
        <v>136</v>
      </c>
      <c r="AJ315" s="115" t="s">
        <v>136</v>
      </c>
      <c r="AK315" s="115" t="s">
        <v>136</v>
      </c>
      <c r="AL315" s="115" t="s">
        <v>135</v>
      </c>
      <c r="AM315" s="115" t="s">
        <v>136</v>
      </c>
      <c r="AN315" s="115" t="s">
        <v>135</v>
      </c>
    </row>
    <row r="316" spans="1:40" x14ac:dyDescent="0.25">
      <c r="A316" s="115">
        <v>325449</v>
      </c>
      <c r="B316" s="115" t="s">
        <v>138</v>
      </c>
      <c r="AB316" s="115" t="s">
        <v>136</v>
      </c>
      <c r="AD316" s="115" t="s">
        <v>136</v>
      </c>
      <c r="AF316" s="115" t="s">
        <v>136</v>
      </c>
      <c r="AG316" s="115" t="s">
        <v>136</v>
      </c>
      <c r="AH316" s="115" t="s">
        <v>136</v>
      </c>
      <c r="AI316" s="115" t="s">
        <v>135</v>
      </c>
      <c r="AJ316" s="115" t="s">
        <v>135</v>
      </c>
      <c r="AL316" s="115" t="s">
        <v>136</v>
      </c>
      <c r="AN316" s="115" t="s">
        <v>135</v>
      </c>
    </row>
    <row r="317" spans="1:40" x14ac:dyDescent="0.25">
      <c r="A317" s="115">
        <v>329292</v>
      </c>
      <c r="B317" s="115" t="s">
        <v>138</v>
      </c>
      <c r="Y317" s="115" t="s">
        <v>136</v>
      </c>
      <c r="Z317" s="115" t="s">
        <v>136</v>
      </c>
      <c r="AB317" s="115" t="s">
        <v>136</v>
      </c>
      <c r="AC317" s="115" t="s">
        <v>136</v>
      </c>
      <c r="AD317" s="115" t="s">
        <v>136</v>
      </c>
      <c r="AE317" s="115" t="s">
        <v>136</v>
      </c>
      <c r="AF317" s="115" t="s">
        <v>136</v>
      </c>
      <c r="AG317" s="115" t="s">
        <v>136</v>
      </c>
      <c r="AH317" s="115" t="s">
        <v>136</v>
      </c>
      <c r="AI317" s="115" t="s">
        <v>135</v>
      </c>
      <c r="AJ317" s="115" t="s">
        <v>135</v>
      </c>
      <c r="AK317" s="115" t="s">
        <v>135</v>
      </c>
      <c r="AL317" s="115" t="s">
        <v>135</v>
      </c>
      <c r="AM317" s="115" t="s">
        <v>135</v>
      </c>
      <c r="AN317" s="115" t="s">
        <v>135</v>
      </c>
    </row>
    <row r="318" spans="1:40" x14ac:dyDescent="0.25">
      <c r="A318" s="115">
        <v>329380</v>
      </c>
      <c r="B318" s="115" t="s">
        <v>138</v>
      </c>
      <c r="H318" s="115" t="s">
        <v>136</v>
      </c>
      <c r="Z318" s="115" t="s">
        <v>136</v>
      </c>
      <c r="AB318" s="115" t="s">
        <v>136</v>
      </c>
      <c r="AD318" s="115" t="s">
        <v>136</v>
      </c>
      <c r="AE318" s="115" t="s">
        <v>136</v>
      </c>
      <c r="AG318" s="115" t="s">
        <v>136</v>
      </c>
      <c r="AH318" s="115" t="s">
        <v>136</v>
      </c>
      <c r="AJ318" s="115" t="s">
        <v>136</v>
      </c>
      <c r="AK318" s="115" t="s">
        <v>136</v>
      </c>
      <c r="AM318" s="115" t="s">
        <v>136</v>
      </c>
      <c r="AN318" s="115" t="s">
        <v>135</v>
      </c>
    </row>
    <row r="319" spans="1:40" x14ac:dyDescent="0.25">
      <c r="A319" s="115">
        <v>333044</v>
      </c>
      <c r="B319" s="115" t="s">
        <v>138</v>
      </c>
      <c r="P319" s="115" t="s">
        <v>136</v>
      </c>
      <c r="Z319" s="115" t="s">
        <v>136</v>
      </c>
      <c r="AB319" s="115" t="s">
        <v>135</v>
      </c>
      <c r="AC319" s="115" t="s">
        <v>136</v>
      </c>
      <c r="AG319" s="115" t="s">
        <v>136</v>
      </c>
      <c r="AI319" s="115" t="s">
        <v>136</v>
      </c>
      <c r="AJ319" s="115" t="s">
        <v>136</v>
      </c>
      <c r="AK319" s="115" t="s">
        <v>136</v>
      </c>
      <c r="AM319" s="115" t="s">
        <v>136</v>
      </c>
      <c r="AN319" s="115" t="s">
        <v>135</v>
      </c>
    </row>
    <row r="320" spans="1:40" x14ac:dyDescent="0.25">
      <c r="A320" s="115">
        <v>320883</v>
      </c>
      <c r="B320" s="115" t="s">
        <v>138</v>
      </c>
      <c r="O320" s="115" t="s">
        <v>136</v>
      </c>
      <c r="P320" s="115" t="s">
        <v>136</v>
      </c>
      <c r="W320" s="115" t="s">
        <v>136</v>
      </c>
      <c r="AC320" s="115" t="s">
        <v>135</v>
      </c>
      <c r="AE320" s="115" t="s">
        <v>136</v>
      </c>
      <c r="AG320" s="115" t="s">
        <v>133</v>
      </c>
      <c r="AH320" s="115" t="s">
        <v>135</v>
      </c>
      <c r="AI320" s="115" t="s">
        <v>133</v>
      </c>
      <c r="AJ320" s="115" t="s">
        <v>133</v>
      </c>
      <c r="AK320" s="115" t="s">
        <v>135</v>
      </c>
      <c r="AL320" s="115" t="s">
        <v>135</v>
      </c>
      <c r="AM320" s="115" t="s">
        <v>133</v>
      </c>
      <c r="AN320" s="115" t="s">
        <v>135</v>
      </c>
    </row>
    <row r="321" spans="1:40" x14ac:dyDescent="0.25">
      <c r="A321" s="115">
        <v>324440</v>
      </c>
      <c r="B321" s="115" t="s">
        <v>138</v>
      </c>
      <c r="O321" s="115" t="s">
        <v>136</v>
      </c>
      <c r="AC321" s="115" t="s">
        <v>136</v>
      </c>
      <c r="AI321" s="115" t="s">
        <v>135</v>
      </c>
      <c r="AJ321" s="115" t="s">
        <v>135</v>
      </c>
      <c r="AK321" s="115" t="s">
        <v>135</v>
      </c>
      <c r="AL321" s="115" t="s">
        <v>135</v>
      </c>
      <c r="AM321" s="115" t="s">
        <v>135</v>
      </c>
      <c r="AN321" s="115" t="s">
        <v>135</v>
      </c>
    </row>
    <row r="322" spans="1:40" x14ac:dyDescent="0.25">
      <c r="A322" s="115">
        <v>326497</v>
      </c>
      <c r="B322" s="115" t="s">
        <v>138</v>
      </c>
      <c r="M322" s="115" t="s">
        <v>136</v>
      </c>
      <c r="X322" s="115" t="s">
        <v>136</v>
      </c>
      <c r="Z322" s="115" t="s">
        <v>136</v>
      </c>
      <c r="AE322" s="115" t="s">
        <v>136</v>
      </c>
      <c r="AF322" s="115" t="s">
        <v>136</v>
      </c>
      <c r="AG322" s="115" t="s">
        <v>136</v>
      </c>
      <c r="AI322" s="115" t="s">
        <v>133</v>
      </c>
      <c r="AJ322" s="115" t="s">
        <v>135</v>
      </c>
      <c r="AK322" s="115" t="s">
        <v>133</v>
      </c>
      <c r="AL322" s="115" t="s">
        <v>135</v>
      </c>
      <c r="AM322" s="115" t="s">
        <v>135</v>
      </c>
      <c r="AN322" s="115" t="s">
        <v>135</v>
      </c>
    </row>
    <row r="323" spans="1:40" x14ac:dyDescent="0.25">
      <c r="A323" s="115">
        <v>334711</v>
      </c>
      <c r="B323" s="115" t="s">
        <v>138</v>
      </c>
      <c r="P323" s="115" t="s">
        <v>136</v>
      </c>
      <c r="AC323" s="115" t="s">
        <v>136</v>
      </c>
      <c r="AD323" s="115" t="s">
        <v>136</v>
      </c>
      <c r="AE323" s="115" t="s">
        <v>135</v>
      </c>
      <c r="AG323" s="115" t="s">
        <v>133</v>
      </c>
      <c r="AH323" s="115" t="s">
        <v>133</v>
      </c>
      <c r="AI323" s="115" t="s">
        <v>133</v>
      </c>
      <c r="AJ323" s="115" t="s">
        <v>136</v>
      </c>
      <c r="AK323" s="115" t="s">
        <v>136</v>
      </c>
      <c r="AL323" s="115" t="s">
        <v>133</v>
      </c>
      <c r="AM323" s="115" t="s">
        <v>135</v>
      </c>
      <c r="AN323" s="115" t="s">
        <v>135</v>
      </c>
    </row>
    <row r="324" spans="1:40" x14ac:dyDescent="0.25">
      <c r="A324" s="115">
        <v>336744</v>
      </c>
      <c r="B324" s="115" t="s">
        <v>138</v>
      </c>
      <c r="AG324" s="115" t="s">
        <v>135</v>
      </c>
      <c r="AI324" s="115" t="s">
        <v>135</v>
      </c>
      <c r="AJ324" s="115" t="s">
        <v>135</v>
      </c>
      <c r="AK324" s="115" t="s">
        <v>135</v>
      </c>
      <c r="AL324" s="115" t="s">
        <v>135</v>
      </c>
      <c r="AM324" s="115" t="s">
        <v>133</v>
      </c>
      <c r="AN324" s="115" t="s">
        <v>135</v>
      </c>
    </row>
    <row r="325" spans="1:40" x14ac:dyDescent="0.25">
      <c r="A325" s="115">
        <v>330311</v>
      </c>
      <c r="B325" s="115" t="s">
        <v>138</v>
      </c>
      <c r="F325" s="115" t="s">
        <v>136</v>
      </c>
      <c r="Z325" s="115" t="s">
        <v>136</v>
      </c>
      <c r="AC325" s="115" t="s">
        <v>135</v>
      </c>
      <c r="AD325" s="115" t="s">
        <v>135</v>
      </c>
      <c r="AE325" s="115" t="s">
        <v>133</v>
      </c>
      <c r="AF325" s="115" t="s">
        <v>133</v>
      </c>
      <c r="AG325" s="115" t="s">
        <v>135</v>
      </c>
      <c r="AH325" s="115" t="s">
        <v>133</v>
      </c>
      <c r="AI325" s="115" t="s">
        <v>135</v>
      </c>
      <c r="AJ325" s="115" t="s">
        <v>135</v>
      </c>
      <c r="AK325" s="115" t="s">
        <v>135</v>
      </c>
      <c r="AL325" s="115" t="s">
        <v>135</v>
      </c>
      <c r="AN325" s="115" t="s">
        <v>135</v>
      </c>
    </row>
    <row r="326" spans="1:40" x14ac:dyDescent="0.25">
      <c r="A326" s="115">
        <v>332440</v>
      </c>
      <c r="B326" s="115" t="s">
        <v>138</v>
      </c>
      <c r="W326" s="115" t="s">
        <v>136</v>
      </c>
      <c r="Y326" s="115" t="s">
        <v>136</v>
      </c>
      <c r="AD326" s="115" t="s">
        <v>136</v>
      </c>
      <c r="AE326" s="115" t="s">
        <v>135</v>
      </c>
      <c r="AF326" s="115" t="s">
        <v>136</v>
      </c>
      <c r="AG326" s="115" t="s">
        <v>136</v>
      </c>
      <c r="AH326" s="115" t="s">
        <v>136</v>
      </c>
      <c r="AI326" s="115" t="s">
        <v>135</v>
      </c>
      <c r="AJ326" s="115" t="s">
        <v>135</v>
      </c>
      <c r="AK326" s="115" t="s">
        <v>135</v>
      </c>
      <c r="AL326" s="115" t="s">
        <v>135</v>
      </c>
      <c r="AM326" s="115" t="s">
        <v>135</v>
      </c>
      <c r="AN326" s="115" t="s">
        <v>135</v>
      </c>
    </row>
    <row r="327" spans="1:40" x14ac:dyDescent="0.25">
      <c r="A327" s="115">
        <v>333343</v>
      </c>
      <c r="B327" s="115" t="s">
        <v>138</v>
      </c>
      <c r="F327" s="115" t="s">
        <v>136</v>
      </c>
      <c r="M327" s="115" t="s">
        <v>136</v>
      </c>
      <c r="X327" s="115" t="s">
        <v>136</v>
      </c>
      <c r="Z327" s="115" t="s">
        <v>136</v>
      </c>
      <c r="AC327" s="115" t="s">
        <v>136</v>
      </c>
      <c r="AD327" s="115" t="s">
        <v>136</v>
      </c>
      <c r="AE327" s="115" t="s">
        <v>136</v>
      </c>
      <c r="AF327" s="115" t="s">
        <v>136</v>
      </c>
      <c r="AG327" s="115" t="s">
        <v>136</v>
      </c>
      <c r="AH327" s="115" t="s">
        <v>136</v>
      </c>
      <c r="AI327" s="115" t="s">
        <v>135</v>
      </c>
      <c r="AJ327" s="115" t="s">
        <v>135</v>
      </c>
      <c r="AK327" s="115" t="s">
        <v>135</v>
      </c>
      <c r="AL327" s="115" t="s">
        <v>135</v>
      </c>
      <c r="AM327" s="115" t="s">
        <v>135</v>
      </c>
      <c r="AN327" s="115" t="s">
        <v>135</v>
      </c>
    </row>
    <row r="328" spans="1:40" x14ac:dyDescent="0.25">
      <c r="A328" s="115">
        <v>336172</v>
      </c>
      <c r="B328" s="115" t="s">
        <v>138</v>
      </c>
      <c r="K328" s="115" t="s">
        <v>135</v>
      </c>
      <c r="L328" s="115" t="s">
        <v>136</v>
      </c>
      <c r="R328" s="115" t="s">
        <v>135</v>
      </c>
      <c r="W328" s="115" t="s">
        <v>136</v>
      </c>
      <c r="AC328" s="115" t="s">
        <v>136</v>
      </c>
      <c r="AD328" s="115" t="s">
        <v>135</v>
      </c>
      <c r="AE328" s="115" t="s">
        <v>136</v>
      </c>
      <c r="AF328" s="115" t="s">
        <v>136</v>
      </c>
      <c r="AG328" s="115" t="s">
        <v>136</v>
      </c>
      <c r="AH328" s="115" t="s">
        <v>135</v>
      </c>
      <c r="AI328" s="115" t="s">
        <v>135</v>
      </c>
      <c r="AJ328" s="115" t="s">
        <v>135</v>
      </c>
      <c r="AK328" s="115" t="s">
        <v>135</v>
      </c>
      <c r="AL328" s="115" t="s">
        <v>135</v>
      </c>
      <c r="AM328" s="115" t="s">
        <v>135</v>
      </c>
      <c r="AN328" s="115" t="s">
        <v>135</v>
      </c>
    </row>
    <row r="329" spans="1:40" x14ac:dyDescent="0.25">
      <c r="A329" s="115">
        <v>336984</v>
      </c>
      <c r="B329" s="115" t="s">
        <v>138</v>
      </c>
      <c r="H329" s="115" t="s">
        <v>136</v>
      </c>
      <c r="Z329" s="115" t="s">
        <v>136</v>
      </c>
      <c r="AC329" s="115" t="s">
        <v>136</v>
      </c>
      <c r="AF329" s="115" t="s">
        <v>136</v>
      </c>
      <c r="AG329" s="115" t="s">
        <v>136</v>
      </c>
      <c r="AI329" s="115" t="s">
        <v>135</v>
      </c>
      <c r="AJ329" s="115" t="s">
        <v>135</v>
      </c>
      <c r="AK329" s="115" t="s">
        <v>135</v>
      </c>
      <c r="AL329" s="115" t="s">
        <v>135</v>
      </c>
      <c r="AM329" s="115" t="s">
        <v>135</v>
      </c>
      <c r="AN329" s="115" t="s">
        <v>135</v>
      </c>
    </row>
    <row r="330" spans="1:40" x14ac:dyDescent="0.25">
      <c r="A330" s="115">
        <v>337049</v>
      </c>
      <c r="B330" s="115" t="s">
        <v>138</v>
      </c>
      <c r="I330" s="115" t="s">
        <v>135</v>
      </c>
      <c r="V330" s="115" t="s">
        <v>135</v>
      </c>
      <c r="AD330" s="115" t="s">
        <v>135</v>
      </c>
      <c r="AF330" s="115" t="s">
        <v>136</v>
      </c>
      <c r="AG330" s="115" t="s">
        <v>133</v>
      </c>
      <c r="AH330" s="115" t="s">
        <v>135</v>
      </c>
      <c r="AI330" s="115" t="s">
        <v>135</v>
      </c>
      <c r="AJ330" s="115" t="s">
        <v>135</v>
      </c>
      <c r="AL330" s="115" t="s">
        <v>135</v>
      </c>
      <c r="AM330" s="115" t="s">
        <v>135</v>
      </c>
      <c r="AN330" s="115" t="s">
        <v>135</v>
      </c>
    </row>
    <row r="331" spans="1:40" x14ac:dyDescent="0.25">
      <c r="A331" s="115">
        <v>326558</v>
      </c>
      <c r="B331" s="115" t="s">
        <v>138</v>
      </c>
      <c r="P331" s="115" t="s">
        <v>136</v>
      </c>
      <c r="W331" s="115" t="s">
        <v>136</v>
      </c>
      <c r="Z331" s="115" t="s">
        <v>136</v>
      </c>
      <c r="AG331" s="115" t="s">
        <v>133</v>
      </c>
      <c r="AI331" s="115" t="s">
        <v>136</v>
      </c>
      <c r="AJ331" s="115" t="s">
        <v>136</v>
      </c>
      <c r="AL331" s="115" t="s">
        <v>135</v>
      </c>
      <c r="AN331" s="115" t="s">
        <v>135</v>
      </c>
    </row>
    <row r="332" spans="1:40" x14ac:dyDescent="0.25">
      <c r="A332" s="115">
        <v>335760</v>
      </c>
      <c r="B332" s="115" t="s">
        <v>138</v>
      </c>
      <c r="AD332" s="115" t="s">
        <v>136</v>
      </c>
      <c r="AH332" s="115" t="s">
        <v>136</v>
      </c>
      <c r="AJ332" s="115" t="s">
        <v>135</v>
      </c>
      <c r="AM332" s="115" t="s">
        <v>135</v>
      </c>
      <c r="AN332" s="115" t="s">
        <v>135</v>
      </c>
    </row>
    <row r="333" spans="1:40" x14ac:dyDescent="0.25">
      <c r="A333" s="115">
        <v>336508</v>
      </c>
      <c r="B333" s="115" t="s">
        <v>138</v>
      </c>
      <c r="AC333" s="115" t="s">
        <v>136</v>
      </c>
      <c r="AD333" s="115" t="s">
        <v>136</v>
      </c>
      <c r="AE333" s="115" t="s">
        <v>136</v>
      </c>
      <c r="AF333" s="115" t="s">
        <v>136</v>
      </c>
      <c r="AG333" s="115" t="s">
        <v>135</v>
      </c>
      <c r="AH333" s="115" t="s">
        <v>136</v>
      </c>
      <c r="AI333" s="115" t="s">
        <v>135</v>
      </c>
      <c r="AJ333" s="115" t="s">
        <v>135</v>
      </c>
      <c r="AK333" s="115" t="s">
        <v>135</v>
      </c>
      <c r="AL333" s="115" t="s">
        <v>135</v>
      </c>
      <c r="AM333" s="115" t="s">
        <v>135</v>
      </c>
      <c r="AN333" s="115" t="s">
        <v>135</v>
      </c>
    </row>
    <row r="334" spans="1:40" x14ac:dyDescent="0.25">
      <c r="A334" s="115">
        <v>333973</v>
      </c>
      <c r="B334" s="115" t="s">
        <v>138</v>
      </c>
      <c r="N334" s="115" t="s">
        <v>136</v>
      </c>
      <c r="AE334" s="115" t="s">
        <v>135</v>
      </c>
      <c r="AG334" s="115" t="s">
        <v>135</v>
      </c>
      <c r="AI334" s="115" t="s">
        <v>135</v>
      </c>
      <c r="AL334" s="115" t="s">
        <v>135</v>
      </c>
      <c r="AM334" s="115" t="s">
        <v>136</v>
      </c>
      <c r="AN334" s="115" t="s">
        <v>135</v>
      </c>
    </row>
    <row r="335" spans="1:40" x14ac:dyDescent="0.25">
      <c r="A335" s="115">
        <v>325770</v>
      </c>
      <c r="B335" s="115" t="s">
        <v>138</v>
      </c>
      <c r="P335" s="115" t="s">
        <v>136</v>
      </c>
      <c r="X335" s="115" t="s">
        <v>136</v>
      </c>
      <c r="Z335" s="115" t="s">
        <v>136</v>
      </c>
      <c r="AC335" s="115" t="s">
        <v>136</v>
      </c>
      <c r="AD335" s="115" t="s">
        <v>136</v>
      </c>
      <c r="AE335" s="115" t="s">
        <v>136</v>
      </c>
      <c r="AF335" s="115" t="s">
        <v>136</v>
      </c>
      <c r="AG335" s="115" t="s">
        <v>133</v>
      </c>
      <c r="AH335" s="115" t="s">
        <v>135</v>
      </c>
      <c r="AI335" s="115" t="s">
        <v>136</v>
      </c>
      <c r="AJ335" s="115" t="s">
        <v>136</v>
      </c>
      <c r="AL335" s="115" t="s">
        <v>136</v>
      </c>
      <c r="AM335" s="115" t="s">
        <v>136</v>
      </c>
      <c r="AN335" s="115" t="s">
        <v>135</v>
      </c>
    </row>
    <row r="336" spans="1:40" x14ac:dyDescent="0.25">
      <c r="A336" s="115">
        <v>328442</v>
      </c>
      <c r="B336" s="115" t="s">
        <v>138</v>
      </c>
      <c r="H336" s="115" t="s">
        <v>136</v>
      </c>
      <c r="I336" s="115" t="s">
        <v>135</v>
      </c>
      <c r="N336" s="115" t="s">
        <v>133</v>
      </c>
      <c r="AC336" s="115" t="s">
        <v>133</v>
      </c>
      <c r="AG336" s="115" t="s">
        <v>133</v>
      </c>
      <c r="AH336" s="115" t="s">
        <v>133</v>
      </c>
      <c r="AI336" s="115" t="s">
        <v>136</v>
      </c>
      <c r="AJ336" s="115" t="s">
        <v>135</v>
      </c>
      <c r="AK336" s="115" t="s">
        <v>135</v>
      </c>
      <c r="AL336" s="115" t="s">
        <v>133</v>
      </c>
      <c r="AN336" s="115" t="s">
        <v>135</v>
      </c>
    </row>
    <row r="337" spans="1:40" x14ac:dyDescent="0.25">
      <c r="A337" s="115">
        <v>328296</v>
      </c>
      <c r="B337" s="115" t="s">
        <v>138</v>
      </c>
      <c r="O337" s="115" t="s">
        <v>136</v>
      </c>
      <c r="R337" s="115" t="s">
        <v>136</v>
      </c>
      <c r="Z337" s="115" t="s">
        <v>135</v>
      </c>
      <c r="AB337" s="115" t="s">
        <v>133</v>
      </c>
      <c r="AD337" s="115" t="s">
        <v>136</v>
      </c>
      <c r="AF337" s="115" t="s">
        <v>133</v>
      </c>
      <c r="AG337" s="115" t="s">
        <v>133</v>
      </c>
      <c r="AH337" s="115" t="s">
        <v>133</v>
      </c>
      <c r="AI337" s="115" t="s">
        <v>133</v>
      </c>
      <c r="AJ337" s="115" t="s">
        <v>133</v>
      </c>
      <c r="AL337" s="115" t="s">
        <v>133</v>
      </c>
      <c r="AM337" s="115" t="s">
        <v>136</v>
      </c>
      <c r="AN337" s="115" t="s">
        <v>136</v>
      </c>
    </row>
    <row r="338" spans="1:40" x14ac:dyDescent="0.25">
      <c r="A338" s="115">
        <v>330507</v>
      </c>
      <c r="B338" s="115" t="s">
        <v>138</v>
      </c>
      <c r="AA338" s="115" t="s">
        <v>136</v>
      </c>
      <c r="AB338" s="115" t="s">
        <v>136</v>
      </c>
      <c r="AJ338" s="115" t="s">
        <v>136</v>
      </c>
      <c r="AL338" s="115" t="s">
        <v>136</v>
      </c>
      <c r="AN338" s="115" t="s">
        <v>136</v>
      </c>
    </row>
    <row r="339" spans="1:40" x14ac:dyDescent="0.25">
      <c r="A339" s="115">
        <v>326882</v>
      </c>
      <c r="B339" s="115" t="s">
        <v>138</v>
      </c>
      <c r="P339" s="115" t="s">
        <v>136</v>
      </c>
      <c r="AA339" s="115" t="s">
        <v>136</v>
      </c>
      <c r="AB339" s="115" t="s">
        <v>136</v>
      </c>
      <c r="AC339" s="115" t="s">
        <v>136</v>
      </c>
      <c r="AF339" s="115" t="s">
        <v>136</v>
      </c>
      <c r="AG339" s="115" t="s">
        <v>133</v>
      </c>
      <c r="AH339" s="115" t="s">
        <v>135</v>
      </c>
      <c r="AI339" s="115" t="s">
        <v>135</v>
      </c>
      <c r="AJ339" s="115" t="s">
        <v>135</v>
      </c>
      <c r="AK339" s="115" t="s">
        <v>135</v>
      </c>
      <c r="AL339" s="115" t="s">
        <v>135</v>
      </c>
      <c r="AN339" s="115" t="s">
        <v>136</v>
      </c>
    </row>
    <row r="340" spans="1:40" x14ac:dyDescent="0.25">
      <c r="A340" s="115">
        <v>329259</v>
      </c>
      <c r="B340" s="115" t="s">
        <v>138</v>
      </c>
      <c r="O340" s="115" t="s">
        <v>136</v>
      </c>
      <c r="P340" s="115" t="s">
        <v>136</v>
      </c>
      <c r="AC340" s="115" t="s">
        <v>136</v>
      </c>
      <c r="AD340" s="115" t="s">
        <v>135</v>
      </c>
      <c r="AF340" s="115" t="s">
        <v>136</v>
      </c>
      <c r="AG340" s="115" t="s">
        <v>135</v>
      </c>
      <c r="AI340" s="115" t="s">
        <v>136</v>
      </c>
      <c r="AJ340" s="115" t="s">
        <v>136</v>
      </c>
      <c r="AK340" s="115" t="s">
        <v>136</v>
      </c>
      <c r="AL340" s="115" t="s">
        <v>135</v>
      </c>
      <c r="AM340" s="115" t="s">
        <v>136</v>
      </c>
      <c r="AN340" s="115" t="s">
        <v>136</v>
      </c>
    </row>
    <row r="341" spans="1:40" x14ac:dyDescent="0.25">
      <c r="A341" s="115">
        <v>332042</v>
      </c>
      <c r="B341" s="115" t="s">
        <v>138</v>
      </c>
      <c r="N341" s="115" t="s">
        <v>135</v>
      </c>
      <c r="AA341" s="115" t="s">
        <v>135</v>
      </c>
      <c r="AF341" s="115" t="s">
        <v>136</v>
      </c>
      <c r="AI341" s="115" t="s">
        <v>136</v>
      </c>
      <c r="AJ341" s="115" t="s">
        <v>135</v>
      </c>
      <c r="AK341" s="115" t="s">
        <v>133</v>
      </c>
      <c r="AL341" s="115" t="s">
        <v>136</v>
      </c>
      <c r="AM341" s="115" t="s">
        <v>135</v>
      </c>
      <c r="AN341" s="115" t="s">
        <v>136</v>
      </c>
    </row>
    <row r="342" spans="1:40" x14ac:dyDescent="0.25">
      <c r="A342" s="115">
        <v>338949</v>
      </c>
      <c r="B342" s="115" t="s">
        <v>138</v>
      </c>
      <c r="I342" s="115" t="s">
        <v>4442</v>
      </c>
      <c r="V342" s="115" t="s">
        <v>4442</v>
      </c>
      <c r="W342" s="115" t="s">
        <v>136</v>
      </c>
      <c r="Z342" s="115" t="s">
        <v>136</v>
      </c>
      <c r="AE342" s="115" t="s">
        <v>136</v>
      </c>
      <c r="AJ342" s="115" t="s">
        <v>136</v>
      </c>
      <c r="AL342" s="115" t="s">
        <v>136</v>
      </c>
      <c r="AM342" s="115" t="s">
        <v>136</v>
      </c>
      <c r="AN342" s="115" t="s">
        <v>136</v>
      </c>
    </row>
    <row r="343" spans="1:40" x14ac:dyDescent="0.25">
      <c r="A343" s="115">
        <v>306498</v>
      </c>
      <c r="B343" s="115" t="s">
        <v>138</v>
      </c>
      <c r="M343" s="115" t="s">
        <v>133</v>
      </c>
      <c r="U343" s="115" t="s">
        <v>136</v>
      </c>
      <c r="Z343" s="115" t="s">
        <v>133</v>
      </c>
      <c r="AC343" s="115" t="s">
        <v>135</v>
      </c>
      <c r="AE343" s="115" t="s">
        <v>136</v>
      </c>
      <c r="AG343" s="115" t="s">
        <v>133</v>
      </c>
      <c r="AI343" s="115" t="s">
        <v>136</v>
      </c>
      <c r="AK343" s="115" t="s">
        <v>135</v>
      </c>
      <c r="AL343" s="115" t="s">
        <v>136</v>
      </c>
      <c r="AM343" s="115" t="s">
        <v>136</v>
      </c>
      <c r="AN343" s="115" t="s">
        <v>136</v>
      </c>
    </row>
    <row r="344" spans="1:40" x14ac:dyDescent="0.25">
      <c r="A344" s="115">
        <v>331172</v>
      </c>
      <c r="B344" s="115" t="s">
        <v>138</v>
      </c>
      <c r="H344" s="115" t="s">
        <v>136</v>
      </c>
      <c r="P344" s="115" t="s">
        <v>136</v>
      </c>
      <c r="W344" s="115" t="s">
        <v>135</v>
      </c>
      <c r="Z344" s="115" t="s">
        <v>136</v>
      </c>
      <c r="AC344" s="115" t="s">
        <v>133</v>
      </c>
      <c r="AD344" s="115" t="s">
        <v>133</v>
      </c>
      <c r="AE344" s="115" t="s">
        <v>135</v>
      </c>
      <c r="AF344" s="115" t="s">
        <v>135</v>
      </c>
      <c r="AG344" s="115" t="s">
        <v>133</v>
      </c>
      <c r="AI344" s="115" t="s">
        <v>136</v>
      </c>
      <c r="AJ344" s="115" t="s">
        <v>136</v>
      </c>
      <c r="AK344" s="115" t="s">
        <v>136</v>
      </c>
      <c r="AL344" s="115" t="s">
        <v>133</v>
      </c>
      <c r="AM344" s="115" t="s">
        <v>136</v>
      </c>
      <c r="AN344" s="115" t="s">
        <v>136</v>
      </c>
    </row>
    <row r="345" spans="1:40" x14ac:dyDescent="0.25">
      <c r="A345" s="115">
        <v>335541</v>
      </c>
      <c r="B345" s="115" t="s">
        <v>138</v>
      </c>
      <c r="W345" s="115" t="s">
        <v>136</v>
      </c>
      <c r="Z345" s="115" t="s">
        <v>136</v>
      </c>
      <c r="AD345" s="115" t="s">
        <v>136</v>
      </c>
      <c r="AE345" s="115" t="s">
        <v>136</v>
      </c>
      <c r="AF345" s="115" t="s">
        <v>136</v>
      </c>
      <c r="AH345" s="115" t="s">
        <v>135</v>
      </c>
      <c r="AI345" s="115" t="s">
        <v>136</v>
      </c>
      <c r="AL345" s="115" t="s">
        <v>136</v>
      </c>
      <c r="AN345" s="115" t="s">
        <v>136</v>
      </c>
    </row>
    <row r="346" spans="1:40" x14ac:dyDescent="0.25">
      <c r="A346" s="115">
        <v>335876</v>
      </c>
      <c r="B346" s="115" t="s">
        <v>138</v>
      </c>
      <c r="W346" s="115" t="s">
        <v>136</v>
      </c>
      <c r="AC346" s="115" t="s">
        <v>136</v>
      </c>
      <c r="AG346" s="115" t="s">
        <v>136</v>
      </c>
      <c r="AH346" s="115" t="s">
        <v>133</v>
      </c>
      <c r="AJ346" s="115" t="s">
        <v>136</v>
      </c>
      <c r="AN346" s="115" t="s">
        <v>136</v>
      </c>
    </row>
    <row r="347" spans="1:40" x14ac:dyDescent="0.25">
      <c r="A347" s="115">
        <v>329664</v>
      </c>
      <c r="B347" s="115" t="s">
        <v>138</v>
      </c>
      <c r="G347" s="115" t="s">
        <v>136</v>
      </c>
      <c r="Z347" s="115" t="s">
        <v>136</v>
      </c>
      <c r="AC347" s="115" t="s">
        <v>136</v>
      </c>
      <c r="AD347" s="115" t="s">
        <v>136</v>
      </c>
      <c r="AI347" s="115" t="s">
        <v>136</v>
      </c>
      <c r="AL347" s="115" t="s">
        <v>136</v>
      </c>
      <c r="AM347" s="115" t="s">
        <v>136</v>
      </c>
      <c r="AN347" s="115" t="s">
        <v>136</v>
      </c>
    </row>
    <row r="348" spans="1:40" x14ac:dyDescent="0.25">
      <c r="A348" s="115">
        <v>335501</v>
      </c>
      <c r="B348" s="115" t="s">
        <v>138</v>
      </c>
      <c r="P348" s="115" t="s">
        <v>136</v>
      </c>
      <c r="Z348" s="115" t="s">
        <v>136</v>
      </c>
      <c r="AA348" s="115" t="s">
        <v>136</v>
      </c>
      <c r="AG348" s="115" t="s">
        <v>136</v>
      </c>
      <c r="AN348" s="115" t="s">
        <v>136</v>
      </c>
    </row>
    <row r="349" spans="1:40" x14ac:dyDescent="0.25">
      <c r="A349" s="115">
        <v>331409</v>
      </c>
      <c r="B349" s="115" t="s">
        <v>138</v>
      </c>
      <c r="N349" s="115" t="s">
        <v>136</v>
      </c>
      <c r="P349" s="115" t="s">
        <v>136</v>
      </c>
      <c r="AC349" s="115" t="s">
        <v>136</v>
      </c>
      <c r="AF349" s="115" t="s">
        <v>136</v>
      </c>
      <c r="AG349" s="115" t="s">
        <v>136</v>
      </c>
      <c r="AH349" s="115" t="s">
        <v>136</v>
      </c>
      <c r="AI349" s="115" t="s">
        <v>136</v>
      </c>
      <c r="AJ349" s="115" t="s">
        <v>136</v>
      </c>
      <c r="AK349" s="115" t="s">
        <v>136</v>
      </c>
      <c r="AL349" s="115" t="s">
        <v>136</v>
      </c>
      <c r="AM349" s="115" t="s">
        <v>136</v>
      </c>
      <c r="AN349" s="115" t="s">
        <v>136</v>
      </c>
    </row>
    <row r="350" spans="1:40" x14ac:dyDescent="0.25">
      <c r="A350" s="115">
        <v>317526</v>
      </c>
      <c r="B350" s="115" t="s">
        <v>138</v>
      </c>
      <c r="N350" s="115" t="s">
        <v>136</v>
      </c>
      <c r="V350" s="115" t="s">
        <v>136</v>
      </c>
      <c r="W350" s="115" t="s">
        <v>136</v>
      </c>
      <c r="Z350" s="115" t="s">
        <v>136</v>
      </c>
      <c r="AC350" s="115" t="s">
        <v>136</v>
      </c>
      <c r="AG350" s="115" t="s">
        <v>136</v>
      </c>
      <c r="AH350" s="115" t="s">
        <v>136</v>
      </c>
      <c r="AI350" s="115" t="s">
        <v>136</v>
      </c>
      <c r="AJ350" s="115" t="s">
        <v>136</v>
      </c>
      <c r="AM350" s="115" t="s">
        <v>136</v>
      </c>
      <c r="AN350" s="115" t="s">
        <v>136</v>
      </c>
    </row>
    <row r="351" spans="1:40" x14ac:dyDescent="0.25">
      <c r="A351" s="115">
        <v>321364</v>
      </c>
      <c r="B351" s="115" t="s">
        <v>138</v>
      </c>
      <c r="N351" s="115" t="s">
        <v>135</v>
      </c>
      <c r="W351" s="115" t="s">
        <v>135</v>
      </c>
      <c r="Y351" s="115" t="s">
        <v>135</v>
      </c>
      <c r="Z351" s="115" t="s">
        <v>135</v>
      </c>
      <c r="AC351" s="115" t="s">
        <v>136</v>
      </c>
      <c r="AD351" s="115" t="s">
        <v>136</v>
      </c>
      <c r="AE351" s="115" t="s">
        <v>136</v>
      </c>
      <c r="AF351" s="115" t="s">
        <v>135</v>
      </c>
      <c r="AG351" s="115" t="s">
        <v>135</v>
      </c>
      <c r="AH351" s="115" t="s">
        <v>136</v>
      </c>
      <c r="AI351" s="115" t="s">
        <v>136</v>
      </c>
      <c r="AJ351" s="115" t="s">
        <v>136</v>
      </c>
      <c r="AK351" s="115" t="s">
        <v>136</v>
      </c>
      <c r="AL351" s="115" t="s">
        <v>136</v>
      </c>
      <c r="AM351" s="115" t="s">
        <v>135</v>
      </c>
      <c r="AN351" s="115" t="s">
        <v>136</v>
      </c>
    </row>
    <row r="352" spans="1:40" x14ac:dyDescent="0.25">
      <c r="A352" s="115">
        <v>325710</v>
      </c>
      <c r="B352" s="115" t="s">
        <v>138</v>
      </c>
      <c r="H352" s="115" t="s">
        <v>136</v>
      </c>
      <c r="P352" s="115" t="s">
        <v>136</v>
      </c>
      <c r="W352" s="115" t="s">
        <v>133</v>
      </c>
      <c r="AC352" s="115" t="s">
        <v>133</v>
      </c>
      <c r="AF352" s="115" t="s">
        <v>135</v>
      </c>
      <c r="AG352" s="115" t="s">
        <v>133</v>
      </c>
      <c r="AH352" s="115" t="s">
        <v>135</v>
      </c>
      <c r="AI352" s="115" t="s">
        <v>135</v>
      </c>
      <c r="AJ352" s="115" t="s">
        <v>133</v>
      </c>
      <c r="AK352" s="115" t="s">
        <v>133</v>
      </c>
      <c r="AM352" s="115" t="s">
        <v>136</v>
      </c>
      <c r="AN352" s="115" t="s">
        <v>136</v>
      </c>
    </row>
    <row r="353" spans="1:40" x14ac:dyDescent="0.25">
      <c r="A353" s="115">
        <v>326128</v>
      </c>
      <c r="B353" s="115" t="s">
        <v>138</v>
      </c>
      <c r="N353" s="115" t="s">
        <v>136</v>
      </c>
      <c r="AF353" s="115" t="s">
        <v>136</v>
      </c>
      <c r="AG353" s="115" t="s">
        <v>136</v>
      </c>
      <c r="AI353" s="115" t="s">
        <v>136</v>
      </c>
      <c r="AJ353" s="115" t="s">
        <v>136</v>
      </c>
      <c r="AK353" s="115" t="s">
        <v>136</v>
      </c>
      <c r="AM353" s="115" t="s">
        <v>136</v>
      </c>
      <c r="AN353" s="115" t="s">
        <v>136</v>
      </c>
    </row>
    <row r="354" spans="1:40" x14ac:dyDescent="0.25">
      <c r="A354" s="115">
        <v>328495</v>
      </c>
      <c r="B354" s="115" t="s">
        <v>138</v>
      </c>
      <c r="R354" s="115" t="s">
        <v>136</v>
      </c>
      <c r="Z354" s="115" t="s">
        <v>136</v>
      </c>
      <c r="AG354" s="115" t="s">
        <v>136</v>
      </c>
      <c r="AI354" s="115" t="s">
        <v>136</v>
      </c>
      <c r="AJ354" s="115" t="s">
        <v>136</v>
      </c>
      <c r="AL354" s="115" t="s">
        <v>136</v>
      </c>
      <c r="AN354" s="115" t="s">
        <v>136</v>
      </c>
    </row>
    <row r="355" spans="1:40" x14ac:dyDescent="0.25">
      <c r="A355" s="115">
        <v>328519</v>
      </c>
      <c r="B355" s="115" t="s">
        <v>138</v>
      </c>
      <c r="W355" s="115" t="s">
        <v>136</v>
      </c>
      <c r="AC355" s="115" t="s">
        <v>136</v>
      </c>
      <c r="AF355" s="115" t="s">
        <v>136</v>
      </c>
      <c r="AG355" s="115" t="s">
        <v>135</v>
      </c>
      <c r="AJ355" s="115" t="s">
        <v>133</v>
      </c>
      <c r="AL355" s="115" t="s">
        <v>135</v>
      </c>
      <c r="AN355" s="115" t="s">
        <v>136</v>
      </c>
    </row>
    <row r="356" spans="1:40" x14ac:dyDescent="0.25">
      <c r="A356" s="115">
        <v>329738</v>
      </c>
      <c r="B356" s="115" t="s">
        <v>138</v>
      </c>
      <c r="AC356" s="115" t="s">
        <v>136</v>
      </c>
      <c r="AD356" s="115" t="s">
        <v>136</v>
      </c>
      <c r="AG356" s="115" t="s">
        <v>136</v>
      </c>
      <c r="AI356" s="115" t="s">
        <v>136</v>
      </c>
      <c r="AJ356" s="115" t="s">
        <v>136</v>
      </c>
      <c r="AM356" s="115" t="s">
        <v>136</v>
      </c>
      <c r="AN356" s="115" t="s">
        <v>136</v>
      </c>
    </row>
    <row r="357" spans="1:40" x14ac:dyDescent="0.25">
      <c r="A357" s="115">
        <v>329750</v>
      </c>
      <c r="B357" s="115" t="s">
        <v>138</v>
      </c>
      <c r="Q357" s="115" t="s">
        <v>136</v>
      </c>
      <c r="W357" s="115" t="s">
        <v>136</v>
      </c>
      <c r="X357" s="115" t="s">
        <v>136</v>
      </c>
      <c r="AC357" s="115" t="s">
        <v>136</v>
      </c>
      <c r="AE357" s="115" t="s">
        <v>136</v>
      </c>
      <c r="AF357" s="115" t="s">
        <v>136</v>
      </c>
      <c r="AG357" s="115" t="s">
        <v>136</v>
      </c>
      <c r="AH357" s="115" t="s">
        <v>136</v>
      </c>
      <c r="AI357" s="115" t="s">
        <v>136</v>
      </c>
      <c r="AJ357" s="115" t="s">
        <v>136</v>
      </c>
      <c r="AK357" s="115" t="s">
        <v>136</v>
      </c>
      <c r="AL357" s="115" t="s">
        <v>136</v>
      </c>
      <c r="AM357" s="115" t="s">
        <v>136</v>
      </c>
      <c r="AN357" s="115" t="s">
        <v>136</v>
      </c>
    </row>
    <row r="358" spans="1:40" x14ac:dyDescent="0.25">
      <c r="A358" s="115">
        <v>330213</v>
      </c>
      <c r="B358" s="115" t="s">
        <v>138</v>
      </c>
      <c r="P358" s="115" t="s">
        <v>136</v>
      </c>
      <c r="W358" s="115" t="s">
        <v>136</v>
      </c>
      <c r="AA358" s="115" t="s">
        <v>136</v>
      </c>
      <c r="AI358" s="115" t="s">
        <v>135</v>
      </c>
      <c r="AN358" s="115" t="s">
        <v>136</v>
      </c>
    </row>
    <row r="359" spans="1:40" x14ac:dyDescent="0.25">
      <c r="A359" s="115">
        <v>330603</v>
      </c>
      <c r="B359" s="115" t="s">
        <v>138</v>
      </c>
      <c r="P359" s="115" t="s">
        <v>136</v>
      </c>
      <c r="AB359" s="115" t="s">
        <v>136</v>
      </c>
      <c r="AC359" s="115" t="s">
        <v>136</v>
      </c>
      <c r="AF359" s="115" t="s">
        <v>136</v>
      </c>
      <c r="AG359" s="115" t="s">
        <v>133</v>
      </c>
      <c r="AM359" s="115" t="s">
        <v>136</v>
      </c>
      <c r="AN359" s="115" t="s">
        <v>135</v>
      </c>
    </row>
    <row r="360" spans="1:40" x14ac:dyDescent="0.25">
      <c r="A360" s="115">
        <v>331752</v>
      </c>
      <c r="B360" s="115" t="s">
        <v>138</v>
      </c>
      <c r="O360" s="115" t="s">
        <v>136</v>
      </c>
      <c r="P360" s="115" t="s">
        <v>136</v>
      </c>
      <c r="AC360" s="115" t="s">
        <v>136</v>
      </c>
      <c r="AG360" s="115" t="s">
        <v>135</v>
      </c>
      <c r="AJ360" s="115" t="s">
        <v>136</v>
      </c>
      <c r="AK360" s="115" t="s">
        <v>136</v>
      </c>
      <c r="AL360" s="115" t="s">
        <v>136</v>
      </c>
      <c r="AM360" s="115" t="s">
        <v>136</v>
      </c>
      <c r="AN360" s="115" t="s">
        <v>136</v>
      </c>
    </row>
    <row r="361" spans="1:40" x14ac:dyDescent="0.25">
      <c r="A361" s="115">
        <v>332369</v>
      </c>
      <c r="B361" s="115" t="s">
        <v>138</v>
      </c>
      <c r="N361" s="115" t="s">
        <v>136</v>
      </c>
      <c r="P361" s="115" t="s">
        <v>136</v>
      </c>
      <c r="V361" s="115" t="s">
        <v>136</v>
      </c>
      <c r="AD361" s="115" t="s">
        <v>136</v>
      </c>
      <c r="AJ361" s="115" t="s">
        <v>136</v>
      </c>
      <c r="AL361" s="115" t="s">
        <v>136</v>
      </c>
      <c r="AM361" s="115" t="s">
        <v>136</v>
      </c>
      <c r="AN361" s="115" t="s">
        <v>136</v>
      </c>
    </row>
    <row r="362" spans="1:40" x14ac:dyDescent="0.25">
      <c r="A362" s="115">
        <v>332519</v>
      </c>
      <c r="B362" s="115" t="s">
        <v>138</v>
      </c>
      <c r="P362" s="115" t="s">
        <v>136</v>
      </c>
      <c r="AC362" s="115" t="s">
        <v>136</v>
      </c>
      <c r="AF362" s="115" t="s">
        <v>136</v>
      </c>
      <c r="AG362" s="115" t="s">
        <v>136</v>
      </c>
      <c r="AM362" s="115" t="s">
        <v>136</v>
      </c>
      <c r="AN362" s="115" t="s">
        <v>136</v>
      </c>
    </row>
    <row r="363" spans="1:40" x14ac:dyDescent="0.25">
      <c r="A363" s="115">
        <v>332623</v>
      </c>
      <c r="B363" s="115" t="s">
        <v>138</v>
      </c>
      <c r="P363" s="115" t="s">
        <v>136</v>
      </c>
      <c r="W363" s="115" t="s">
        <v>136</v>
      </c>
      <c r="AC363" s="115" t="s">
        <v>136</v>
      </c>
      <c r="AE363" s="115" t="s">
        <v>136</v>
      </c>
      <c r="AI363" s="115" t="s">
        <v>136</v>
      </c>
      <c r="AK363" s="115" t="s">
        <v>136</v>
      </c>
      <c r="AL363" s="115" t="s">
        <v>136</v>
      </c>
      <c r="AN363" s="115" t="s">
        <v>136</v>
      </c>
    </row>
    <row r="364" spans="1:40" x14ac:dyDescent="0.25">
      <c r="A364" s="115">
        <v>332848</v>
      </c>
      <c r="B364" s="115" t="s">
        <v>138</v>
      </c>
      <c r="H364" s="115" t="s">
        <v>136</v>
      </c>
      <c r="AB364" s="115" t="s">
        <v>135</v>
      </c>
      <c r="AC364" s="115" t="s">
        <v>136</v>
      </c>
      <c r="AD364" s="115" t="s">
        <v>136</v>
      </c>
      <c r="AG364" s="115" t="s">
        <v>135</v>
      </c>
      <c r="AJ364" s="115" t="s">
        <v>136</v>
      </c>
      <c r="AN364" s="115" t="s">
        <v>135</v>
      </c>
    </row>
    <row r="365" spans="1:40" x14ac:dyDescent="0.25">
      <c r="A365" s="115">
        <v>332974</v>
      </c>
      <c r="B365" s="115" t="s">
        <v>138</v>
      </c>
      <c r="P365" s="115" t="s">
        <v>136</v>
      </c>
      <c r="AB365" s="115" t="s">
        <v>136</v>
      </c>
      <c r="AF365" s="115" t="s">
        <v>136</v>
      </c>
      <c r="AG365" s="115" t="s">
        <v>136</v>
      </c>
      <c r="AI365" s="115" t="s">
        <v>136</v>
      </c>
      <c r="AJ365" s="115" t="s">
        <v>136</v>
      </c>
      <c r="AK365" s="115" t="s">
        <v>136</v>
      </c>
      <c r="AL365" s="115" t="s">
        <v>136</v>
      </c>
      <c r="AM365" s="115" t="s">
        <v>136</v>
      </c>
      <c r="AN365" s="115" t="s">
        <v>136</v>
      </c>
    </row>
    <row r="366" spans="1:40" x14ac:dyDescent="0.25">
      <c r="A366" s="115">
        <v>334817</v>
      </c>
      <c r="B366" s="115" t="s">
        <v>138</v>
      </c>
      <c r="F366" s="115" t="s">
        <v>136</v>
      </c>
      <c r="P366" s="115" t="s">
        <v>136</v>
      </c>
      <c r="W366" s="115" t="s">
        <v>136</v>
      </c>
      <c r="AB366" s="115" t="s">
        <v>136</v>
      </c>
      <c r="AG366" s="115" t="s">
        <v>136</v>
      </c>
      <c r="AM366" s="115" t="s">
        <v>136</v>
      </c>
      <c r="AN366" s="115" t="s">
        <v>136</v>
      </c>
    </row>
    <row r="367" spans="1:40" x14ac:dyDescent="0.25">
      <c r="A367" s="115">
        <v>336496</v>
      </c>
      <c r="B367" s="115" t="s">
        <v>138</v>
      </c>
      <c r="O367" s="115" t="s">
        <v>135</v>
      </c>
      <c r="T367" s="115" t="s">
        <v>136</v>
      </c>
      <c r="AB367" s="115" t="s">
        <v>135</v>
      </c>
      <c r="AC367" s="115" t="s">
        <v>136</v>
      </c>
      <c r="AE367" s="115" t="s">
        <v>136</v>
      </c>
      <c r="AG367" s="115" t="s">
        <v>136</v>
      </c>
      <c r="AI367" s="115" t="s">
        <v>133</v>
      </c>
      <c r="AJ367" s="115" t="s">
        <v>136</v>
      </c>
      <c r="AK367" s="115" t="s">
        <v>133</v>
      </c>
      <c r="AL367" s="115" t="s">
        <v>136</v>
      </c>
      <c r="AM367" s="115" t="s">
        <v>133</v>
      </c>
      <c r="AN367" s="115" t="s">
        <v>136</v>
      </c>
    </row>
    <row r="368" spans="1:40" x14ac:dyDescent="0.25">
      <c r="A368" s="115">
        <v>336507</v>
      </c>
      <c r="B368" s="115" t="s">
        <v>138</v>
      </c>
      <c r="Z368" s="115" t="s">
        <v>136</v>
      </c>
      <c r="AC368" s="115" t="s">
        <v>136</v>
      </c>
      <c r="AJ368" s="115" t="s">
        <v>136</v>
      </c>
      <c r="AL368" s="115" t="s">
        <v>136</v>
      </c>
      <c r="AN368" s="115" t="s">
        <v>136</v>
      </c>
    </row>
    <row r="369" spans="1:40" x14ac:dyDescent="0.25">
      <c r="A369" s="115">
        <v>337113</v>
      </c>
      <c r="B369" s="115" t="s">
        <v>138</v>
      </c>
      <c r="AA369" s="115" t="s">
        <v>136</v>
      </c>
      <c r="AC369" s="115" t="s">
        <v>136</v>
      </c>
      <c r="AD369" s="115" t="s">
        <v>136</v>
      </c>
      <c r="AE369" s="115" t="s">
        <v>136</v>
      </c>
      <c r="AG369" s="115" t="s">
        <v>136</v>
      </c>
      <c r="AI369" s="115" t="s">
        <v>135</v>
      </c>
      <c r="AJ369" s="115" t="s">
        <v>136</v>
      </c>
      <c r="AK369" s="115" t="s">
        <v>136</v>
      </c>
      <c r="AL369" s="115" t="s">
        <v>136</v>
      </c>
      <c r="AM369" s="115" t="s">
        <v>136</v>
      </c>
      <c r="AN369" s="115" t="s">
        <v>136</v>
      </c>
    </row>
    <row r="370" spans="1:40" x14ac:dyDescent="0.25">
      <c r="A370" s="115">
        <v>328421</v>
      </c>
      <c r="B370" s="115" t="s">
        <v>138</v>
      </c>
      <c r="Z370" s="115" t="s">
        <v>136</v>
      </c>
      <c r="AB370" s="115" t="s">
        <v>133</v>
      </c>
      <c r="AE370" s="115" t="s">
        <v>136</v>
      </c>
      <c r="AG370" s="115" t="s">
        <v>136</v>
      </c>
      <c r="AI370" s="115" t="s">
        <v>136</v>
      </c>
      <c r="AJ370" s="115" t="s">
        <v>136</v>
      </c>
      <c r="AK370" s="115" t="s">
        <v>136</v>
      </c>
      <c r="AL370" s="115" t="s">
        <v>136</v>
      </c>
      <c r="AM370" s="115" t="s">
        <v>136</v>
      </c>
    </row>
    <row r="371" spans="1:40" x14ac:dyDescent="0.25">
      <c r="A371" s="115">
        <v>325983</v>
      </c>
      <c r="B371" s="115" t="s">
        <v>138</v>
      </c>
      <c r="W371" s="115" t="s">
        <v>136</v>
      </c>
      <c r="X371" s="115" t="s">
        <v>136</v>
      </c>
      <c r="Z371" s="115" t="s">
        <v>133</v>
      </c>
      <c r="AB371" s="115" t="s">
        <v>133</v>
      </c>
      <c r="AI371" s="115" t="s">
        <v>135</v>
      </c>
      <c r="AJ371" s="115" t="s">
        <v>136</v>
      </c>
      <c r="AL371" s="115" t="s">
        <v>136</v>
      </c>
      <c r="AM371" s="115" t="s">
        <v>136</v>
      </c>
    </row>
    <row r="372" spans="1:40" x14ac:dyDescent="0.25">
      <c r="A372" s="115">
        <v>337126</v>
      </c>
      <c r="B372" s="115" t="s">
        <v>138</v>
      </c>
      <c r="P372" s="115" t="s">
        <v>136</v>
      </c>
      <c r="AB372" s="115" t="s">
        <v>133</v>
      </c>
      <c r="AC372" s="115" t="s">
        <v>136</v>
      </c>
      <c r="AG372" s="115" t="s">
        <v>136</v>
      </c>
      <c r="AJ372" s="115" t="s">
        <v>136</v>
      </c>
      <c r="AK372" s="115" t="s">
        <v>136</v>
      </c>
      <c r="AM372" s="115" t="s">
        <v>136</v>
      </c>
    </row>
    <row r="373" spans="1:40" x14ac:dyDescent="0.25">
      <c r="A373" s="115">
        <v>336730</v>
      </c>
      <c r="B373" s="115" t="s">
        <v>138</v>
      </c>
      <c r="H373" s="115" t="s">
        <v>136</v>
      </c>
      <c r="AB373" s="115" t="s">
        <v>135</v>
      </c>
      <c r="AC373" s="115" t="s">
        <v>136</v>
      </c>
      <c r="AE373" s="115" t="s">
        <v>136</v>
      </c>
      <c r="AF373" s="115" t="s">
        <v>136</v>
      </c>
      <c r="AG373" s="115" t="s">
        <v>136</v>
      </c>
      <c r="AH373" s="115" t="s">
        <v>136</v>
      </c>
      <c r="AJ373" s="115" t="s">
        <v>136</v>
      </c>
      <c r="AK373" s="115" t="s">
        <v>136</v>
      </c>
      <c r="AM373" s="115" t="s">
        <v>136</v>
      </c>
    </row>
    <row r="374" spans="1:40" x14ac:dyDescent="0.25">
      <c r="A374" s="115">
        <v>326286</v>
      </c>
      <c r="B374" s="115" t="s">
        <v>138</v>
      </c>
      <c r="O374" s="115" t="s">
        <v>136</v>
      </c>
      <c r="AB374" s="115" t="s">
        <v>136</v>
      </c>
      <c r="AD374" s="115" t="s">
        <v>136</v>
      </c>
      <c r="AE374" s="115" t="s">
        <v>136</v>
      </c>
      <c r="AF374" s="115" t="s">
        <v>136</v>
      </c>
      <c r="AG374" s="115" t="s">
        <v>136</v>
      </c>
      <c r="AH374" s="115" t="s">
        <v>136</v>
      </c>
      <c r="AL374" s="115" t="s">
        <v>136</v>
      </c>
    </row>
    <row r="375" spans="1:40" x14ac:dyDescent="0.25">
      <c r="A375" s="115">
        <v>329839</v>
      </c>
      <c r="B375" s="115" t="s">
        <v>138</v>
      </c>
      <c r="H375" s="115" t="s">
        <v>136</v>
      </c>
      <c r="P375" s="115" t="s">
        <v>136</v>
      </c>
      <c r="AA375" s="115" t="s">
        <v>136</v>
      </c>
      <c r="AB375" s="115" t="s">
        <v>136</v>
      </c>
      <c r="AF375" s="115" t="s">
        <v>136</v>
      </c>
      <c r="AG375" s="115" t="s">
        <v>136</v>
      </c>
      <c r="AI375" s="115" t="s">
        <v>136</v>
      </c>
      <c r="AJ375" s="115" t="s">
        <v>135</v>
      </c>
      <c r="AK375" s="115" t="s">
        <v>135</v>
      </c>
      <c r="AM375" s="115" t="s">
        <v>135</v>
      </c>
    </row>
    <row r="376" spans="1:40" x14ac:dyDescent="0.25">
      <c r="A376" s="115">
        <v>331505</v>
      </c>
      <c r="B376" s="115" t="s">
        <v>138</v>
      </c>
      <c r="AB376" s="115" t="s">
        <v>136</v>
      </c>
      <c r="AC376" s="115" t="s">
        <v>136</v>
      </c>
      <c r="AF376" s="115" t="s">
        <v>136</v>
      </c>
      <c r="AG376" s="115" t="s">
        <v>136</v>
      </c>
      <c r="AI376" s="115" t="s">
        <v>136</v>
      </c>
      <c r="AK376" s="115" t="s">
        <v>136</v>
      </c>
      <c r="AM376" s="115" t="s">
        <v>136</v>
      </c>
    </row>
    <row r="377" spans="1:40" x14ac:dyDescent="0.25">
      <c r="A377" s="115">
        <v>328680</v>
      </c>
      <c r="B377" s="115" t="s">
        <v>138</v>
      </c>
      <c r="G377" s="115" t="s">
        <v>136</v>
      </c>
      <c r="O377" s="115" t="s">
        <v>136</v>
      </c>
      <c r="V377" s="115" t="s">
        <v>136</v>
      </c>
      <c r="AA377" s="115" t="s">
        <v>136</v>
      </c>
      <c r="AC377" s="115" t="s">
        <v>136</v>
      </c>
      <c r="AD377" s="115" t="s">
        <v>136</v>
      </c>
      <c r="AE377" s="115" t="s">
        <v>135</v>
      </c>
      <c r="AF377" s="115" t="s">
        <v>135</v>
      </c>
      <c r="AG377" s="115" t="s">
        <v>135</v>
      </c>
      <c r="AH377" s="115" t="s">
        <v>135</v>
      </c>
      <c r="AI377" s="115" t="s">
        <v>136</v>
      </c>
      <c r="AJ377" s="115" t="s">
        <v>136</v>
      </c>
      <c r="AK377" s="115" t="s">
        <v>135</v>
      </c>
      <c r="AL377" s="115" t="s">
        <v>135</v>
      </c>
      <c r="AM377" s="115" t="s">
        <v>135</v>
      </c>
    </row>
    <row r="378" spans="1:40" x14ac:dyDescent="0.25">
      <c r="A378" s="115">
        <v>331928</v>
      </c>
      <c r="B378" s="115" t="s">
        <v>138</v>
      </c>
      <c r="O378" s="115" t="s">
        <v>135</v>
      </c>
      <c r="P378" s="115" t="s">
        <v>136</v>
      </c>
      <c r="W378" s="115" t="s">
        <v>136</v>
      </c>
      <c r="AC378" s="115" t="s">
        <v>136</v>
      </c>
      <c r="AF378" s="115" t="s">
        <v>136</v>
      </c>
      <c r="AG378" s="115" t="s">
        <v>136</v>
      </c>
      <c r="AJ378" s="115" t="s">
        <v>136</v>
      </c>
      <c r="AK378" s="115" t="s">
        <v>136</v>
      </c>
      <c r="AM378" s="115" t="s">
        <v>136</v>
      </c>
    </row>
    <row r="379" spans="1:40" x14ac:dyDescent="0.25">
      <c r="A379" s="115">
        <v>333834</v>
      </c>
      <c r="B379" s="115" t="s">
        <v>138</v>
      </c>
      <c r="W379" s="115" t="s">
        <v>135</v>
      </c>
      <c r="X379" s="115" t="s">
        <v>135</v>
      </c>
      <c r="Z379" s="115" t="s">
        <v>135</v>
      </c>
      <c r="AC379" s="115" t="s">
        <v>135</v>
      </c>
      <c r="AE379" s="115" t="s">
        <v>135</v>
      </c>
      <c r="AF379" s="115" t="s">
        <v>135</v>
      </c>
      <c r="AI379" s="115" t="s">
        <v>135</v>
      </c>
      <c r="AJ379" s="115" t="s">
        <v>135</v>
      </c>
    </row>
    <row r="380" spans="1:40" x14ac:dyDescent="0.25">
      <c r="A380" s="115">
        <v>338259</v>
      </c>
      <c r="B380" s="115" t="s">
        <v>138</v>
      </c>
      <c r="P380" s="115" t="s">
        <v>136</v>
      </c>
      <c r="AD380" s="115" t="s">
        <v>133</v>
      </c>
      <c r="AE380" s="115" t="s">
        <v>133</v>
      </c>
      <c r="AG380" s="115" t="s">
        <v>135</v>
      </c>
      <c r="AI380" s="115" t="s">
        <v>133</v>
      </c>
      <c r="AJ380" s="115" t="s">
        <v>135</v>
      </c>
      <c r="AL380" s="115" t="s">
        <v>133</v>
      </c>
    </row>
    <row r="381" spans="1:40" x14ac:dyDescent="0.25">
      <c r="A381" s="115">
        <v>332200</v>
      </c>
      <c r="B381" s="115" t="s">
        <v>138</v>
      </c>
      <c r="AC381" s="115" t="s">
        <v>136</v>
      </c>
      <c r="AG381" s="115" t="s">
        <v>136</v>
      </c>
      <c r="AK381" s="115" t="s">
        <v>135</v>
      </c>
      <c r="AL381" s="115" t="s">
        <v>135</v>
      </c>
      <c r="AM381" s="115" t="s">
        <v>135</v>
      </c>
    </row>
    <row r="382" spans="1:40" x14ac:dyDescent="0.25">
      <c r="A382" s="115">
        <v>334227</v>
      </c>
      <c r="B382" s="115" t="s">
        <v>138</v>
      </c>
      <c r="G382" s="115" t="s">
        <v>136</v>
      </c>
      <c r="P382" s="115" t="s">
        <v>136</v>
      </c>
      <c r="W382" s="115" t="s">
        <v>136</v>
      </c>
      <c r="AC382" s="115" t="s">
        <v>136</v>
      </c>
      <c r="AG382" s="115" t="s">
        <v>136</v>
      </c>
      <c r="AJ382" s="115" t="s">
        <v>136</v>
      </c>
      <c r="AK382" s="115" t="s">
        <v>136</v>
      </c>
      <c r="AM382" s="115" t="s">
        <v>136</v>
      </c>
    </row>
    <row r="383" spans="1:40" x14ac:dyDescent="0.25">
      <c r="A383" s="115">
        <v>332936</v>
      </c>
      <c r="B383" s="115" t="s">
        <v>138</v>
      </c>
      <c r="P383" s="115" t="s">
        <v>136</v>
      </c>
      <c r="AF383" s="115" t="s">
        <v>136</v>
      </c>
      <c r="AG383" s="115" t="s">
        <v>135</v>
      </c>
      <c r="AI383" s="115" t="s">
        <v>135</v>
      </c>
      <c r="AJ383" s="115" t="s">
        <v>135</v>
      </c>
      <c r="AL383" s="115" t="s">
        <v>135</v>
      </c>
      <c r="AM383" s="115" t="s">
        <v>136</v>
      </c>
    </row>
    <row r="384" spans="1:40" x14ac:dyDescent="0.25">
      <c r="A384" s="115">
        <v>338275</v>
      </c>
      <c r="B384" s="115" t="s">
        <v>138</v>
      </c>
      <c r="W384" s="115" t="s">
        <v>136</v>
      </c>
      <c r="AE384" s="115" t="s">
        <v>136</v>
      </c>
      <c r="AF384" s="115" t="s">
        <v>136</v>
      </c>
      <c r="AG384" s="115" t="s">
        <v>135</v>
      </c>
      <c r="AH384" s="115" t="s">
        <v>135</v>
      </c>
      <c r="AI384" s="115" t="s">
        <v>136</v>
      </c>
      <c r="AJ384" s="115" t="s">
        <v>135</v>
      </c>
      <c r="AK384" s="115" t="s">
        <v>136</v>
      </c>
      <c r="AM384" s="115" t="s">
        <v>136</v>
      </c>
    </row>
    <row r="385" spans="1:39" x14ac:dyDescent="0.25">
      <c r="A385" s="115">
        <v>331191</v>
      </c>
      <c r="B385" s="115" t="s">
        <v>138</v>
      </c>
      <c r="N385" s="115" t="s">
        <v>136</v>
      </c>
      <c r="V385" s="115" t="s">
        <v>136</v>
      </c>
      <c r="AA385" s="115" t="s">
        <v>136</v>
      </c>
      <c r="AG385" s="115" t="s">
        <v>136</v>
      </c>
      <c r="AI385" s="115" t="s">
        <v>136</v>
      </c>
      <c r="AJ385" s="115" t="s">
        <v>136</v>
      </c>
      <c r="AK385" s="115" t="s">
        <v>136</v>
      </c>
      <c r="AM385" s="115" t="s">
        <v>136</v>
      </c>
    </row>
    <row r="386" spans="1:39" x14ac:dyDescent="0.25">
      <c r="A386" s="115">
        <v>332127</v>
      </c>
      <c r="B386" s="115" t="s">
        <v>138</v>
      </c>
      <c r="I386" s="115" t="s">
        <v>136</v>
      </c>
      <c r="N386" s="115" t="s">
        <v>136</v>
      </c>
      <c r="V386" s="115" t="s">
        <v>136</v>
      </c>
      <c r="AA386" s="115" t="s">
        <v>136</v>
      </c>
      <c r="AG386" s="115" t="s">
        <v>135</v>
      </c>
      <c r="AM386" s="115" t="s">
        <v>136</v>
      </c>
    </row>
    <row r="387" spans="1:39" x14ac:dyDescent="0.25">
      <c r="A387" s="115">
        <v>327386</v>
      </c>
      <c r="B387" s="115" t="s">
        <v>138</v>
      </c>
      <c r="N387" s="115" t="s">
        <v>136</v>
      </c>
      <c r="AA387" s="115" t="s">
        <v>136</v>
      </c>
      <c r="AG387" s="115" t="s">
        <v>136</v>
      </c>
      <c r="AJ387" s="115" t="s">
        <v>136</v>
      </c>
      <c r="AL387" s="115" t="s">
        <v>136</v>
      </c>
      <c r="AM387" s="115" t="s">
        <v>136</v>
      </c>
    </row>
    <row r="388" spans="1:39" x14ac:dyDescent="0.25">
      <c r="A388" s="115">
        <v>315237</v>
      </c>
      <c r="B388" s="115" t="s">
        <v>138</v>
      </c>
      <c r="N388" s="115" t="s">
        <v>136</v>
      </c>
      <c r="AA388" s="115" t="s">
        <v>136</v>
      </c>
      <c r="AD388" s="115" t="s">
        <v>136</v>
      </c>
      <c r="AF388" s="115" t="s">
        <v>136</v>
      </c>
      <c r="AH388" s="115" t="s">
        <v>136</v>
      </c>
      <c r="AI388" s="115" t="s">
        <v>136</v>
      </c>
      <c r="AJ388" s="115" t="s">
        <v>136</v>
      </c>
      <c r="AK388" s="115" t="s">
        <v>136</v>
      </c>
      <c r="AM388" s="115" t="s">
        <v>135</v>
      </c>
    </row>
    <row r="389" spans="1:39" x14ac:dyDescent="0.25">
      <c r="A389" s="115">
        <v>325959</v>
      </c>
      <c r="B389" s="115" t="s">
        <v>138</v>
      </c>
      <c r="AA389" s="115" t="s">
        <v>136</v>
      </c>
      <c r="AC389" s="115" t="s">
        <v>136</v>
      </c>
      <c r="AF389" s="115" t="s">
        <v>136</v>
      </c>
      <c r="AG389" s="115" t="s">
        <v>133</v>
      </c>
      <c r="AH389" s="115" t="s">
        <v>136</v>
      </c>
      <c r="AI389" s="115" t="s">
        <v>136</v>
      </c>
      <c r="AJ389" s="115" t="s">
        <v>136</v>
      </c>
      <c r="AK389" s="115" t="s">
        <v>135</v>
      </c>
    </row>
    <row r="390" spans="1:39" x14ac:dyDescent="0.25">
      <c r="A390" s="115">
        <v>334894</v>
      </c>
      <c r="B390" s="115" t="s">
        <v>138</v>
      </c>
      <c r="Z390" s="115" t="s">
        <v>133</v>
      </c>
      <c r="AG390" s="115" t="s">
        <v>136</v>
      </c>
      <c r="AJ390" s="115" t="s">
        <v>133</v>
      </c>
      <c r="AL390" s="115" t="s">
        <v>135</v>
      </c>
      <c r="AM390" s="115" t="s">
        <v>136</v>
      </c>
    </row>
    <row r="391" spans="1:39" x14ac:dyDescent="0.25">
      <c r="A391" s="115">
        <v>315944</v>
      </c>
      <c r="B391" s="115" t="s">
        <v>138</v>
      </c>
      <c r="M391" s="115" t="s">
        <v>135</v>
      </c>
      <c r="Z391" s="115" t="s">
        <v>136</v>
      </c>
      <c r="AG391" s="115" t="s">
        <v>133</v>
      </c>
      <c r="AJ391" s="115" t="s">
        <v>135</v>
      </c>
      <c r="AL391" s="115" t="s">
        <v>135</v>
      </c>
    </row>
    <row r="392" spans="1:39" x14ac:dyDescent="0.25">
      <c r="A392" s="115">
        <v>336622</v>
      </c>
      <c r="B392" s="115" t="s">
        <v>138</v>
      </c>
      <c r="W392" s="115" t="s">
        <v>136</v>
      </c>
      <c r="AD392" s="115" t="s">
        <v>136</v>
      </c>
      <c r="AF392" s="115" t="s">
        <v>136</v>
      </c>
      <c r="AI392" s="115" t="s">
        <v>136</v>
      </c>
      <c r="AJ392" s="115" t="s">
        <v>136</v>
      </c>
      <c r="AK392" s="115" t="s">
        <v>136</v>
      </c>
      <c r="AL392" s="115" t="s">
        <v>136</v>
      </c>
    </row>
    <row r="393" spans="1:39" x14ac:dyDescent="0.25">
      <c r="A393" s="115">
        <v>334088</v>
      </c>
      <c r="B393" s="115" t="s">
        <v>138</v>
      </c>
      <c r="R393" s="115" t="s">
        <v>135</v>
      </c>
      <c r="W393" s="115" t="s">
        <v>136</v>
      </c>
      <c r="X393" s="115" t="s">
        <v>135</v>
      </c>
      <c r="AC393" s="115" t="s">
        <v>136</v>
      </c>
      <c r="AG393" s="115" t="s">
        <v>135</v>
      </c>
      <c r="AJ393" s="115" t="s">
        <v>135</v>
      </c>
      <c r="AK393" s="115" t="s">
        <v>136</v>
      </c>
      <c r="AM393" s="115" t="s">
        <v>136</v>
      </c>
    </row>
    <row r="394" spans="1:39" x14ac:dyDescent="0.25">
      <c r="A394" s="115">
        <v>327838</v>
      </c>
      <c r="B394" s="115" t="s">
        <v>138</v>
      </c>
      <c r="N394" s="115" t="s">
        <v>136</v>
      </c>
      <c r="P394" s="115" t="s">
        <v>136</v>
      </c>
      <c r="AE394" s="115" t="s">
        <v>136</v>
      </c>
      <c r="AG394" s="115" t="s">
        <v>135</v>
      </c>
      <c r="AH394" s="115" t="s">
        <v>136</v>
      </c>
      <c r="AI394" s="115" t="s">
        <v>135</v>
      </c>
      <c r="AM394" s="115" t="s">
        <v>133</v>
      </c>
    </row>
    <row r="395" spans="1:39" x14ac:dyDescent="0.25">
      <c r="A395" s="115">
        <v>331075</v>
      </c>
      <c r="B395" s="115" t="s">
        <v>138</v>
      </c>
      <c r="AG395" s="115" t="s">
        <v>136</v>
      </c>
      <c r="AI395" s="115" t="s">
        <v>136</v>
      </c>
      <c r="AJ395" s="115" t="s">
        <v>136</v>
      </c>
      <c r="AK395" s="115" t="s">
        <v>136</v>
      </c>
      <c r="AL395" s="115" t="s">
        <v>135</v>
      </c>
      <c r="AM395" s="115" t="s">
        <v>136</v>
      </c>
    </row>
    <row r="396" spans="1:39" x14ac:dyDescent="0.25">
      <c r="A396" s="115">
        <v>327426</v>
      </c>
      <c r="B396" s="115" t="s">
        <v>138</v>
      </c>
      <c r="N396" s="115" t="s">
        <v>136</v>
      </c>
      <c r="P396" s="115" t="s">
        <v>136</v>
      </c>
      <c r="AA396" s="115" t="s">
        <v>136</v>
      </c>
      <c r="AG396" s="115" t="s">
        <v>136</v>
      </c>
      <c r="AK396" s="115" t="s">
        <v>136</v>
      </c>
      <c r="AM396" s="115" t="s">
        <v>136</v>
      </c>
    </row>
    <row r="397" spans="1:39" x14ac:dyDescent="0.25">
      <c r="A397" s="115">
        <v>331035</v>
      </c>
      <c r="B397" s="115" t="s">
        <v>138</v>
      </c>
      <c r="W397" s="115" t="s">
        <v>136</v>
      </c>
      <c r="Z397" s="115" t="s">
        <v>133</v>
      </c>
      <c r="AC397" s="115" t="s">
        <v>136</v>
      </c>
      <c r="AG397" s="115" t="s">
        <v>135</v>
      </c>
      <c r="AI397" s="115" t="s">
        <v>136</v>
      </c>
      <c r="AJ397" s="115" t="s">
        <v>136</v>
      </c>
      <c r="AL397" s="115" t="s">
        <v>135</v>
      </c>
      <c r="AM397" s="115" t="s">
        <v>136</v>
      </c>
    </row>
    <row r="398" spans="1:39" x14ac:dyDescent="0.25">
      <c r="A398" s="115">
        <v>334668</v>
      </c>
      <c r="B398" s="115" t="s">
        <v>138</v>
      </c>
      <c r="S398" s="115" t="s">
        <v>136</v>
      </c>
      <c r="AC398" s="115" t="s">
        <v>136</v>
      </c>
      <c r="AG398" s="115" t="s">
        <v>135</v>
      </c>
      <c r="AH398" s="115" t="s">
        <v>136</v>
      </c>
      <c r="AM398" s="115" t="s">
        <v>136</v>
      </c>
    </row>
    <row r="399" spans="1:39" x14ac:dyDescent="0.25">
      <c r="A399" s="115">
        <v>317212</v>
      </c>
      <c r="B399" s="115" t="s">
        <v>138</v>
      </c>
      <c r="W399" s="115" t="s">
        <v>136</v>
      </c>
      <c r="AC399" s="115" t="s">
        <v>136</v>
      </c>
      <c r="AE399" s="115" t="s">
        <v>136</v>
      </c>
      <c r="AG399" s="115" t="s">
        <v>135</v>
      </c>
      <c r="AI399" s="115" t="s">
        <v>135</v>
      </c>
      <c r="AJ399" s="115" t="s">
        <v>135</v>
      </c>
      <c r="AK399" s="115" t="s">
        <v>136</v>
      </c>
    </row>
    <row r="400" spans="1:39" x14ac:dyDescent="0.25">
      <c r="A400" s="115">
        <v>337089</v>
      </c>
      <c r="B400" s="115" t="s">
        <v>138</v>
      </c>
      <c r="W400" s="115" t="s">
        <v>136</v>
      </c>
      <c r="Y400" s="115" t="s">
        <v>136</v>
      </c>
      <c r="AC400" s="115" t="s">
        <v>136</v>
      </c>
      <c r="AE400" s="115" t="s">
        <v>136</v>
      </c>
      <c r="AG400" s="115" t="s">
        <v>136</v>
      </c>
      <c r="AH400" s="115" t="s">
        <v>136</v>
      </c>
      <c r="AI400" s="115" t="s">
        <v>136</v>
      </c>
      <c r="AK400" s="115" t="s">
        <v>136</v>
      </c>
    </row>
    <row r="401" spans="1:39" x14ac:dyDescent="0.25">
      <c r="A401" s="115">
        <v>334820</v>
      </c>
      <c r="B401" s="115" t="s">
        <v>138</v>
      </c>
      <c r="P401" s="115" t="s">
        <v>136</v>
      </c>
      <c r="AC401" s="115" t="s">
        <v>136</v>
      </c>
      <c r="AG401" s="115" t="s">
        <v>136</v>
      </c>
      <c r="AH401" s="115" t="s">
        <v>136</v>
      </c>
      <c r="AI401" s="115" t="s">
        <v>136</v>
      </c>
      <c r="AK401" s="115" t="s">
        <v>136</v>
      </c>
      <c r="AM401" s="115" t="s">
        <v>136</v>
      </c>
    </row>
    <row r="402" spans="1:39" x14ac:dyDescent="0.25">
      <c r="A402" s="115">
        <v>335106</v>
      </c>
      <c r="B402" s="115" t="s">
        <v>138</v>
      </c>
      <c r="P402" s="115" t="s">
        <v>136</v>
      </c>
      <c r="AA402" s="115" t="s">
        <v>136</v>
      </c>
      <c r="AG402" s="115" t="s">
        <v>136</v>
      </c>
      <c r="AJ402" s="115" t="s">
        <v>136</v>
      </c>
      <c r="AL402" s="115" t="s">
        <v>136</v>
      </c>
      <c r="AM402" s="115" t="s">
        <v>136</v>
      </c>
    </row>
    <row r="403" spans="1:39" x14ac:dyDescent="0.25">
      <c r="A403" s="115">
        <v>321163</v>
      </c>
      <c r="B403" s="115" t="s">
        <v>138</v>
      </c>
      <c r="N403" s="115" t="s">
        <v>136</v>
      </c>
      <c r="W403" s="115" t="s">
        <v>136</v>
      </c>
      <c r="AC403" s="115" t="s">
        <v>136</v>
      </c>
      <c r="AD403" s="115" t="s">
        <v>136</v>
      </c>
      <c r="AE403" s="115" t="s">
        <v>136</v>
      </c>
      <c r="AI403" s="115" t="s">
        <v>136</v>
      </c>
      <c r="AJ403" s="115" t="s">
        <v>136</v>
      </c>
      <c r="AK403" s="115" t="s">
        <v>136</v>
      </c>
      <c r="AM403" s="115" t="s">
        <v>136</v>
      </c>
    </row>
    <row r="404" spans="1:39" x14ac:dyDescent="0.25">
      <c r="A404" s="115">
        <v>336543</v>
      </c>
      <c r="B404" s="115" t="s">
        <v>138</v>
      </c>
      <c r="AC404" s="115" t="s">
        <v>136</v>
      </c>
      <c r="AE404" s="115" t="s">
        <v>136</v>
      </c>
      <c r="AG404" s="115" t="s">
        <v>136</v>
      </c>
      <c r="AI404" s="115" t="s">
        <v>136</v>
      </c>
      <c r="AJ404" s="115" t="s">
        <v>136</v>
      </c>
    </row>
    <row r="405" spans="1:39" x14ac:dyDescent="0.25">
      <c r="A405" s="115">
        <v>322461</v>
      </c>
      <c r="B405" s="115" t="s">
        <v>138</v>
      </c>
      <c r="W405" s="115" t="s">
        <v>136</v>
      </c>
      <c r="Z405" s="115" t="s">
        <v>136</v>
      </c>
      <c r="AG405" s="115" t="s">
        <v>136</v>
      </c>
      <c r="AI405" s="115" t="s">
        <v>136</v>
      </c>
      <c r="AM405" s="115" t="s">
        <v>136</v>
      </c>
    </row>
    <row r="406" spans="1:39" x14ac:dyDescent="0.25">
      <c r="A406" s="115">
        <v>318691</v>
      </c>
      <c r="B406" s="115" t="s">
        <v>138</v>
      </c>
      <c r="Z406" s="115" t="s">
        <v>136</v>
      </c>
      <c r="AA406" s="115" t="s">
        <v>136</v>
      </c>
      <c r="AF406" s="115" t="s">
        <v>136</v>
      </c>
      <c r="AG406" s="115" t="s">
        <v>136</v>
      </c>
      <c r="AL406" s="115" t="s">
        <v>136</v>
      </c>
      <c r="AM406" s="115" t="s">
        <v>136</v>
      </c>
    </row>
    <row r="407" spans="1:39" x14ac:dyDescent="0.25">
      <c r="A407" s="115">
        <v>334584</v>
      </c>
      <c r="B407" s="115" t="s">
        <v>138</v>
      </c>
      <c r="P407" s="115" t="s">
        <v>136</v>
      </c>
      <c r="R407" s="115" t="s">
        <v>136</v>
      </c>
      <c r="AC407" s="115" t="s">
        <v>136</v>
      </c>
      <c r="AJ407" s="115" t="s">
        <v>136</v>
      </c>
      <c r="AK407" s="115" t="s">
        <v>136</v>
      </c>
    </row>
    <row r="408" spans="1:39" x14ac:dyDescent="0.25">
      <c r="A408" s="115">
        <v>322100</v>
      </c>
      <c r="B408" s="115" t="s">
        <v>138</v>
      </c>
      <c r="G408" s="115" t="s">
        <v>136</v>
      </c>
      <c r="R408" s="115" t="s">
        <v>136</v>
      </c>
      <c r="W408" s="115" t="s">
        <v>136</v>
      </c>
      <c r="AC408" s="115" t="s">
        <v>136</v>
      </c>
      <c r="AG408" s="115" t="s">
        <v>136</v>
      </c>
      <c r="AI408" s="115" t="s">
        <v>136</v>
      </c>
      <c r="AJ408" s="115" t="s">
        <v>136</v>
      </c>
      <c r="AL408" s="115" t="s">
        <v>135</v>
      </c>
    </row>
    <row r="409" spans="1:39" x14ac:dyDescent="0.25">
      <c r="A409" s="115">
        <v>335529</v>
      </c>
      <c r="B409" s="115" t="s">
        <v>138</v>
      </c>
      <c r="P409" s="115" t="s">
        <v>136</v>
      </c>
      <c r="AC409" s="115" t="s">
        <v>136</v>
      </c>
      <c r="AG409" s="115" t="s">
        <v>136</v>
      </c>
      <c r="AJ409" s="115" t="s">
        <v>136</v>
      </c>
      <c r="AM409" s="115" t="s">
        <v>136</v>
      </c>
    </row>
    <row r="410" spans="1:39" x14ac:dyDescent="0.25">
      <c r="A410" s="115">
        <v>331958</v>
      </c>
      <c r="B410" s="115" t="s">
        <v>138</v>
      </c>
      <c r="I410" s="115" t="s">
        <v>136</v>
      </c>
      <c r="V410" s="115" t="s">
        <v>136</v>
      </c>
      <c r="AC410" s="115" t="s">
        <v>136</v>
      </c>
      <c r="AG410" s="115" t="s">
        <v>136</v>
      </c>
      <c r="AH410" s="115" t="s">
        <v>136</v>
      </c>
      <c r="AI410" s="115" t="s">
        <v>136</v>
      </c>
      <c r="AK410" s="115" t="s">
        <v>136</v>
      </c>
      <c r="AM410" s="115" t="s">
        <v>136</v>
      </c>
    </row>
    <row r="411" spans="1:39" x14ac:dyDescent="0.25">
      <c r="A411" s="115">
        <v>333272</v>
      </c>
      <c r="B411" s="115" t="s">
        <v>138</v>
      </c>
      <c r="P411" s="115" t="s">
        <v>136</v>
      </c>
      <c r="W411" s="115" t="s">
        <v>136</v>
      </c>
      <c r="AC411" s="115" t="s">
        <v>136</v>
      </c>
      <c r="AG411" s="115" t="s">
        <v>136</v>
      </c>
      <c r="AJ411" s="115" t="s">
        <v>136</v>
      </c>
      <c r="AK411" s="115" t="s">
        <v>136</v>
      </c>
    </row>
    <row r="412" spans="1:39" x14ac:dyDescent="0.25">
      <c r="A412" s="115">
        <v>331944</v>
      </c>
      <c r="B412" s="115" t="s">
        <v>138</v>
      </c>
      <c r="P412" s="115" t="s">
        <v>136</v>
      </c>
      <c r="W412" s="115" t="s">
        <v>136</v>
      </c>
      <c r="AA412" s="115" t="s">
        <v>136</v>
      </c>
      <c r="AD412" s="115" t="s">
        <v>136</v>
      </c>
      <c r="AF412" s="115" t="s">
        <v>136</v>
      </c>
      <c r="AG412" s="115" t="s">
        <v>136</v>
      </c>
      <c r="AI412" s="115" t="s">
        <v>136</v>
      </c>
      <c r="AJ412" s="115" t="s">
        <v>135</v>
      </c>
      <c r="AL412" s="115" t="s">
        <v>135</v>
      </c>
      <c r="AM412" s="115" t="s">
        <v>135</v>
      </c>
    </row>
    <row r="413" spans="1:39" x14ac:dyDescent="0.25">
      <c r="A413" s="115">
        <v>333440</v>
      </c>
      <c r="B413" s="115" t="s">
        <v>138</v>
      </c>
      <c r="N413" s="115" t="s">
        <v>136</v>
      </c>
      <c r="AG413" s="115" t="s">
        <v>136</v>
      </c>
      <c r="AJ413" s="115" t="s">
        <v>136</v>
      </c>
      <c r="AK413" s="115" t="s">
        <v>135</v>
      </c>
      <c r="AM413" s="115" t="s">
        <v>136</v>
      </c>
    </row>
    <row r="414" spans="1:39" x14ac:dyDescent="0.25">
      <c r="A414" s="115">
        <v>331829</v>
      </c>
      <c r="B414" s="115" t="s">
        <v>138</v>
      </c>
      <c r="W414" s="115" t="s">
        <v>136</v>
      </c>
      <c r="AC414" s="115" t="s">
        <v>136</v>
      </c>
      <c r="AD414" s="115" t="s">
        <v>136</v>
      </c>
      <c r="AG414" s="115" t="s">
        <v>133</v>
      </c>
      <c r="AM414" s="115" t="s">
        <v>136</v>
      </c>
    </row>
    <row r="415" spans="1:39" x14ac:dyDescent="0.25">
      <c r="A415" s="115">
        <v>329524</v>
      </c>
      <c r="B415" s="115" t="s">
        <v>138</v>
      </c>
      <c r="P415" s="115" t="s">
        <v>136</v>
      </c>
      <c r="W415" s="115" t="s">
        <v>133</v>
      </c>
      <c r="AG415" s="115" t="s">
        <v>135</v>
      </c>
      <c r="AH415" s="115" t="s">
        <v>135</v>
      </c>
      <c r="AJ415" s="115" t="s">
        <v>135</v>
      </c>
      <c r="AK415" s="115" t="s">
        <v>133</v>
      </c>
    </row>
    <row r="416" spans="1:39" x14ac:dyDescent="0.25">
      <c r="A416" s="115">
        <v>332352</v>
      </c>
      <c r="B416" s="115" t="s">
        <v>138</v>
      </c>
      <c r="AE416" s="115" t="s">
        <v>136</v>
      </c>
      <c r="AG416" s="115" t="s">
        <v>136</v>
      </c>
      <c r="AI416" s="115" t="s">
        <v>136</v>
      </c>
      <c r="AK416" s="115" t="s">
        <v>136</v>
      </c>
      <c r="AL416" s="115" t="s">
        <v>136</v>
      </c>
    </row>
    <row r="417" spans="1:40" x14ac:dyDescent="0.25">
      <c r="A417" s="115">
        <v>330106</v>
      </c>
      <c r="B417" s="115" t="s">
        <v>138</v>
      </c>
      <c r="I417" s="115" t="s">
        <v>136</v>
      </c>
      <c r="N417" s="115" t="s">
        <v>136</v>
      </c>
      <c r="AA417" s="115" t="s">
        <v>136</v>
      </c>
      <c r="AG417" s="115" t="s">
        <v>136</v>
      </c>
      <c r="AI417" s="115" t="s">
        <v>136</v>
      </c>
      <c r="AL417" s="115" t="s">
        <v>136</v>
      </c>
    </row>
    <row r="418" spans="1:40" x14ac:dyDescent="0.25">
      <c r="A418" s="115">
        <v>338323</v>
      </c>
      <c r="B418" s="115" t="s">
        <v>138</v>
      </c>
      <c r="P418" s="115" t="s">
        <v>136</v>
      </c>
      <c r="AD418" s="115" t="s">
        <v>136</v>
      </c>
      <c r="AG418" s="115" t="s">
        <v>136</v>
      </c>
      <c r="AI418" s="115" t="s">
        <v>136</v>
      </c>
      <c r="AJ418" s="115" t="s">
        <v>136</v>
      </c>
      <c r="AL418" s="115" t="s">
        <v>136</v>
      </c>
    </row>
    <row r="419" spans="1:40" x14ac:dyDescent="0.25">
      <c r="A419" s="115">
        <v>332106</v>
      </c>
      <c r="B419" s="115" t="s">
        <v>138</v>
      </c>
      <c r="P419" s="115" t="s">
        <v>136</v>
      </c>
      <c r="Q419" s="115" t="s">
        <v>135</v>
      </c>
      <c r="W419" s="115" t="s">
        <v>135</v>
      </c>
      <c r="AF419" s="115" t="s">
        <v>136</v>
      </c>
      <c r="AJ419" s="115" t="s">
        <v>136</v>
      </c>
    </row>
    <row r="420" spans="1:40" x14ac:dyDescent="0.25">
      <c r="A420" s="115">
        <v>337070</v>
      </c>
      <c r="B420" s="115" t="s">
        <v>138</v>
      </c>
      <c r="I420" s="115" t="s">
        <v>136</v>
      </c>
      <c r="N420" s="115" t="s">
        <v>136</v>
      </c>
      <c r="V420" s="115" t="s">
        <v>135</v>
      </c>
      <c r="AA420" s="115" t="s">
        <v>136</v>
      </c>
      <c r="AG420" s="115" t="s">
        <v>135</v>
      </c>
      <c r="AM420" s="115" t="s">
        <v>135</v>
      </c>
    </row>
    <row r="421" spans="1:40" x14ac:dyDescent="0.25">
      <c r="A421" s="115">
        <v>335316</v>
      </c>
      <c r="B421" s="115" t="s">
        <v>138</v>
      </c>
      <c r="AF421" s="115" t="s">
        <v>136</v>
      </c>
      <c r="AG421" s="115" t="s">
        <v>136</v>
      </c>
      <c r="AI421" s="115" t="s">
        <v>136</v>
      </c>
      <c r="AJ421" s="115" t="s">
        <v>136</v>
      </c>
      <c r="AM421" s="115" t="s">
        <v>136</v>
      </c>
    </row>
    <row r="422" spans="1:40" x14ac:dyDescent="0.25">
      <c r="A422" s="115">
        <v>331936</v>
      </c>
      <c r="B422" s="115" t="s">
        <v>138</v>
      </c>
      <c r="P422" s="115" t="s">
        <v>136</v>
      </c>
      <c r="AG422" s="115" t="s">
        <v>136</v>
      </c>
      <c r="AH422" s="115" t="s">
        <v>136</v>
      </c>
      <c r="AL422" s="115" t="s">
        <v>136</v>
      </c>
      <c r="AM422" s="115" t="s">
        <v>136</v>
      </c>
    </row>
    <row r="423" spans="1:40" x14ac:dyDescent="0.25">
      <c r="A423" s="115">
        <v>336199</v>
      </c>
      <c r="B423" s="115" t="s">
        <v>138</v>
      </c>
      <c r="AD423" s="115" t="s">
        <v>136</v>
      </c>
      <c r="AG423" s="115" t="s">
        <v>136</v>
      </c>
      <c r="AH423" s="115" t="s">
        <v>136</v>
      </c>
      <c r="AI423" s="115" t="s">
        <v>136</v>
      </c>
      <c r="AJ423" s="115" t="s">
        <v>136</v>
      </c>
      <c r="AM423" s="115" t="s">
        <v>136</v>
      </c>
    </row>
    <row r="424" spans="1:40" x14ac:dyDescent="0.25">
      <c r="A424" s="115">
        <v>328849</v>
      </c>
      <c r="B424" s="115" t="s">
        <v>138</v>
      </c>
      <c r="O424" s="115" t="s">
        <v>201</v>
      </c>
      <c r="Y424" s="115" t="s">
        <v>201</v>
      </c>
      <c r="Z424" s="115" t="s">
        <v>201</v>
      </c>
      <c r="AB424" s="115" t="s">
        <v>201</v>
      </c>
      <c r="AC424" s="115" t="s">
        <v>201</v>
      </c>
      <c r="AD424" s="115" t="s">
        <v>201</v>
      </c>
      <c r="AE424" s="115" t="s">
        <v>201</v>
      </c>
      <c r="AF424" s="115" t="s">
        <v>201</v>
      </c>
      <c r="AG424" s="115" t="s">
        <v>201</v>
      </c>
      <c r="AH424" s="115" t="s">
        <v>201</v>
      </c>
      <c r="AI424" s="115" t="s">
        <v>201</v>
      </c>
      <c r="AJ424" s="115" t="s">
        <v>201</v>
      </c>
      <c r="AK424" s="115" t="s">
        <v>201</v>
      </c>
      <c r="AL424" s="115" t="s">
        <v>201</v>
      </c>
      <c r="AM424" s="115" t="s">
        <v>201</v>
      </c>
      <c r="AN424" s="115" t="s">
        <v>201</v>
      </c>
    </row>
    <row r="425" spans="1:40" x14ac:dyDescent="0.25">
      <c r="A425" s="115">
        <v>334699</v>
      </c>
      <c r="B425" s="115" t="s">
        <v>138</v>
      </c>
      <c r="O425" s="115" t="s">
        <v>201</v>
      </c>
      <c r="Q425" s="115" t="s">
        <v>201</v>
      </c>
      <c r="Z425" s="115" t="s">
        <v>201</v>
      </c>
      <c r="AB425" s="115" t="s">
        <v>201</v>
      </c>
      <c r="AC425" s="115" t="s">
        <v>201</v>
      </c>
      <c r="AD425" s="115" t="s">
        <v>201</v>
      </c>
      <c r="AE425" s="115" t="s">
        <v>201</v>
      </c>
      <c r="AF425" s="115" t="s">
        <v>201</v>
      </c>
      <c r="AG425" s="115" t="s">
        <v>201</v>
      </c>
      <c r="AH425" s="115" t="s">
        <v>201</v>
      </c>
      <c r="AI425" s="115" t="s">
        <v>201</v>
      </c>
      <c r="AJ425" s="115" t="s">
        <v>201</v>
      </c>
      <c r="AK425" s="115" t="s">
        <v>201</v>
      </c>
      <c r="AL425" s="115" t="s">
        <v>201</v>
      </c>
      <c r="AM425" s="115" t="s">
        <v>201</v>
      </c>
      <c r="AN425" s="115" t="s">
        <v>201</v>
      </c>
    </row>
    <row r="426" spans="1:40" x14ac:dyDescent="0.25">
      <c r="A426" s="115">
        <v>332539</v>
      </c>
      <c r="B426" s="115" t="s">
        <v>138</v>
      </c>
      <c r="O426" s="115" t="s">
        <v>201</v>
      </c>
      <c r="Z426" s="115" t="s">
        <v>201</v>
      </c>
      <c r="AB426" s="115" t="s">
        <v>201</v>
      </c>
      <c r="AC426" s="115" t="s">
        <v>201</v>
      </c>
      <c r="AD426" s="115" t="s">
        <v>201</v>
      </c>
      <c r="AE426" s="115" t="s">
        <v>201</v>
      </c>
      <c r="AF426" s="115" t="s">
        <v>201</v>
      </c>
      <c r="AG426" s="115" t="s">
        <v>201</v>
      </c>
      <c r="AH426" s="115" t="s">
        <v>201</v>
      </c>
      <c r="AI426" s="115" t="s">
        <v>201</v>
      </c>
      <c r="AJ426" s="115" t="s">
        <v>201</v>
      </c>
      <c r="AK426" s="115" t="s">
        <v>201</v>
      </c>
      <c r="AL426" s="115" t="s">
        <v>201</v>
      </c>
      <c r="AM426" s="115" t="s">
        <v>201</v>
      </c>
      <c r="AN426" s="115" t="s">
        <v>201</v>
      </c>
    </row>
    <row r="427" spans="1:40" x14ac:dyDescent="0.25">
      <c r="A427" s="115">
        <v>330439</v>
      </c>
      <c r="B427" s="115" t="s">
        <v>138</v>
      </c>
      <c r="O427" s="115" t="s">
        <v>201</v>
      </c>
      <c r="AB427" s="115" t="s">
        <v>201</v>
      </c>
      <c r="AC427" s="115" t="s">
        <v>201</v>
      </c>
      <c r="AD427" s="115" t="s">
        <v>201</v>
      </c>
      <c r="AE427" s="115" t="s">
        <v>201</v>
      </c>
      <c r="AF427" s="115" t="s">
        <v>201</v>
      </c>
      <c r="AG427" s="115" t="s">
        <v>201</v>
      </c>
      <c r="AH427" s="115" t="s">
        <v>201</v>
      </c>
      <c r="AI427" s="115" t="s">
        <v>201</v>
      </c>
      <c r="AJ427" s="115" t="s">
        <v>201</v>
      </c>
      <c r="AK427" s="115" t="s">
        <v>201</v>
      </c>
      <c r="AL427" s="115" t="s">
        <v>201</v>
      </c>
      <c r="AM427" s="115" t="s">
        <v>201</v>
      </c>
      <c r="AN427" s="115" t="s">
        <v>201</v>
      </c>
    </row>
    <row r="428" spans="1:40" x14ac:dyDescent="0.25">
      <c r="A428" s="115">
        <v>327286</v>
      </c>
      <c r="B428" s="115" t="s">
        <v>138</v>
      </c>
      <c r="O428" s="115" t="s">
        <v>201</v>
      </c>
      <c r="Z428" s="115" t="s">
        <v>201</v>
      </c>
      <c r="AB428" s="115" t="s">
        <v>201</v>
      </c>
      <c r="AC428" s="115" t="s">
        <v>201</v>
      </c>
      <c r="AE428" s="115" t="s">
        <v>201</v>
      </c>
      <c r="AF428" s="115" t="s">
        <v>201</v>
      </c>
      <c r="AG428" s="115" t="s">
        <v>201</v>
      </c>
      <c r="AI428" s="115" t="s">
        <v>201</v>
      </c>
      <c r="AJ428" s="115" t="s">
        <v>201</v>
      </c>
      <c r="AK428" s="115" t="s">
        <v>201</v>
      </c>
      <c r="AM428" s="115" t="s">
        <v>201</v>
      </c>
      <c r="AN428" s="115" t="s">
        <v>201</v>
      </c>
    </row>
    <row r="429" spans="1:40" x14ac:dyDescent="0.25">
      <c r="A429" s="115">
        <v>332794</v>
      </c>
      <c r="B429" s="115" t="s">
        <v>138</v>
      </c>
      <c r="O429" s="115" t="s">
        <v>201</v>
      </c>
      <c r="Z429" s="115" t="s">
        <v>201</v>
      </c>
      <c r="AB429" s="115" t="s">
        <v>201</v>
      </c>
      <c r="AC429" s="115" t="s">
        <v>201</v>
      </c>
      <c r="AF429" s="115" t="s">
        <v>201</v>
      </c>
      <c r="AG429" s="115" t="s">
        <v>201</v>
      </c>
      <c r="AH429" s="115" t="s">
        <v>201</v>
      </c>
      <c r="AI429" s="115" t="s">
        <v>201</v>
      </c>
      <c r="AJ429" s="115" t="s">
        <v>201</v>
      </c>
      <c r="AK429" s="115" t="s">
        <v>201</v>
      </c>
      <c r="AM429" s="115" t="s">
        <v>201</v>
      </c>
      <c r="AN429" s="115" t="s">
        <v>201</v>
      </c>
    </row>
    <row r="430" spans="1:40" x14ac:dyDescent="0.25">
      <c r="A430" s="115">
        <v>327322</v>
      </c>
      <c r="B430" s="115" t="s">
        <v>138</v>
      </c>
      <c r="S430" s="115" t="s">
        <v>201</v>
      </c>
      <c r="Z430" s="115" t="s">
        <v>201</v>
      </c>
      <c r="AA430" s="115" t="s">
        <v>201</v>
      </c>
      <c r="AB430" s="115" t="s">
        <v>201</v>
      </c>
      <c r="AC430" s="115" t="s">
        <v>201</v>
      </c>
      <c r="AD430" s="115" t="s">
        <v>201</v>
      </c>
      <c r="AE430" s="115" t="s">
        <v>201</v>
      </c>
      <c r="AF430" s="115" t="s">
        <v>201</v>
      </c>
      <c r="AG430" s="115" t="s">
        <v>201</v>
      </c>
      <c r="AH430" s="115" t="s">
        <v>201</v>
      </c>
      <c r="AI430" s="115" t="s">
        <v>201</v>
      </c>
      <c r="AJ430" s="115" t="s">
        <v>201</v>
      </c>
      <c r="AK430" s="115" t="s">
        <v>201</v>
      </c>
      <c r="AL430" s="115" t="s">
        <v>201</v>
      </c>
      <c r="AM430" s="115" t="s">
        <v>201</v>
      </c>
      <c r="AN430" s="115" t="s">
        <v>201</v>
      </c>
    </row>
    <row r="431" spans="1:40" x14ac:dyDescent="0.25">
      <c r="A431" s="115">
        <v>331999</v>
      </c>
      <c r="B431" s="115" t="s">
        <v>138</v>
      </c>
      <c r="N431" s="115" t="s">
        <v>201</v>
      </c>
      <c r="P431" s="115" t="s">
        <v>201</v>
      </c>
      <c r="Z431" s="115" t="s">
        <v>201</v>
      </c>
      <c r="AB431" s="115" t="s">
        <v>201</v>
      </c>
      <c r="AC431" s="115" t="s">
        <v>201</v>
      </c>
      <c r="AD431" s="115" t="s">
        <v>201</v>
      </c>
      <c r="AE431" s="115" t="s">
        <v>201</v>
      </c>
      <c r="AF431" s="115" t="s">
        <v>201</v>
      </c>
      <c r="AG431" s="115" t="s">
        <v>201</v>
      </c>
      <c r="AH431" s="115" t="s">
        <v>201</v>
      </c>
      <c r="AI431" s="115" t="s">
        <v>201</v>
      </c>
      <c r="AJ431" s="115" t="s">
        <v>201</v>
      </c>
      <c r="AK431" s="115" t="s">
        <v>201</v>
      </c>
      <c r="AL431" s="115" t="s">
        <v>201</v>
      </c>
      <c r="AM431" s="115" t="s">
        <v>201</v>
      </c>
      <c r="AN431" s="115" t="s">
        <v>201</v>
      </c>
    </row>
    <row r="432" spans="1:40" x14ac:dyDescent="0.25">
      <c r="A432" s="115">
        <v>333568</v>
      </c>
      <c r="B432" s="115" t="s">
        <v>138</v>
      </c>
      <c r="H432" s="115" t="s">
        <v>201</v>
      </c>
      <c r="P432" s="115" t="s">
        <v>201</v>
      </c>
      <c r="Q432" s="115" t="s">
        <v>201</v>
      </c>
      <c r="AB432" s="115" t="s">
        <v>201</v>
      </c>
      <c r="AC432" s="115" t="s">
        <v>201</v>
      </c>
      <c r="AD432" s="115" t="s">
        <v>201</v>
      </c>
      <c r="AE432" s="115" t="s">
        <v>201</v>
      </c>
      <c r="AF432" s="115" t="s">
        <v>201</v>
      </c>
      <c r="AG432" s="115" t="s">
        <v>201</v>
      </c>
      <c r="AH432" s="115" t="s">
        <v>201</v>
      </c>
      <c r="AI432" s="115" t="s">
        <v>201</v>
      </c>
      <c r="AJ432" s="115" t="s">
        <v>201</v>
      </c>
      <c r="AK432" s="115" t="s">
        <v>201</v>
      </c>
      <c r="AL432" s="115" t="s">
        <v>201</v>
      </c>
      <c r="AM432" s="115" t="s">
        <v>201</v>
      </c>
      <c r="AN432" s="115" t="s">
        <v>201</v>
      </c>
    </row>
    <row r="433" spans="1:40" x14ac:dyDescent="0.25">
      <c r="A433" s="115">
        <v>334330</v>
      </c>
      <c r="B433" s="115" t="s">
        <v>138</v>
      </c>
      <c r="J433" s="115" t="s">
        <v>201</v>
      </c>
      <c r="K433" s="115" t="s">
        <v>201</v>
      </c>
      <c r="Z433" s="115" t="s">
        <v>201</v>
      </c>
      <c r="AB433" s="115" t="s">
        <v>201</v>
      </c>
      <c r="AC433" s="115" t="s">
        <v>201</v>
      </c>
      <c r="AD433" s="115" t="s">
        <v>201</v>
      </c>
      <c r="AE433" s="115" t="s">
        <v>201</v>
      </c>
      <c r="AF433" s="115" t="s">
        <v>201</v>
      </c>
      <c r="AG433" s="115" t="s">
        <v>201</v>
      </c>
      <c r="AH433" s="115" t="s">
        <v>201</v>
      </c>
      <c r="AI433" s="115" t="s">
        <v>201</v>
      </c>
      <c r="AJ433" s="115" t="s">
        <v>201</v>
      </c>
      <c r="AK433" s="115" t="s">
        <v>201</v>
      </c>
      <c r="AL433" s="115" t="s">
        <v>201</v>
      </c>
      <c r="AM433" s="115" t="s">
        <v>201</v>
      </c>
      <c r="AN433" s="115" t="s">
        <v>201</v>
      </c>
    </row>
    <row r="434" spans="1:40" x14ac:dyDescent="0.25">
      <c r="A434" s="115">
        <v>337280</v>
      </c>
      <c r="B434" s="115" t="s">
        <v>138</v>
      </c>
      <c r="J434" s="115" t="s">
        <v>201</v>
      </c>
      <c r="P434" s="115" t="s">
        <v>201</v>
      </c>
      <c r="W434" s="115" t="s">
        <v>201</v>
      </c>
      <c r="AB434" s="115" t="s">
        <v>201</v>
      </c>
      <c r="AC434" s="115" t="s">
        <v>201</v>
      </c>
      <c r="AD434" s="115" t="s">
        <v>201</v>
      </c>
      <c r="AE434" s="115" t="s">
        <v>201</v>
      </c>
      <c r="AF434" s="115" t="s">
        <v>201</v>
      </c>
      <c r="AG434" s="115" t="s">
        <v>201</v>
      </c>
      <c r="AH434" s="115" t="s">
        <v>201</v>
      </c>
      <c r="AI434" s="115" t="s">
        <v>201</v>
      </c>
      <c r="AJ434" s="115" t="s">
        <v>201</v>
      </c>
      <c r="AK434" s="115" t="s">
        <v>201</v>
      </c>
      <c r="AL434" s="115" t="s">
        <v>201</v>
      </c>
      <c r="AM434" s="115" t="s">
        <v>201</v>
      </c>
      <c r="AN434" s="115" t="s">
        <v>201</v>
      </c>
    </row>
    <row r="435" spans="1:40" x14ac:dyDescent="0.25">
      <c r="A435" s="115">
        <v>315833</v>
      </c>
      <c r="B435" s="115" t="s">
        <v>138</v>
      </c>
      <c r="V435" s="115" t="s">
        <v>201</v>
      </c>
      <c r="Y435" s="115" t="s">
        <v>201</v>
      </c>
      <c r="Z435" s="115" t="s">
        <v>201</v>
      </c>
      <c r="AB435" s="115" t="s">
        <v>201</v>
      </c>
      <c r="AC435" s="115" t="s">
        <v>201</v>
      </c>
      <c r="AE435" s="115" t="s">
        <v>201</v>
      </c>
      <c r="AF435" s="115" t="s">
        <v>201</v>
      </c>
      <c r="AG435" s="115" t="s">
        <v>201</v>
      </c>
      <c r="AH435" s="115" t="s">
        <v>201</v>
      </c>
      <c r="AI435" s="115" t="s">
        <v>201</v>
      </c>
      <c r="AJ435" s="115" t="s">
        <v>201</v>
      </c>
      <c r="AK435" s="115" t="s">
        <v>201</v>
      </c>
      <c r="AL435" s="115" t="s">
        <v>201</v>
      </c>
      <c r="AM435" s="115" t="s">
        <v>201</v>
      </c>
      <c r="AN435" s="115" t="s">
        <v>201</v>
      </c>
    </row>
    <row r="436" spans="1:40" x14ac:dyDescent="0.25">
      <c r="A436" s="115">
        <v>316911</v>
      </c>
      <c r="B436" s="115" t="s">
        <v>138</v>
      </c>
      <c r="P436" s="115" t="s">
        <v>201</v>
      </c>
      <c r="W436" s="115" t="s">
        <v>201</v>
      </c>
      <c r="Z436" s="115" t="s">
        <v>201</v>
      </c>
      <c r="AB436" s="115" t="s">
        <v>201</v>
      </c>
      <c r="AC436" s="115" t="s">
        <v>201</v>
      </c>
      <c r="AD436" s="115" t="s">
        <v>201</v>
      </c>
      <c r="AF436" s="115" t="s">
        <v>201</v>
      </c>
      <c r="AG436" s="115" t="s">
        <v>201</v>
      </c>
      <c r="AH436" s="115" t="s">
        <v>201</v>
      </c>
      <c r="AI436" s="115" t="s">
        <v>201</v>
      </c>
      <c r="AJ436" s="115" t="s">
        <v>201</v>
      </c>
      <c r="AK436" s="115" t="s">
        <v>201</v>
      </c>
      <c r="AL436" s="115" t="s">
        <v>201</v>
      </c>
      <c r="AM436" s="115" t="s">
        <v>201</v>
      </c>
      <c r="AN436" s="115" t="s">
        <v>201</v>
      </c>
    </row>
    <row r="437" spans="1:40" x14ac:dyDescent="0.25">
      <c r="A437" s="115">
        <v>318937</v>
      </c>
      <c r="B437" s="115" t="s">
        <v>138</v>
      </c>
      <c r="P437" s="115" t="s">
        <v>201</v>
      </c>
      <c r="Z437" s="115" t="s">
        <v>201</v>
      </c>
      <c r="AB437" s="115" t="s">
        <v>201</v>
      </c>
      <c r="AC437" s="115" t="s">
        <v>201</v>
      </c>
      <c r="AD437" s="115" t="s">
        <v>201</v>
      </c>
      <c r="AE437" s="115" t="s">
        <v>201</v>
      </c>
      <c r="AF437" s="115" t="s">
        <v>201</v>
      </c>
      <c r="AG437" s="115" t="s">
        <v>201</v>
      </c>
      <c r="AH437" s="115" t="s">
        <v>201</v>
      </c>
      <c r="AI437" s="115" t="s">
        <v>201</v>
      </c>
      <c r="AJ437" s="115" t="s">
        <v>201</v>
      </c>
      <c r="AK437" s="115" t="s">
        <v>201</v>
      </c>
      <c r="AL437" s="115" t="s">
        <v>201</v>
      </c>
      <c r="AM437" s="115" t="s">
        <v>201</v>
      </c>
      <c r="AN437" s="115" t="s">
        <v>201</v>
      </c>
    </row>
    <row r="438" spans="1:40" x14ac:dyDescent="0.25">
      <c r="A438" s="115">
        <v>321384</v>
      </c>
      <c r="B438" s="115" t="s">
        <v>138</v>
      </c>
      <c r="C438" s="115" t="s">
        <v>201</v>
      </c>
      <c r="X438" s="115" t="s">
        <v>201</v>
      </c>
      <c r="Y438" s="115" t="s">
        <v>201</v>
      </c>
      <c r="AB438" s="115" t="s">
        <v>201</v>
      </c>
      <c r="AC438" s="115" t="s">
        <v>201</v>
      </c>
      <c r="AE438" s="115" t="s">
        <v>201</v>
      </c>
      <c r="AF438" s="115" t="s">
        <v>201</v>
      </c>
      <c r="AG438" s="115" t="s">
        <v>201</v>
      </c>
      <c r="AH438" s="115" t="s">
        <v>201</v>
      </c>
      <c r="AI438" s="115" t="s">
        <v>201</v>
      </c>
      <c r="AJ438" s="115" t="s">
        <v>201</v>
      </c>
      <c r="AK438" s="115" t="s">
        <v>201</v>
      </c>
      <c r="AL438" s="115" t="s">
        <v>201</v>
      </c>
      <c r="AM438" s="115" t="s">
        <v>201</v>
      </c>
      <c r="AN438" s="115" t="s">
        <v>201</v>
      </c>
    </row>
    <row r="439" spans="1:40" x14ac:dyDescent="0.25">
      <c r="A439" s="115">
        <v>323027</v>
      </c>
      <c r="B439" s="115" t="s">
        <v>138</v>
      </c>
      <c r="Q439" s="115" t="s">
        <v>201</v>
      </c>
      <c r="W439" s="115" t="s">
        <v>201</v>
      </c>
      <c r="Z439" s="115" t="s">
        <v>201</v>
      </c>
      <c r="AB439" s="115" t="s">
        <v>201</v>
      </c>
      <c r="AC439" s="115" t="s">
        <v>201</v>
      </c>
      <c r="AD439" s="115" t="s">
        <v>201</v>
      </c>
      <c r="AE439" s="115" t="s">
        <v>201</v>
      </c>
      <c r="AF439" s="115" t="s">
        <v>201</v>
      </c>
      <c r="AH439" s="115" t="s">
        <v>201</v>
      </c>
      <c r="AI439" s="115" t="s">
        <v>201</v>
      </c>
      <c r="AJ439" s="115" t="s">
        <v>201</v>
      </c>
      <c r="AK439" s="115" t="s">
        <v>201</v>
      </c>
      <c r="AL439" s="115" t="s">
        <v>201</v>
      </c>
      <c r="AM439" s="115" t="s">
        <v>201</v>
      </c>
      <c r="AN439" s="115" t="s">
        <v>201</v>
      </c>
    </row>
    <row r="440" spans="1:40" x14ac:dyDescent="0.25">
      <c r="A440" s="115">
        <v>328559</v>
      </c>
      <c r="B440" s="115" t="s">
        <v>138</v>
      </c>
      <c r="W440" s="115" t="s">
        <v>201</v>
      </c>
      <c r="Z440" s="115" t="s">
        <v>201</v>
      </c>
      <c r="AB440" s="115" t="s">
        <v>201</v>
      </c>
      <c r="AC440" s="115" t="s">
        <v>201</v>
      </c>
      <c r="AD440" s="115" t="s">
        <v>201</v>
      </c>
      <c r="AE440" s="115" t="s">
        <v>201</v>
      </c>
      <c r="AF440" s="115" t="s">
        <v>201</v>
      </c>
      <c r="AG440" s="115" t="s">
        <v>201</v>
      </c>
      <c r="AH440" s="115" t="s">
        <v>201</v>
      </c>
      <c r="AI440" s="115" t="s">
        <v>201</v>
      </c>
      <c r="AJ440" s="115" t="s">
        <v>201</v>
      </c>
      <c r="AK440" s="115" t="s">
        <v>201</v>
      </c>
      <c r="AL440" s="115" t="s">
        <v>201</v>
      </c>
      <c r="AM440" s="115" t="s">
        <v>201</v>
      </c>
      <c r="AN440" s="115" t="s">
        <v>201</v>
      </c>
    </row>
    <row r="441" spans="1:40" x14ac:dyDescent="0.25">
      <c r="A441" s="115">
        <v>329328</v>
      </c>
      <c r="B441" s="115" t="s">
        <v>138</v>
      </c>
      <c r="Q441" s="115" t="s">
        <v>201</v>
      </c>
      <c r="Z441" s="115" t="s">
        <v>201</v>
      </c>
      <c r="AB441" s="115" t="s">
        <v>201</v>
      </c>
      <c r="AC441" s="115" t="s">
        <v>201</v>
      </c>
      <c r="AD441" s="115" t="s">
        <v>201</v>
      </c>
      <c r="AE441" s="115" t="s">
        <v>201</v>
      </c>
      <c r="AF441" s="115" t="s">
        <v>201</v>
      </c>
      <c r="AG441" s="115" t="s">
        <v>201</v>
      </c>
      <c r="AH441" s="115" t="s">
        <v>201</v>
      </c>
      <c r="AI441" s="115" t="s">
        <v>201</v>
      </c>
      <c r="AJ441" s="115" t="s">
        <v>201</v>
      </c>
      <c r="AK441" s="115" t="s">
        <v>201</v>
      </c>
      <c r="AL441" s="115" t="s">
        <v>201</v>
      </c>
      <c r="AM441" s="115" t="s">
        <v>201</v>
      </c>
      <c r="AN441" s="115" t="s">
        <v>201</v>
      </c>
    </row>
    <row r="442" spans="1:40" x14ac:dyDescent="0.25">
      <c r="A442" s="115">
        <v>330369</v>
      </c>
      <c r="B442" s="115" t="s">
        <v>138</v>
      </c>
      <c r="P442" s="115" t="s">
        <v>201</v>
      </c>
      <c r="Z442" s="115" t="s">
        <v>201</v>
      </c>
      <c r="AB442" s="115" t="s">
        <v>201</v>
      </c>
      <c r="AC442" s="115" t="s">
        <v>201</v>
      </c>
      <c r="AD442" s="115" t="s">
        <v>201</v>
      </c>
      <c r="AE442" s="115" t="s">
        <v>201</v>
      </c>
      <c r="AF442" s="115" t="s">
        <v>201</v>
      </c>
      <c r="AG442" s="115" t="s">
        <v>201</v>
      </c>
      <c r="AH442" s="115" t="s">
        <v>201</v>
      </c>
      <c r="AI442" s="115" t="s">
        <v>201</v>
      </c>
      <c r="AJ442" s="115" t="s">
        <v>201</v>
      </c>
      <c r="AK442" s="115" t="s">
        <v>201</v>
      </c>
      <c r="AL442" s="115" t="s">
        <v>201</v>
      </c>
      <c r="AM442" s="115" t="s">
        <v>201</v>
      </c>
      <c r="AN442" s="115" t="s">
        <v>201</v>
      </c>
    </row>
    <row r="443" spans="1:40" x14ac:dyDescent="0.25">
      <c r="A443" s="115">
        <v>334824</v>
      </c>
      <c r="B443" s="115" t="s">
        <v>138</v>
      </c>
      <c r="X443" s="115" t="s">
        <v>201</v>
      </c>
      <c r="Z443" s="115" t="s">
        <v>201</v>
      </c>
      <c r="AB443" s="115" t="s">
        <v>201</v>
      </c>
      <c r="AC443" s="115" t="s">
        <v>201</v>
      </c>
      <c r="AD443" s="115" t="s">
        <v>201</v>
      </c>
      <c r="AE443" s="115" t="s">
        <v>201</v>
      </c>
      <c r="AF443" s="115" t="s">
        <v>201</v>
      </c>
      <c r="AG443" s="115" t="s">
        <v>201</v>
      </c>
      <c r="AH443" s="115" t="s">
        <v>201</v>
      </c>
      <c r="AI443" s="115" t="s">
        <v>201</v>
      </c>
      <c r="AJ443" s="115" t="s">
        <v>201</v>
      </c>
      <c r="AK443" s="115" t="s">
        <v>201</v>
      </c>
      <c r="AL443" s="115" t="s">
        <v>201</v>
      </c>
      <c r="AM443" s="115" t="s">
        <v>201</v>
      </c>
      <c r="AN443" s="115" t="s">
        <v>201</v>
      </c>
    </row>
    <row r="444" spans="1:40" x14ac:dyDescent="0.25">
      <c r="A444" s="115">
        <v>317408</v>
      </c>
      <c r="B444" s="115" t="s">
        <v>138</v>
      </c>
      <c r="Q444" s="115" t="s">
        <v>201</v>
      </c>
      <c r="W444" s="115" t="s">
        <v>201</v>
      </c>
      <c r="Z444" s="115" t="s">
        <v>201</v>
      </c>
      <c r="AB444" s="115" t="s">
        <v>201</v>
      </c>
      <c r="AC444" s="115" t="s">
        <v>201</v>
      </c>
      <c r="AE444" s="115" t="s">
        <v>201</v>
      </c>
      <c r="AF444" s="115" t="s">
        <v>201</v>
      </c>
      <c r="AG444" s="115" t="s">
        <v>201</v>
      </c>
      <c r="AH444" s="115" t="s">
        <v>201</v>
      </c>
      <c r="AI444" s="115" t="s">
        <v>201</v>
      </c>
      <c r="AJ444" s="115" t="s">
        <v>201</v>
      </c>
      <c r="AK444" s="115" t="s">
        <v>201</v>
      </c>
      <c r="AL444" s="115" t="s">
        <v>201</v>
      </c>
      <c r="AM444" s="115" t="s">
        <v>201</v>
      </c>
      <c r="AN444" s="115" t="s">
        <v>201</v>
      </c>
    </row>
    <row r="445" spans="1:40" x14ac:dyDescent="0.25">
      <c r="A445" s="115">
        <v>320836</v>
      </c>
      <c r="B445" s="115" t="s">
        <v>138</v>
      </c>
      <c r="N445" s="115" t="s">
        <v>201</v>
      </c>
      <c r="Z445" s="115" t="s">
        <v>201</v>
      </c>
      <c r="AA445" s="115" t="s">
        <v>201</v>
      </c>
      <c r="AB445" s="115" t="s">
        <v>201</v>
      </c>
      <c r="AC445" s="115" t="s">
        <v>201</v>
      </c>
      <c r="AE445" s="115" t="s">
        <v>201</v>
      </c>
      <c r="AF445" s="115" t="s">
        <v>201</v>
      </c>
      <c r="AG445" s="115" t="s">
        <v>201</v>
      </c>
      <c r="AH445" s="115" t="s">
        <v>201</v>
      </c>
      <c r="AI445" s="115" t="s">
        <v>201</v>
      </c>
      <c r="AJ445" s="115" t="s">
        <v>201</v>
      </c>
      <c r="AK445" s="115" t="s">
        <v>201</v>
      </c>
      <c r="AM445" s="115" t="s">
        <v>201</v>
      </c>
      <c r="AN445" s="115" t="s">
        <v>201</v>
      </c>
    </row>
    <row r="446" spans="1:40" x14ac:dyDescent="0.25">
      <c r="A446" s="115">
        <v>323184</v>
      </c>
      <c r="B446" s="115" t="s">
        <v>138</v>
      </c>
      <c r="Q446" s="115" t="s">
        <v>201</v>
      </c>
      <c r="W446" s="115" t="s">
        <v>201</v>
      </c>
      <c r="Z446" s="115" t="s">
        <v>201</v>
      </c>
      <c r="AB446" s="115" t="s">
        <v>201</v>
      </c>
      <c r="AE446" s="115" t="s">
        <v>201</v>
      </c>
      <c r="AF446" s="115" t="s">
        <v>201</v>
      </c>
      <c r="AG446" s="115" t="s">
        <v>201</v>
      </c>
      <c r="AH446" s="115" t="s">
        <v>201</v>
      </c>
      <c r="AI446" s="115" t="s">
        <v>201</v>
      </c>
      <c r="AJ446" s="115" t="s">
        <v>201</v>
      </c>
      <c r="AK446" s="115" t="s">
        <v>201</v>
      </c>
      <c r="AL446" s="115" t="s">
        <v>201</v>
      </c>
      <c r="AM446" s="115" t="s">
        <v>201</v>
      </c>
      <c r="AN446" s="115" t="s">
        <v>201</v>
      </c>
    </row>
    <row r="447" spans="1:40" x14ac:dyDescent="0.25">
      <c r="A447" s="115">
        <v>324815</v>
      </c>
      <c r="B447" s="115" t="s">
        <v>138</v>
      </c>
      <c r="H447" s="115" t="s">
        <v>201</v>
      </c>
      <c r="P447" s="115" t="s">
        <v>201</v>
      </c>
      <c r="AB447" s="115" t="s">
        <v>201</v>
      </c>
      <c r="AC447" s="115" t="s">
        <v>201</v>
      </c>
      <c r="AD447" s="115" t="s">
        <v>201</v>
      </c>
      <c r="AE447" s="115" t="s">
        <v>201</v>
      </c>
      <c r="AF447" s="115" t="s">
        <v>201</v>
      </c>
      <c r="AG447" s="115" t="s">
        <v>201</v>
      </c>
      <c r="AI447" s="115" t="s">
        <v>201</v>
      </c>
      <c r="AJ447" s="115" t="s">
        <v>201</v>
      </c>
      <c r="AK447" s="115" t="s">
        <v>201</v>
      </c>
      <c r="AL447" s="115" t="s">
        <v>201</v>
      </c>
      <c r="AM447" s="115" t="s">
        <v>201</v>
      </c>
      <c r="AN447" s="115" t="s">
        <v>201</v>
      </c>
    </row>
    <row r="448" spans="1:40" x14ac:dyDescent="0.25">
      <c r="A448" s="115">
        <v>326323</v>
      </c>
      <c r="B448" s="115" t="s">
        <v>138</v>
      </c>
      <c r="Z448" s="115" t="s">
        <v>201</v>
      </c>
      <c r="AB448" s="115" t="s">
        <v>201</v>
      </c>
      <c r="AC448" s="115" t="s">
        <v>201</v>
      </c>
      <c r="AD448" s="115" t="s">
        <v>201</v>
      </c>
      <c r="AE448" s="115" t="s">
        <v>201</v>
      </c>
      <c r="AF448" s="115" t="s">
        <v>201</v>
      </c>
      <c r="AG448" s="115" t="s">
        <v>201</v>
      </c>
      <c r="AH448" s="115" t="s">
        <v>201</v>
      </c>
      <c r="AI448" s="115" t="s">
        <v>201</v>
      </c>
      <c r="AJ448" s="115" t="s">
        <v>201</v>
      </c>
      <c r="AK448" s="115" t="s">
        <v>201</v>
      </c>
      <c r="AL448" s="115" t="s">
        <v>201</v>
      </c>
      <c r="AM448" s="115" t="s">
        <v>201</v>
      </c>
      <c r="AN448" s="115" t="s">
        <v>201</v>
      </c>
    </row>
    <row r="449" spans="1:40" x14ac:dyDescent="0.25">
      <c r="A449" s="115">
        <v>326830</v>
      </c>
      <c r="B449" s="115" t="s">
        <v>138</v>
      </c>
      <c r="Z449" s="115" t="s">
        <v>201</v>
      </c>
      <c r="AB449" s="115" t="s">
        <v>201</v>
      </c>
      <c r="AC449" s="115" t="s">
        <v>201</v>
      </c>
      <c r="AD449" s="115" t="s">
        <v>201</v>
      </c>
      <c r="AE449" s="115" t="s">
        <v>201</v>
      </c>
      <c r="AF449" s="115" t="s">
        <v>201</v>
      </c>
      <c r="AG449" s="115" t="s">
        <v>201</v>
      </c>
      <c r="AH449" s="115" t="s">
        <v>201</v>
      </c>
      <c r="AI449" s="115" t="s">
        <v>201</v>
      </c>
      <c r="AJ449" s="115" t="s">
        <v>201</v>
      </c>
      <c r="AK449" s="115" t="s">
        <v>201</v>
      </c>
      <c r="AL449" s="115" t="s">
        <v>201</v>
      </c>
      <c r="AM449" s="115" t="s">
        <v>201</v>
      </c>
      <c r="AN449" s="115" t="s">
        <v>201</v>
      </c>
    </row>
    <row r="450" spans="1:40" x14ac:dyDescent="0.25">
      <c r="A450" s="115">
        <v>331991</v>
      </c>
      <c r="B450" s="115" t="s">
        <v>138</v>
      </c>
      <c r="Z450" s="115" t="s">
        <v>201</v>
      </c>
      <c r="AB450" s="115" t="s">
        <v>201</v>
      </c>
      <c r="AC450" s="115" t="s">
        <v>201</v>
      </c>
      <c r="AD450" s="115" t="s">
        <v>201</v>
      </c>
      <c r="AE450" s="115" t="s">
        <v>201</v>
      </c>
      <c r="AF450" s="115" t="s">
        <v>201</v>
      </c>
      <c r="AG450" s="115" t="s">
        <v>201</v>
      </c>
      <c r="AH450" s="115" t="s">
        <v>201</v>
      </c>
      <c r="AI450" s="115" t="s">
        <v>201</v>
      </c>
      <c r="AJ450" s="115" t="s">
        <v>201</v>
      </c>
      <c r="AK450" s="115" t="s">
        <v>201</v>
      </c>
      <c r="AL450" s="115" t="s">
        <v>201</v>
      </c>
      <c r="AM450" s="115" t="s">
        <v>201</v>
      </c>
      <c r="AN450" s="115" t="s">
        <v>201</v>
      </c>
    </row>
    <row r="451" spans="1:40" x14ac:dyDescent="0.25">
      <c r="A451" s="115">
        <v>337140</v>
      </c>
      <c r="B451" s="115" t="s">
        <v>138</v>
      </c>
      <c r="W451" s="115" t="s">
        <v>201</v>
      </c>
      <c r="X451" s="115" t="s">
        <v>201</v>
      </c>
      <c r="AB451" s="115" t="s">
        <v>201</v>
      </c>
      <c r="AC451" s="115" t="s">
        <v>201</v>
      </c>
      <c r="AE451" s="115" t="s">
        <v>201</v>
      </c>
      <c r="AF451" s="115" t="s">
        <v>201</v>
      </c>
      <c r="AG451" s="115" t="s">
        <v>201</v>
      </c>
      <c r="AH451" s="115" t="s">
        <v>201</v>
      </c>
      <c r="AI451" s="115" t="s">
        <v>201</v>
      </c>
      <c r="AJ451" s="115" t="s">
        <v>201</v>
      </c>
      <c r="AK451" s="115" t="s">
        <v>201</v>
      </c>
      <c r="AL451" s="115" t="s">
        <v>201</v>
      </c>
      <c r="AM451" s="115" t="s">
        <v>201</v>
      </c>
      <c r="AN451" s="115" t="s">
        <v>201</v>
      </c>
    </row>
    <row r="452" spans="1:40" x14ac:dyDescent="0.25">
      <c r="A452" s="115">
        <v>337212</v>
      </c>
      <c r="B452" s="115" t="s">
        <v>138</v>
      </c>
      <c r="W452" s="115" t="s">
        <v>201</v>
      </c>
      <c r="Z452" s="115" t="s">
        <v>201</v>
      </c>
      <c r="AB452" s="115" t="s">
        <v>201</v>
      </c>
      <c r="AD452" s="115" t="s">
        <v>201</v>
      </c>
      <c r="AE452" s="115" t="s">
        <v>201</v>
      </c>
      <c r="AF452" s="115" t="s">
        <v>201</v>
      </c>
      <c r="AG452" s="115" t="s">
        <v>201</v>
      </c>
      <c r="AH452" s="115" t="s">
        <v>201</v>
      </c>
      <c r="AI452" s="115" t="s">
        <v>201</v>
      </c>
      <c r="AJ452" s="115" t="s">
        <v>201</v>
      </c>
      <c r="AK452" s="115" t="s">
        <v>201</v>
      </c>
      <c r="AL452" s="115" t="s">
        <v>201</v>
      </c>
      <c r="AM452" s="115" t="s">
        <v>201</v>
      </c>
      <c r="AN452" s="115" t="s">
        <v>201</v>
      </c>
    </row>
    <row r="453" spans="1:40" x14ac:dyDescent="0.25">
      <c r="A453" s="115">
        <v>317964</v>
      </c>
      <c r="B453" s="115" t="s">
        <v>138</v>
      </c>
      <c r="P453" s="115" t="s">
        <v>201</v>
      </c>
      <c r="W453" s="115" t="s">
        <v>201</v>
      </c>
      <c r="AB453" s="115" t="s">
        <v>201</v>
      </c>
      <c r="AD453" s="115" t="s">
        <v>201</v>
      </c>
      <c r="AE453" s="115" t="s">
        <v>201</v>
      </c>
      <c r="AF453" s="115" t="s">
        <v>201</v>
      </c>
      <c r="AG453" s="115" t="s">
        <v>201</v>
      </c>
      <c r="AI453" s="115" t="s">
        <v>201</v>
      </c>
      <c r="AJ453" s="115" t="s">
        <v>201</v>
      </c>
      <c r="AK453" s="115" t="s">
        <v>201</v>
      </c>
      <c r="AL453" s="115" t="s">
        <v>201</v>
      </c>
      <c r="AM453" s="115" t="s">
        <v>201</v>
      </c>
      <c r="AN453" s="115" t="s">
        <v>201</v>
      </c>
    </row>
    <row r="454" spans="1:40" x14ac:dyDescent="0.25">
      <c r="A454" s="115">
        <v>327578</v>
      </c>
      <c r="B454" s="115" t="s">
        <v>138</v>
      </c>
      <c r="W454" s="115" t="s">
        <v>201</v>
      </c>
      <c r="Z454" s="115" t="s">
        <v>201</v>
      </c>
      <c r="AB454" s="115" t="s">
        <v>201</v>
      </c>
      <c r="AC454" s="115" t="s">
        <v>201</v>
      </c>
      <c r="AD454" s="115" t="s">
        <v>201</v>
      </c>
      <c r="AE454" s="115" t="s">
        <v>201</v>
      </c>
      <c r="AF454" s="115" t="s">
        <v>201</v>
      </c>
      <c r="AG454" s="115" t="s">
        <v>201</v>
      </c>
      <c r="AI454" s="115" t="s">
        <v>201</v>
      </c>
      <c r="AJ454" s="115" t="s">
        <v>201</v>
      </c>
      <c r="AK454" s="115" t="s">
        <v>201</v>
      </c>
      <c r="AM454" s="115" t="s">
        <v>201</v>
      </c>
      <c r="AN454" s="115" t="s">
        <v>201</v>
      </c>
    </row>
    <row r="455" spans="1:40" x14ac:dyDescent="0.25">
      <c r="A455" s="115">
        <v>329321</v>
      </c>
      <c r="B455" s="115" t="s">
        <v>138</v>
      </c>
      <c r="Q455" s="115" t="s">
        <v>201</v>
      </c>
      <c r="Z455" s="115" t="s">
        <v>201</v>
      </c>
      <c r="AB455" s="115" t="s">
        <v>201</v>
      </c>
      <c r="AC455" s="115" t="s">
        <v>201</v>
      </c>
      <c r="AD455" s="115" t="s">
        <v>201</v>
      </c>
      <c r="AF455" s="115" t="s">
        <v>201</v>
      </c>
      <c r="AG455" s="115" t="s">
        <v>201</v>
      </c>
      <c r="AH455" s="115" t="s">
        <v>201</v>
      </c>
      <c r="AJ455" s="115" t="s">
        <v>201</v>
      </c>
      <c r="AK455" s="115" t="s">
        <v>201</v>
      </c>
      <c r="AL455" s="115" t="s">
        <v>201</v>
      </c>
      <c r="AM455" s="115" t="s">
        <v>201</v>
      </c>
      <c r="AN455" s="115" t="s">
        <v>201</v>
      </c>
    </row>
    <row r="456" spans="1:40" x14ac:dyDescent="0.25">
      <c r="A456" s="115">
        <v>332335</v>
      </c>
      <c r="B456" s="115" t="s">
        <v>138</v>
      </c>
      <c r="Z456" s="115" t="s">
        <v>201</v>
      </c>
      <c r="AB456" s="115" t="s">
        <v>201</v>
      </c>
      <c r="AC456" s="115" t="s">
        <v>201</v>
      </c>
      <c r="AE456" s="115" t="s">
        <v>201</v>
      </c>
      <c r="AF456" s="115" t="s">
        <v>201</v>
      </c>
      <c r="AG456" s="115" t="s">
        <v>201</v>
      </c>
      <c r="AH456" s="115" t="s">
        <v>201</v>
      </c>
      <c r="AI456" s="115" t="s">
        <v>201</v>
      </c>
      <c r="AJ456" s="115" t="s">
        <v>201</v>
      </c>
      <c r="AK456" s="115" t="s">
        <v>201</v>
      </c>
      <c r="AL456" s="115" t="s">
        <v>201</v>
      </c>
      <c r="AM456" s="115" t="s">
        <v>201</v>
      </c>
      <c r="AN456" s="115" t="s">
        <v>201</v>
      </c>
    </row>
    <row r="457" spans="1:40" x14ac:dyDescent="0.25">
      <c r="A457" s="115">
        <v>332744</v>
      </c>
      <c r="B457" s="115" t="s">
        <v>138</v>
      </c>
      <c r="Z457" s="115" t="s">
        <v>201</v>
      </c>
      <c r="AB457" s="115" t="s">
        <v>201</v>
      </c>
      <c r="AC457" s="115" t="s">
        <v>201</v>
      </c>
      <c r="AE457" s="115" t="s">
        <v>201</v>
      </c>
      <c r="AF457" s="115" t="s">
        <v>201</v>
      </c>
      <c r="AG457" s="115" t="s">
        <v>201</v>
      </c>
      <c r="AH457" s="115" t="s">
        <v>201</v>
      </c>
      <c r="AI457" s="115" t="s">
        <v>201</v>
      </c>
      <c r="AJ457" s="115" t="s">
        <v>201</v>
      </c>
      <c r="AK457" s="115" t="s">
        <v>201</v>
      </c>
      <c r="AL457" s="115" t="s">
        <v>201</v>
      </c>
      <c r="AM457" s="115" t="s">
        <v>201</v>
      </c>
      <c r="AN457" s="115" t="s">
        <v>201</v>
      </c>
    </row>
    <row r="458" spans="1:40" x14ac:dyDescent="0.25">
      <c r="A458" s="115">
        <v>334504</v>
      </c>
      <c r="B458" s="115" t="s">
        <v>138</v>
      </c>
      <c r="AA458" s="115" t="s">
        <v>201</v>
      </c>
      <c r="AB458" s="115" t="s">
        <v>201</v>
      </c>
      <c r="AC458" s="115" t="s">
        <v>201</v>
      </c>
      <c r="AE458" s="115" t="s">
        <v>201</v>
      </c>
      <c r="AF458" s="115" t="s">
        <v>201</v>
      </c>
      <c r="AG458" s="115" t="s">
        <v>201</v>
      </c>
      <c r="AH458" s="115" t="s">
        <v>201</v>
      </c>
      <c r="AI458" s="115" t="s">
        <v>201</v>
      </c>
      <c r="AJ458" s="115" t="s">
        <v>201</v>
      </c>
      <c r="AK458" s="115" t="s">
        <v>201</v>
      </c>
      <c r="AL458" s="115" t="s">
        <v>201</v>
      </c>
      <c r="AM458" s="115" t="s">
        <v>201</v>
      </c>
      <c r="AN458" s="115" t="s">
        <v>201</v>
      </c>
    </row>
    <row r="459" spans="1:40" x14ac:dyDescent="0.25">
      <c r="A459" s="115">
        <v>324803</v>
      </c>
      <c r="B459" s="115" t="s">
        <v>138</v>
      </c>
      <c r="Q459" s="115" t="s">
        <v>201</v>
      </c>
      <c r="W459" s="115" t="s">
        <v>201</v>
      </c>
      <c r="Z459" s="115" t="s">
        <v>201</v>
      </c>
      <c r="AB459" s="115" t="s">
        <v>201</v>
      </c>
      <c r="AD459" s="115" t="s">
        <v>201</v>
      </c>
      <c r="AE459" s="115" t="s">
        <v>201</v>
      </c>
      <c r="AF459" s="115" t="s">
        <v>201</v>
      </c>
      <c r="AG459" s="115" t="s">
        <v>201</v>
      </c>
      <c r="AH459" s="115" t="s">
        <v>201</v>
      </c>
      <c r="AI459" s="115" t="s">
        <v>201</v>
      </c>
      <c r="AJ459" s="115" t="s">
        <v>201</v>
      </c>
      <c r="AL459" s="115" t="s">
        <v>201</v>
      </c>
      <c r="AN459" s="115" t="s">
        <v>201</v>
      </c>
    </row>
    <row r="460" spans="1:40" x14ac:dyDescent="0.25">
      <c r="A460" s="115">
        <v>321125</v>
      </c>
      <c r="B460" s="115" t="s">
        <v>138</v>
      </c>
      <c r="N460" s="115" t="s">
        <v>201</v>
      </c>
      <c r="AB460" s="115" t="s">
        <v>201</v>
      </c>
      <c r="AC460" s="115" t="s">
        <v>201</v>
      </c>
      <c r="AD460" s="115" t="s">
        <v>201</v>
      </c>
      <c r="AE460" s="115" t="s">
        <v>201</v>
      </c>
      <c r="AF460" s="115" t="s">
        <v>201</v>
      </c>
      <c r="AI460" s="115" t="s">
        <v>201</v>
      </c>
      <c r="AJ460" s="115" t="s">
        <v>201</v>
      </c>
      <c r="AK460" s="115" t="s">
        <v>201</v>
      </c>
      <c r="AL460" s="115" t="s">
        <v>201</v>
      </c>
      <c r="AM460" s="115" t="s">
        <v>201</v>
      </c>
      <c r="AN460" s="115" t="s">
        <v>201</v>
      </c>
    </row>
    <row r="461" spans="1:40" x14ac:dyDescent="0.25">
      <c r="A461" s="115">
        <v>325578</v>
      </c>
      <c r="B461" s="115" t="s">
        <v>138</v>
      </c>
      <c r="I461" s="115" t="s">
        <v>201</v>
      </c>
      <c r="AB461" s="115" t="s">
        <v>201</v>
      </c>
      <c r="AC461" s="115" t="s">
        <v>201</v>
      </c>
      <c r="AD461" s="115" t="s">
        <v>201</v>
      </c>
      <c r="AG461" s="115" t="s">
        <v>201</v>
      </c>
      <c r="AH461" s="115" t="s">
        <v>201</v>
      </c>
      <c r="AI461" s="115" t="s">
        <v>201</v>
      </c>
      <c r="AJ461" s="115" t="s">
        <v>201</v>
      </c>
      <c r="AK461" s="115" t="s">
        <v>201</v>
      </c>
      <c r="AL461" s="115" t="s">
        <v>201</v>
      </c>
      <c r="AM461" s="115" t="s">
        <v>201</v>
      </c>
      <c r="AN461" s="115" t="s">
        <v>201</v>
      </c>
    </row>
    <row r="462" spans="1:40" x14ac:dyDescent="0.25">
      <c r="A462" s="115">
        <v>332389</v>
      </c>
      <c r="B462" s="115" t="s">
        <v>138</v>
      </c>
      <c r="Z462" s="115" t="s">
        <v>201</v>
      </c>
      <c r="AB462" s="115" t="s">
        <v>201</v>
      </c>
      <c r="AE462" s="115" t="s">
        <v>201</v>
      </c>
      <c r="AF462" s="115" t="s">
        <v>201</v>
      </c>
      <c r="AG462" s="115" t="s">
        <v>201</v>
      </c>
      <c r="AH462" s="115" t="s">
        <v>201</v>
      </c>
      <c r="AI462" s="115" t="s">
        <v>201</v>
      </c>
      <c r="AJ462" s="115" t="s">
        <v>201</v>
      </c>
      <c r="AK462" s="115" t="s">
        <v>201</v>
      </c>
      <c r="AL462" s="115" t="s">
        <v>201</v>
      </c>
      <c r="AM462" s="115" t="s">
        <v>201</v>
      </c>
      <c r="AN462" s="115" t="s">
        <v>201</v>
      </c>
    </row>
    <row r="463" spans="1:40" x14ac:dyDescent="0.25">
      <c r="A463" s="115">
        <v>324172</v>
      </c>
      <c r="B463" s="115" t="s">
        <v>138</v>
      </c>
      <c r="AA463" s="115" t="s">
        <v>201</v>
      </c>
      <c r="AB463" s="115" t="s">
        <v>201</v>
      </c>
      <c r="AC463" s="115" t="s">
        <v>201</v>
      </c>
      <c r="AE463" s="115" t="s">
        <v>201</v>
      </c>
      <c r="AF463" s="115" t="s">
        <v>201</v>
      </c>
      <c r="AI463" s="115" t="s">
        <v>201</v>
      </c>
      <c r="AJ463" s="115" t="s">
        <v>201</v>
      </c>
      <c r="AK463" s="115" t="s">
        <v>201</v>
      </c>
      <c r="AL463" s="115" t="s">
        <v>201</v>
      </c>
      <c r="AM463" s="115" t="s">
        <v>201</v>
      </c>
      <c r="AN463" s="115" t="s">
        <v>201</v>
      </c>
    </row>
    <row r="464" spans="1:40" x14ac:dyDescent="0.25">
      <c r="A464" s="115">
        <v>337156</v>
      </c>
      <c r="B464" s="115" t="s">
        <v>138</v>
      </c>
      <c r="Z464" s="115" t="s">
        <v>201</v>
      </c>
      <c r="AB464" s="115" t="s">
        <v>201</v>
      </c>
      <c r="AC464" s="115" t="s">
        <v>201</v>
      </c>
      <c r="AF464" s="115" t="s">
        <v>201</v>
      </c>
      <c r="AG464" s="115" t="s">
        <v>201</v>
      </c>
      <c r="AI464" s="115" t="s">
        <v>201</v>
      </c>
      <c r="AJ464" s="115" t="s">
        <v>201</v>
      </c>
      <c r="AK464" s="115" t="s">
        <v>201</v>
      </c>
      <c r="AL464" s="115" t="s">
        <v>201</v>
      </c>
      <c r="AN464" s="115" t="s">
        <v>201</v>
      </c>
    </row>
    <row r="465" spans="1:40" x14ac:dyDescent="0.25">
      <c r="A465" s="115">
        <v>327114</v>
      </c>
      <c r="B465" s="115" t="s">
        <v>138</v>
      </c>
      <c r="P465" s="115" t="s">
        <v>201</v>
      </c>
      <c r="Y465" s="115" t="s">
        <v>201</v>
      </c>
      <c r="AB465" s="115" t="s">
        <v>201</v>
      </c>
      <c r="AC465" s="115" t="s">
        <v>201</v>
      </c>
      <c r="AG465" s="115" t="s">
        <v>201</v>
      </c>
      <c r="AI465" s="115" t="s">
        <v>201</v>
      </c>
      <c r="AJ465" s="115" t="s">
        <v>201</v>
      </c>
      <c r="AM465" s="115" t="s">
        <v>201</v>
      </c>
      <c r="AN465" s="115" t="s">
        <v>201</v>
      </c>
    </row>
    <row r="466" spans="1:40" x14ac:dyDescent="0.25">
      <c r="A466" s="115">
        <v>333449</v>
      </c>
      <c r="B466" s="115" t="s">
        <v>138</v>
      </c>
      <c r="Z466" s="115" t="s">
        <v>201</v>
      </c>
      <c r="AB466" s="115" t="s">
        <v>201</v>
      </c>
      <c r="AC466" s="115" t="s">
        <v>201</v>
      </c>
      <c r="AD466" s="115" t="s">
        <v>201</v>
      </c>
      <c r="AF466" s="115" t="s">
        <v>201</v>
      </c>
      <c r="AG466" s="115" t="s">
        <v>201</v>
      </c>
      <c r="AI466" s="115" t="s">
        <v>201</v>
      </c>
      <c r="AJ466" s="115" t="s">
        <v>201</v>
      </c>
      <c r="AN466" s="115" t="s">
        <v>201</v>
      </c>
    </row>
    <row r="467" spans="1:40" x14ac:dyDescent="0.25">
      <c r="A467" s="115">
        <v>333560</v>
      </c>
      <c r="B467" s="115" t="s">
        <v>138</v>
      </c>
      <c r="P467" s="115" t="s">
        <v>201</v>
      </c>
      <c r="Q467" s="115" t="s">
        <v>201</v>
      </c>
      <c r="W467" s="115" t="s">
        <v>201</v>
      </c>
      <c r="AB467" s="115" t="s">
        <v>201</v>
      </c>
      <c r="AE467" s="115" t="s">
        <v>201</v>
      </c>
      <c r="AF467" s="115" t="s">
        <v>201</v>
      </c>
      <c r="AG467" s="115" t="s">
        <v>201</v>
      </c>
      <c r="AH467" s="115" t="s">
        <v>201</v>
      </c>
      <c r="AN467" s="115" t="s">
        <v>201</v>
      </c>
    </row>
    <row r="468" spans="1:40" x14ac:dyDescent="0.25">
      <c r="A468" s="115">
        <v>331635</v>
      </c>
      <c r="B468" s="115" t="s">
        <v>138</v>
      </c>
      <c r="AB468" s="115" t="s">
        <v>201</v>
      </c>
      <c r="AH468" s="115" t="s">
        <v>201</v>
      </c>
      <c r="AI468" s="115" t="s">
        <v>201</v>
      </c>
      <c r="AJ468" s="115" t="s">
        <v>201</v>
      </c>
      <c r="AK468" s="115" t="s">
        <v>201</v>
      </c>
      <c r="AL468" s="115" t="s">
        <v>201</v>
      </c>
      <c r="AM468" s="115" t="s">
        <v>201</v>
      </c>
      <c r="AN468" s="115" t="s">
        <v>201</v>
      </c>
    </row>
    <row r="469" spans="1:40" x14ac:dyDescent="0.25">
      <c r="A469" s="115">
        <v>333441</v>
      </c>
      <c r="B469" s="115" t="s">
        <v>138</v>
      </c>
      <c r="AB469" s="115" t="s">
        <v>201</v>
      </c>
      <c r="AC469" s="115" t="s">
        <v>201</v>
      </c>
      <c r="AD469" s="115" t="s">
        <v>201</v>
      </c>
      <c r="AF469" s="115" t="s">
        <v>201</v>
      </c>
      <c r="AG469" s="115" t="s">
        <v>201</v>
      </c>
      <c r="AH469" s="115" t="s">
        <v>201</v>
      </c>
      <c r="AI469" s="115" t="s">
        <v>201</v>
      </c>
      <c r="AJ469" s="115" t="s">
        <v>201</v>
      </c>
      <c r="AK469" s="115" t="s">
        <v>201</v>
      </c>
      <c r="AL469" s="115" t="s">
        <v>201</v>
      </c>
      <c r="AM469" s="115" t="s">
        <v>201</v>
      </c>
      <c r="AN469" s="115" t="s">
        <v>201</v>
      </c>
    </row>
    <row r="470" spans="1:40" x14ac:dyDescent="0.25">
      <c r="A470" s="115">
        <v>325810</v>
      </c>
      <c r="B470" s="115" t="s">
        <v>138</v>
      </c>
      <c r="O470" s="115" t="s">
        <v>201</v>
      </c>
      <c r="AC470" s="115" t="s">
        <v>201</v>
      </c>
      <c r="AD470" s="115" t="s">
        <v>201</v>
      </c>
      <c r="AE470" s="115" t="s">
        <v>201</v>
      </c>
      <c r="AF470" s="115" t="s">
        <v>201</v>
      </c>
      <c r="AG470" s="115" t="s">
        <v>201</v>
      </c>
      <c r="AH470" s="115" t="s">
        <v>201</v>
      </c>
      <c r="AI470" s="115" t="s">
        <v>201</v>
      </c>
      <c r="AJ470" s="115" t="s">
        <v>201</v>
      </c>
      <c r="AK470" s="115" t="s">
        <v>201</v>
      </c>
      <c r="AL470" s="115" t="s">
        <v>201</v>
      </c>
      <c r="AM470" s="115" t="s">
        <v>201</v>
      </c>
      <c r="AN470" s="115" t="s">
        <v>201</v>
      </c>
    </row>
    <row r="471" spans="1:40" x14ac:dyDescent="0.25">
      <c r="A471" s="115">
        <v>327126</v>
      </c>
      <c r="B471" s="115" t="s">
        <v>138</v>
      </c>
      <c r="H471" s="115" t="s">
        <v>201</v>
      </c>
      <c r="O471" s="115" t="s">
        <v>201</v>
      </c>
      <c r="AC471" s="115" t="s">
        <v>201</v>
      </c>
      <c r="AE471" s="115" t="s">
        <v>201</v>
      </c>
      <c r="AF471" s="115" t="s">
        <v>201</v>
      </c>
      <c r="AG471" s="115" t="s">
        <v>201</v>
      </c>
      <c r="AI471" s="115" t="s">
        <v>201</v>
      </c>
      <c r="AJ471" s="115" t="s">
        <v>201</v>
      </c>
      <c r="AK471" s="115" t="s">
        <v>201</v>
      </c>
      <c r="AL471" s="115" t="s">
        <v>201</v>
      </c>
      <c r="AN471" s="115" t="s">
        <v>201</v>
      </c>
    </row>
    <row r="472" spans="1:40" x14ac:dyDescent="0.25">
      <c r="A472" s="115">
        <v>330084</v>
      </c>
      <c r="B472" s="115" t="s">
        <v>138</v>
      </c>
      <c r="O472" s="115" t="s">
        <v>201</v>
      </c>
      <c r="P472" s="115" t="s">
        <v>201</v>
      </c>
      <c r="Z472" s="115" t="s">
        <v>201</v>
      </c>
      <c r="AC472" s="115" t="s">
        <v>201</v>
      </c>
      <c r="AD472" s="115" t="s">
        <v>201</v>
      </c>
      <c r="AG472" s="115" t="s">
        <v>201</v>
      </c>
      <c r="AI472" s="115" t="s">
        <v>201</v>
      </c>
      <c r="AK472" s="115" t="s">
        <v>201</v>
      </c>
      <c r="AM472" s="115" t="s">
        <v>201</v>
      </c>
      <c r="AN472" s="115" t="s">
        <v>201</v>
      </c>
    </row>
    <row r="473" spans="1:40" x14ac:dyDescent="0.25">
      <c r="A473" s="115">
        <v>319724</v>
      </c>
      <c r="B473" s="115" t="s">
        <v>138</v>
      </c>
      <c r="M473" s="115" t="s">
        <v>201</v>
      </c>
      <c r="Q473" s="115" t="s">
        <v>201</v>
      </c>
      <c r="Z473" s="115" t="s">
        <v>201</v>
      </c>
      <c r="AA473" s="115" t="s">
        <v>201</v>
      </c>
      <c r="AC473" s="115" t="s">
        <v>201</v>
      </c>
      <c r="AD473" s="115" t="s">
        <v>201</v>
      </c>
      <c r="AE473" s="115" t="s">
        <v>201</v>
      </c>
      <c r="AF473" s="115" t="s">
        <v>201</v>
      </c>
      <c r="AG473" s="115" t="s">
        <v>201</v>
      </c>
      <c r="AH473" s="115" t="s">
        <v>201</v>
      </c>
      <c r="AI473" s="115" t="s">
        <v>201</v>
      </c>
      <c r="AJ473" s="115" t="s">
        <v>201</v>
      </c>
      <c r="AK473" s="115" t="s">
        <v>201</v>
      </c>
      <c r="AL473" s="115" t="s">
        <v>201</v>
      </c>
      <c r="AM473" s="115" t="s">
        <v>201</v>
      </c>
      <c r="AN473" s="115" t="s">
        <v>201</v>
      </c>
    </row>
    <row r="474" spans="1:40" x14ac:dyDescent="0.25">
      <c r="A474" s="115">
        <v>325074</v>
      </c>
      <c r="B474" s="115" t="s">
        <v>138</v>
      </c>
      <c r="L474" s="115" t="s">
        <v>201</v>
      </c>
      <c r="W474" s="115" t="s">
        <v>201</v>
      </c>
      <c r="X474" s="115" t="s">
        <v>201</v>
      </c>
      <c r="AA474" s="115" t="s">
        <v>201</v>
      </c>
      <c r="AC474" s="115" t="s">
        <v>201</v>
      </c>
      <c r="AD474" s="115" t="s">
        <v>201</v>
      </c>
      <c r="AE474" s="115" t="s">
        <v>201</v>
      </c>
      <c r="AF474" s="115" t="s">
        <v>201</v>
      </c>
      <c r="AG474" s="115" t="s">
        <v>201</v>
      </c>
      <c r="AH474" s="115" t="s">
        <v>201</v>
      </c>
      <c r="AI474" s="115" t="s">
        <v>201</v>
      </c>
      <c r="AJ474" s="115" t="s">
        <v>201</v>
      </c>
      <c r="AK474" s="115" t="s">
        <v>201</v>
      </c>
      <c r="AL474" s="115" t="s">
        <v>201</v>
      </c>
      <c r="AM474" s="115" t="s">
        <v>201</v>
      </c>
      <c r="AN474" s="115" t="s">
        <v>201</v>
      </c>
    </row>
    <row r="475" spans="1:40" x14ac:dyDescent="0.25">
      <c r="A475" s="115">
        <v>325202</v>
      </c>
      <c r="B475" s="115" t="s">
        <v>138</v>
      </c>
      <c r="P475" s="115" t="s">
        <v>201</v>
      </c>
      <c r="W475" s="115" t="s">
        <v>201</v>
      </c>
      <c r="X475" s="115" t="s">
        <v>201</v>
      </c>
      <c r="Y475" s="115" t="s">
        <v>201</v>
      </c>
      <c r="AC475" s="115" t="s">
        <v>201</v>
      </c>
      <c r="AD475" s="115" t="s">
        <v>201</v>
      </c>
      <c r="AE475" s="115" t="s">
        <v>201</v>
      </c>
      <c r="AF475" s="115" t="s">
        <v>201</v>
      </c>
      <c r="AG475" s="115" t="s">
        <v>201</v>
      </c>
      <c r="AH475" s="115" t="s">
        <v>201</v>
      </c>
      <c r="AI475" s="115" t="s">
        <v>201</v>
      </c>
      <c r="AJ475" s="115" t="s">
        <v>201</v>
      </c>
      <c r="AK475" s="115" t="s">
        <v>201</v>
      </c>
      <c r="AL475" s="115" t="s">
        <v>201</v>
      </c>
      <c r="AM475" s="115" t="s">
        <v>201</v>
      </c>
      <c r="AN475" s="115" t="s">
        <v>201</v>
      </c>
    </row>
    <row r="476" spans="1:40" x14ac:dyDescent="0.25">
      <c r="A476" s="115">
        <v>325548</v>
      </c>
      <c r="B476" s="115" t="s">
        <v>138</v>
      </c>
      <c r="P476" s="115" t="s">
        <v>201</v>
      </c>
      <c r="W476" s="115" t="s">
        <v>201</v>
      </c>
      <c r="X476" s="115" t="s">
        <v>201</v>
      </c>
      <c r="Z476" s="115" t="s">
        <v>201</v>
      </c>
      <c r="AC476" s="115" t="s">
        <v>201</v>
      </c>
      <c r="AD476" s="115" t="s">
        <v>201</v>
      </c>
      <c r="AE476" s="115" t="s">
        <v>201</v>
      </c>
      <c r="AF476" s="115" t="s">
        <v>201</v>
      </c>
      <c r="AG476" s="115" t="s">
        <v>201</v>
      </c>
      <c r="AH476" s="115" t="s">
        <v>201</v>
      </c>
      <c r="AI476" s="115" t="s">
        <v>201</v>
      </c>
      <c r="AJ476" s="115" t="s">
        <v>201</v>
      </c>
      <c r="AK476" s="115" t="s">
        <v>201</v>
      </c>
      <c r="AL476" s="115" t="s">
        <v>201</v>
      </c>
      <c r="AM476" s="115" t="s">
        <v>201</v>
      </c>
      <c r="AN476" s="115" t="s">
        <v>201</v>
      </c>
    </row>
    <row r="477" spans="1:40" x14ac:dyDescent="0.25">
      <c r="A477" s="115">
        <v>327452</v>
      </c>
      <c r="B477" s="115" t="s">
        <v>138</v>
      </c>
      <c r="P477" s="115" t="s">
        <v>201</v>
      </c>
      <c r="V477" s="115" t="s">
        <v>201</v>
      </c>
      <c r="W477" s="115" t="s">
        <v>201</v>
      </c>
      <c r="X477" s="115" t="s">
        <v>201</v>
      </c>
      <c r="AC477" s="115" t="s">
        <v>201</v>
      </c>
      <c r="AD477" s="115" t="s">
        <v>201</v>
      </c>
      <c r="AE477" s="115" t="s">
        <v>201</v>
      </c>
      <c r="AF477" s="115" t="s">
        <v>201</v>
      </c>
      <c r="AG477" s="115" t="s">
        <v>201</v>
      </c>
      <c r="AH477" s="115" t="s">
        <v>201</v>
      </c>
      <c r="AI477" s="115" t="s">
        <v>201</v>
      </c>
      <c r="AJ477" s="115" t="s">
        <v>201</v>
      </c>
      <c r="AK477" s="115" t="s">
        <v>201</v>
      </c>
      <c r="AL477" s="115" t="s">
        <v>201</v>
      </c>
      <c r="AM477" s="115" t="s">
        <v>201</v>
      </c>
      <c r="AN477" s="115" t="s">
        <v>201</v>
      </c>
    </row>
    <row r="478" spans="1:40" x14ac:dyDescent="0.25">
      <c r="A478" s="115">
        <v>328281</v>
      </c>
      <c r="B478" s="115" t="s">
        <v>138</v>
      </c>
      <c r="M478" s="115" t="s">
        <v>201</v>
      </c>
      <c r="Q478" s="115" t="s">
        <v>201</v>
      </c>
      <c r="Y478" s="115" t="s">
        <v>201</v>
      </c>
      <c r="Z478" s="115" t="s">
        <v>201</v>
      </c>
      <c r="AC478" s="115" t="s">
        <v>201</v>
      </c>
      <c r="AD478" s="115" t="s">
        <v>201</v>
      </c>
      <c r="AE478" s="115" t="s">
        <v>201</v>
      </c>
      <c r="AF478" s="115" t="s">
        <v>201</v>
      </c>
      <c r="AG478" s="115" t="s">
        <v>201</v>
      </c>
      <c r="AH478" s="115" t="s">
        <v>201</v>
      </c>
      <c r="AI478" s="115" t="s">
        <v>201</v>
      </c>
      <c r="AJ478" s="115" t="s">
        <v>201</v>
      </c>
      <c r="AK478" s="115" t="s">
        <v>201</v>
      </c>
      <c r="AL478" s="115" t="s">
        <v>201</v>
      </c>
      <c r="AM478" s="115" t="s">
        <v>201</v>
      </c>
      <c r="AN478" s="115" t="s">
        <v>201</v>
      </c>
    </row>
    <row r="479" spans="1:40" x14ac:dyDescent="0.25">
      <c r="A479" s="115">
        <v>329419</v>
      </c>
      <c r="B479" s="115" t="s">
        <v>138</v>
      </c>
      <c r="P479" s="115" t="s">
        <v>201</v>
      </c>
      <c r="W479" s="115" t="s">
        <v>201</v>
      </c>
      <c r="Z479" s="115" t="s">
        <v>201</v>
      </c>
      <c r="AA479" s="115" t="s">
        <v>201</v>
      </c>
      <c r="AC479" s="115" t="s">
        <v>201</v>
      </c>
      <c r="AD479" s="115" t="s">
        <v>201</v>
      </c>
      <c r="AE479" s="115" t="s">
        <v>201</v>
      </c>
      <c r="AF479" s="115" t="s">
        <v>201</v>
      </c>
      <c r="AG479" s="115" t="s">
        <v>201</v>
      </c>
      <c r="AH479" s="115" t="s">
        <v>201</v>
      </c>
      <c r="AI479" s="115" t="s">
        <v>201</v>
      </c>
      <c r="AJ479" s="115" t="s">
        <v>201</v>
      </c>
      <c r="AK479" s="115" t="s">
        <v>201</v>
      </c>
      <c r="AL479" s="115" t="s">
        <v>201</v>
      </c>
      <c r="AM479" s="115" t="s">
        <v>201</v>
      </c>
      <c r="AN479" s="115" t="s">
        <v>201</v>
      </c>
    </row>
    <row r="480" spans="1:40" x14ac:dyDescent="0.25">
      <c r="A480" s="115">
        <v>329678</v>
      </c>
      <c r="B480" s="115" t="s">
        <v>138</v>
      </c>
      <c r="M480" s="115" t="s">
        <v>201</v>
      </c>
      <c r="P480" s="115" t="s">
        <v>201</v>
      </c>
      <c r="W480" s="115" t="s">
        <v>201</v>
      </c>
      <c r="Z480" s="115" t="s">
        <v>201</v>
      </c>
      <c r="AC480" s="115" t="s">
        <v>201</v>
      </c>
      <c r="AD480" s="115" t="s">
        <v>201</v>
      </c>
      <c r="AE480" s="115" t="s">
        <v>201</v>
      </c>
      <c r="AF480" s="115" t="s">
        <v>201</v>
      </c>
      <c r="AG480" s="115" t="s">
        <v>201</v>
      </c>
      <c r="AH480" s="115" t="s">
        <v>201</v>
      </c>
      <c r="AI480" s="115" t="s">
        <v>201</v>
      </c>
      <c r="AJ480" s="115" t="s">
        <v>201</v>
      </c>
      <c r="AK480" s="115" t="s">
        <v>201</v>
      </c>
      <c r="AL480" s="115" t="s">
        <v>201</v>
      </c>
      <c r="AM480" s="115" t="s">
        <v>201</v>
      </c>
      <c r="AN480" s="115" t="s">
        <v>201</v>
      </c>
    </row>
    <row r="481" spans="1:40" x14ac:dyDescent="0.25">
      <c r="A481" s="115">
        <v>331089</v>
      </c>
      <c r="B481" s="115" t="s">
        <v>138</v>
      </c>
      <c r="D481" s="115" t="s">
        <v>201</v>
      </c>
      <c r="P481" s="115" t="s">
        <v>201</v>
      </c>
      <c r="W481" s="115" t="s">
        <v>201</v>
      </c>
      <c r="X481" s="115" t="s">
        <v>201</v>
      </c>
      <c r="AC481" s="115" t="s">
        <v>201</v>
      </c>
      <c r="AD481" s="115" t="s">
        <v>201</v>
      </c>
      <c r="AE481" s="115" t="s">
        <v>201</v>
      </c>
      <c r="AF481" s="115" t="s">
        <v>201</v>
      </c>
      <c r="AG481" s="115" t="s">
        <v>201</v>
      </c>
      <c r="AH481" s="115" t="s">
        <v>201</v>
      </c>
      <c r="AI481" s="115" t="s">
        <v>201</v>
      </c>
      <c r="AJ481" s="115" t="s">
        <v>201</v>
      </c>
      <c r="AK481" s="115" t="s">
        <v>201</v>
      </c>
      <c r="AL481" s="115" t="s">
        <v>201</v>
      </c>
      <c r="AM481" s="115" t="s">
        <v>201</v>
      </c>
      <c r="AN481" s="115" t="s">
        <v>201</v>
      </c>
    </row>
    <row r="482" spans="1:40" x14ac:dyDescent="0.25">
      <c r="A482" s="115">
        <v>331594</v>
      </c>
      <c r="B482" s="115" t="s">
        <v>138</v>
      </c>
      <c r="P482" s="115" t="s">
        <v>201</v>
      </c>
      <c r="Q482" s="115" t="s">
        <v>201</v>
      </c>
      <c r="W482" s="115" t="s">
        <v>201</v>
      </c>
      <c r="Z482" s="115" t="s">
        <v>201</v>
      </c>
      <c r="AC482" s="115" t="s">
        <v>201</v>
      </c>
      <c r="AD482" s="115" t="s">
        <v>201</v>
      </c>
      <c r="AE482" s="115" t="s">
        <v>201</v>
      </c>
      <c r="AF482" s="115" t="s">
        <v>201</v>
      </c>
      <c r="AG482" s="115" t="s">
        <v>201</v>
      </c>
      <c r="AH482" s="115" t="s">
        <v>201</v>
      </c>
      <c r="AI482" s="115" t="s">
        <v>201</v>
      </c>
      <c r="AJ482" s="115" t="s">
        <v>201</v>
      </c>
      <c r="AK482" s="115" t="s">
        <v>201</v>
      </c>
      <c r="AL482" s="115" t="s">
        <v>201</v>
      </c>
      <c r="AM482" s="115" t="s">
        <v>201</v>
      </c>
      <c r="AN482" s="115" t="s">
        <v>201</v>
      </c>
    </row>
    <row r="483" spans="1:40" x14ac:dyDescent="0.25">
      <c r="A483" s="115">
        <v>333606</v>
      </c>
      <c r="B483" s="115" t="s">
        <v>138</v>
      </c>
      <c r="P483" s="115" t="s">
        <v>201</v>
      </c>
      <c r="W483" s="115" t="s">
        <v>201</v>
      </c>
      <c r="X483" s="115" t="s">
        <v>201</v>
      </c>
      <c r="Z483" s="115" t="s">
        <v>201</v>
      </c>
      <c r="AC483" s="115" t="s">
        <v>201</v>
      </c>
      <c r="AD483" s="115" t="s">
        <v>201</v>
      </c>
      <c r="AE483" s="115" t="s">
        <v>201</v>
      </c>
      <c r="AF483" s="115" t="s">
        <v>201</v>
      </c>
      <c r="AG483" s="115" t="s">
        <v>201</v>
      </c>
      <c r="AH483" s="115" t="s">
        <v>201</v>
      </c>
      <c r="AI483" s="115" t="s">
        <v>201</v>
      </c>
      <c r="AJ483" s="115" t="s">
        <v>201</v>
      </c>
      <c r="AK483" s="115" t="s">
        <v>201</v>
      </c>
      <c r="AL483" s="115" t="s">
        <v>201</v>
      </c>
      <c r="AM483" s="115" t="s">
        <v>201</v>
      </c>
      <c r="AN483" s="115" t="s">
        <v>201</v>
      </c>
    </row>
    <row r="484" spans="1:40" x14ac:dyDescent="0.25">
      <c r="A484" s="115">
        <v>333954</v>
      </c>
      <c r="B484" s="115" t="s">
        <v>138</v>
      </c>
      <c r="J484" s="115" t="s">
        <v>201</v>
      </c>
      <c r="L484" s="115" t="s">
        <v>201</v>
      </c>
      <c r="M484" s="115" t="s">
        <v>201</v>
      </c>
      <c r="Z484" s="115" t="s">
        <v>201</v>
      </c>
      <c r="AC484" s="115" t="s">
        <v>201</v>
      </c>
      <c r="AD484" s="115" t="s">
        <v>201</v>
      </c>
      <c r="AE484" s="115" t="s">
        <v>201</v>
      </c>
      <c r="AF484" s="115" t="s">
        <v>201</v>
      </c>
      <c r="AG484" s="115" t="s">
        <v>201</v>
      </c>
      <c r="AH484" s="115" t="s">
        <v>201</v>
      </c>
      <c r="AI484" s="115" t="s">
        <v>201</v>
      </c>
      <c r="AJ484" s="115" t="s">
        <v>201</v>
      </c>
      <c r="AK484" s="115" t="s">
        <v>201</v>
      </c>
      <c r="AL484" s="115" t="s">
        <v>201</v>
      </c>
      <c r="AM484" s="115" t="s">
        <v>201</v>
      </c>
      <c r="AN484" s="115" t="s">
        <v>201</v>
      </c>
    </row>
    <row r="485" spans="1:40" x14ac:dyDescent="0.25">
      <c r="A485" s="115">
        <v>334763</v>
      </c>
      <c r="B485" s="115" t="s">
        <v>138</v>
      </c>
      <c r="P485" s="115" t="s">
        <v>201</v>
      </c>
      <c r="W485" s="115" t="s">
        <v>201</v>
      </c>
      <c r="X485" s="115" t="s">
        <v>201</v>
      </c>
      <c r="Z485" s="115" t="s">
        <v>201</v>
      </c>
      <c r="AC485" s="115" t="s">
        <v>201</v>
      </c>
      <c r="AD485" s="115" t="s">
        <v>201</v>
      </c>
      <c r="AE485" s="115" t="s">
        <v>201</v>
      </c>
      <c r="AF485" s="115" t="s">
        <v>201</v>
      </c>
      <c r="AG485" s="115" t="s">
        <v>201</v>
      </c>
      <c r="AH485" s="115" t="s">
        <v>201</v>
      </c>
      <c r="AI485" s="115" t="s">
        <v>201</v>
      </c>
      <c r="AJ485" s="115" t="s">
        <v>201</v>
      </c>
      <c r="AK485" s="115" t="s">
        <v>201</v>
      </c>
      <c r="AL485" s="115" t="s">
        <v>201</v>
      </c>
      <c r="AM485" s="115" t="s">
        <v>201</v>
      </c>
      <c r="AN485" s="115" t="s">
        <v>201</v>
      </c>
    </row>
    <row r="486" spans="1:40" x14ac:dyDescent="0.25">
      <c r="A486" s="115">
        <v>310894</v>
      </c>
      <c r="B486" s="115" t="s">
        <v>138</v>
      </c>
      <c r="M486" s="115" t="s">
        <v>201</v>
      </c>
      <c r="P486" s="115" t="s">
        <v>201</v>
      </c>
      <c r="Z486" s="115" t="s">
        <v>201</v>
      </c>
      <c r="AC486" s="115" t="s">
        <v>201</v>
      </c>
      <c r="AD486" s="115" t="s">
        <v>201</v>
      </c>
      <c r="AE486" s="115" t="s">
        <v>201</v>
      </c>
      <c r="AF486" s="115" t="s">
        <v>201</v>
      </c>
      <c r="AG486" s="115" t="s">
        <v>201</v>
      </c>
      <c r="AH486" s="115" t="s">
        <v>201</v>
      </c>
      <c r="AI486" s="115" t="s">
        <v>201</v>
      </c>
      <c r="AJ486" s="115" t="s">
        <v>201</v>
      </c>
      <c r="AK486" s="115" t="s">
        <v>201</v>
      </c>
      <c r="AL486" s="115" t="s">
        <v>201</v>
      </c>
      <c r="AM486" s="115" t="s">
        <v>201</v>
      </c>
      <c r="AN486" s="115" t="s">
        <v>201</v>
      </c>
    </row>
    <row r="487" spans="1:40" x14ac:dyDescent="0.25">
      <c r="A487" s="115">
        <v>319833</v>
      </c>
      <c r="B487" s="115" t="s">
        <v>138</v>
      </c>
      <c r="W487" s="115" t="s">
        <v>201</v>
      </c>
      <c r="Z487" s="115" t="s">
        <v>201</v>
      </c>
      <c r="AA487" s="115" t="s">
        <v>201</v>
      </c>
      <c r="AC487" s="115" t="s">
        <v>201</v>
      </c>
      <c r="AD487" s="115" t="s">
        <v>201</v>
      </c>
      <c r="AE487" s="115" t="s">
        <v>201</v>
      </c>
      <c r="AF487" s="115" t="s">
        <v>201</v>
      </c>
      <c r="AG487" s="115" t="s">
        <v>201</v>
      </c>
      <c r="AH487" s="115" t="s">
        <v>201</v>
      </c>
      <c r="AI487" s="115" t="s">
        <v>201</v>
      </c>
      <c r="AJ487" s="115" t="s">
        <v>201</v>
      </c>
      <c r="AK487" s="115" t="s">
        <v>201</v>
      </c>
      <c r="AL487" s="115" t="s">
        <v>201</v>
      </c>
      <c r="AM487" s="115" t="s">
        <v>201</v>
      </c>
      <c r="AN487" s="115" t="s">
        <v>201</v>
      </c>
    </row>
    <row r="488" spans="1:40" x14ac:dyDescent="0.25">
      <c r="A488" s="115">
        <v>324481</v>
      </c>
      <c r="B488" s="115" t="s">
        <v>138</v>
      </c>
      <c r="W488" s="115" t="s">
        <v>201</v>
      </c>
      <c r="Y488" s="115" t="s">
        <v>201</v>
      </c>
      <c r="Z488" s="115" t="s">
        <v>201</v>
      </c>
      <c r="AC488" s="115" t="s">
        <v>201</v>
      </c>
      <c r="AD488" s="115" t="s">
        <v>201</v>
      </c>
      <c r="AE488" s="115" t="s">
        <v>201</v>
      </c>
      <c r="AF488" s="115" t="s">
        <v>201</v>
      </c>
      <c r="AG488" s="115" t="s">
        <v>201</v>
      </c>
      <c r="AH488" s="115" t="s">
        <v>201</v>
      </c>
      <c r="AI488" s="115" t="s">
        <v>201</v>
      </c>
      <c r="AJ488" s="115" t="s">
        <v>201</v>
      </c>
      <c r="AK488" s="115" t="s">
        <v>201</v>
      </c>
      <c r="AL488" s="115" t="s">
        <v>201</v>
      </c>
      <c r="AM488" s="115" t="s">
        <v>201</v>
      </c>
      <c r="AN488" s="115" t="s">
        <v>201</v>
      </c>
    </row>
    <row r="489" spans="1:40" x14ac:dyDescent="0.25">
      <c r="A489" s="115">
        <v>326968</v>
      </c>
      <c r="B489" s="115" t="s">
        <v>138</v>
      </c>
      <c r="R489" s="115" t="s">
        <v>201</v>
      </c>
      <c r="Y489" s="115" t="s">
        <v>201</v>
      </c>
      <c r="Z489" s="115" t="s">
        <v>201</v>
      </c>
      <c r="AC489" s="115" t="s">
        <v>201</v>
      </c>
      <c r="AD489" s="115" t="s">
        <v>201</v>
      </c>
      <c r="AE489" s="115" t="s">
        <v>201</v>
      </c>
      <c r="AF489" s="115" t="s">
        <v>201</v>
      </c>
      <c r="AG489" s="115" t="s">
        <v>201</v>
      </c>
      <c r="AH489" s="115" t="s">
        <v>201</v>
      </c>
      <c r="AI489" s="115" t="s">
        <v>201</v>
      </c>
      <c r="AJ489" s="115" t="s">
        <v>201</v>
      </c>
      <c r="AK489" s="115" t="s">
        <v>201</v>
      </c>
      <c r="AL489" s="115" t="s">
        <v>201</v>
      </c>
      <c r="AM489" s="115" t="s">
        <v>201</v>
      </c>
      <c r="AN489" s="115" t="s">
        <v>201</v>
      </c>
    </row>
    <row r="490" spans="1:40" x14ac:dyDescent="0.25">
      <c r="A490" s="115">
        <v>327647</v>
      </c>
      <c r="B490" s="115" t="s">
        <v>138</v>
      </c>
      <c r="I490" s="115" t="s">
        <v>201</v>
      </c>
      <c r="N490" s="115" t="s">
        <v>201</v>
      </c>
      <c r="P490" s="115" t="s">
        <v>201</v>
      </c>
      <c r="W490" s="115" t="s">
        <v>201</v>
      </c>
      <c r="AC490" s="115" t="s">
        <v>201</v>
      </c>
      <c r="AE490" s="115" t="s">
        <v>201</v>
      </c>
      <c r="AF490" s="115" t="s">
        <v>201</v>
      </c>
      <c r="AG490" s="115" t="s">
        <v>201</v>
      </c>
      <c r="AH490" s="115" t="s">
        <v>201</v>
      </c>
      <c r="AI490" s="115" t="s">
        <v>201</v>
      </c>
      <c r="AJ490" s="115" t="s">
        <v>201</v>
      </c>
      <c r="AK490" s="115" t="s">
        <v>201</v>
      </c>
      <c r="AL490" s="115" t="s">
        <v>201</v>
      </c>
      <c r="AM490" s="115" t="s">
        <v>201</v>
      </c>
      <c r="AN490" s="115" t="s">
        <v>201</v>
      </c>
    </row>
    <row r="491" spans="1:40" x14ac:dyDescent="0.25">
      <c r="A491" s="115">
        <v>330102</v>
      </c>
      <c r="B491" s="115" t="s">
        <v>138</v>
      </c>
      <c r="H491" s="115" t="s">
        <v>201</v>
      </c>
      <c r="Q491" s="115" t="s">
        <v>201</v>
      </c>
      <c r="W491" s="115" t="s">
        <v>201</v>
      </c>
      <c r="Z491" s="115" t="s">
        <v>201</v>
      </c>
      <c r="AC491" s="115" t="s">
        <v>201</v>
      </c>
      <c r="AD491" s="115" t="s">
        <v>201</v>
      </c>
      <c r="AE491" s="115" t="s">
        <v>201</v>
      </c>
      <c r="AF491" s="115" t="s">
        <v>201</v>
      </c>
      <c r="AG491" s="115" t="s">
        <v>201</v>
      </c>
      <c r="AI491" s="115" t="s">
        <v>201</v>
      </c>
      <c r="AJ491" s="115" t="s">
        <v>201</v>
      </c>
      <c r="AK491" s="115" t="s">
        <v>201</v>
      </c>
      <c r="AL491" s="115" t="s">
        <v>201</v>
      </c>
      <c r="AM491" s="115" t="s">
        <v>201</v>
      </c>
      <c r="AN491" s="115" t="s">
        <v>201</v>
      </c>
    </row>
    <row r="492" spans="1:40" x14ac:dyDescent="0.25">
      <c r="A492" s="115">
        <v>330736</v>
      </c>
      <c r="B492" s="115" t="s">
        <v>138</v>
      </c>
      <c r="L492" s="115" t="s">
        <v>201</v>
      </c>
      <c r="M492" s="115" t="s">
        <v>201</v>
      </c>
      <c r="Z492" s="115" t="s">
        <v>201</v>
      </c>
      <c r="AC492" s="115" t="s">
        <v>201</v>
      </c>
      <c r="AD492" s="115" t="s">
        <v>201</v>
      </c>
      <c r="AE492" s="115" t="s">
        <v>201</v>
      </c>
      <c r="AF492" s="115" t="s">
        <v>201</v>
      </c>
      <c r="AG492" s="115" t="s">
        <v>201</v>
      </c>
      <c r="AH492" s="115" t="s">
        <v>201</v>
      </c>
      <c r="AI492" s="115" t="s">
        <v>201</v>
      </c>
      <c r="AJ492" s="115" t="s">
        <v>201</v>
      </c>
      <c r="AK492" s="115" t="s">
        <v>201</v>
      </c>
      <c r="AL492" s="115" t="s">
        <v>201</v>
      </c>
      <c r="AM492" s="115" t="s">
        <v>201</v>
      </c>
      <c r="AN492" s="115" t="s">
        <v>201</v>
      </c>
    </row>
    <row r="493" spans="1:40" x14ac:dyDescent="0.25">
      <c r="A493" s="115">
        <v>331312</v>
      </c>
      <c r="B493" s="115" t="s">
        <v>138</v>
      </c>
      <c r="N493" s="115" t="s">
        <v>201</v>
      </c>
      <c r="P493" s="115" t="s">
        <v>201</v>
      </c>
      <c r="Q493" s="115" t="s">
        <v>201</v>
      </c>
      <c r="Z493" s="115" t="s">
        <v>201</v>
      </c>
      <c r="AC493" s="115" t="s">
        <v>201</v>
      </c>
      <c r="AD493" s="115" t="s">
        <v>201</v>
      </c>
      <c r="AE493" s="115" t="s">
        <v>201</v>
      </c>
      <c r="AF493" s="115" t="s">
        <v>201</v>
      </c>
      <c r="AG493" s="115" t="s">
        <v>201</v>
      </c>
      <c r="AI493" s="115" t="s">
        <v>201</v>
      </c>
      <c r="AJ493" s="115" t="s">
        <v>201</v>
      </c>
      <c r="AK493" s="115" t="s">
        <v>201</v>
      </c>
      <c r="AL493" s="115" t="s">
        <v>201</v>
      </c>
      <c r="AM493" s="115" t="s">
        <v>201</v>
      </c>
      <c r="AN493" s="115" t="s">
        <v>201</v>
      </c>
    </row>
    <row r="494" spans="1:40" x14ac:dyDescent="0.25">
      <c r="A494" s="115">
        <v>332427</v>
      </c>
      <c r="B494" s="115" t="s">
        <v>138</v>
      </c>
      <c r="W494" s="115" t="s">
        <v>201</v>
      </c>
      <c r="Y494" s="115" t="s">
        <v>201</v>
      </c>
      <c r="Z494" s="115" t="s">
        <v>201</v>
      </c>
      <c r="AC494" s="115" t="s">
        <v>201</v>
      </c>
      <c r="AD494" s="115" t="s">
        <v>201</v>
      </c>
      <c r="AE494" s="115" t="s">
        <v>201</v>
      </c>
      <c r="AF494" s="115" t="s">
        <v>201</v>
      </c>
      <c r="AG494" s="115" t="s">
        <v>201</v>
      </c>
      <c r="AH494" s="115" t="s">
        <v>201</v>
      </c>
      <c r="AI494" s="115" t="s">
        <v>201</v>
      </c>
      <c r="AJ494" s="115" t="s">
        <v>201</v>
      </c>
      <c r="AK494" s="115" t="s">
        <v>201</v>
      </c>
      <c r="AL494" s="115" t="s">
        <v>201</v>
      </c>
      <c r="AM494" s="115" t="s">
        <v>201</v>
      </c>
      <c r="AN494" s="115" t="s">
        <v>201</v>
      </c>
    </row>
    <row r="495" spans="1:40" x14ac:dyDescent="0.25">
      <c r="A495" s="115">
        <v>334890</v>
      </c>
      <c r="B495" s="115" t="s">
        <v>138</v>
      </c>
      <c r="H495" s="115" t="s">
        <v>201</v>
      </c>
      <c r="Z495" s="115" t="s">
        <v>201</v>
      </c>
      <c r="AA495" s="115" t="s">
        <v>201</v>
      </c>
      <c r="AC495" s="115" t="s">
        <v>201</v>
      </c>
      <c r="AD495" s="115" t="s">
        <v>201</v>
      </c>
      <c r="AE495" s="115" t="s">
        <v>201</v>
      </c>
      <c r="AF495" s="115" t="s">
        <v>201</v>
      </c>
      <c r="AG495" s="115" t="s">
        <v>201</v>
      </c>
      <c r="AH495" s="115" t="s">
        <v>201</v>
      </c>
      <c r="AI495" s="115" t="s">
        <v>201</v>
      </c>
      <c r="AJ495" s="115" t="s">
        <v>201</v>
      </c>
      <c r="AK495" s="115" t="s">
        <v>201</v>
      </c>
      <c r="AL495" s="115" t="s">
        <v>201</v>
      </c>
      <c r="AM495" s="115" t="s">
        <v>201</v>
      </c>
      <c r="AN495" s="115" t="s">
        <v>201</v>
      </c>
    </row>
    <row r="496" spans="1:40" x14ac:dyDescent="0.25">
      <c r="A496" s="115">
        <v>334976</v>
      </c>
      <c r="B496" s="115" t="s">
        <v>138</v>
      </c>
      <c r="S496" s="115" t="s">
        <v>201</v>
      </c>
      <c r="W496" s="115" t="s">
        <v>201</v>
      </c>
      <c r="Z496" s="115" t="s">
        <v>201</v>
      </c>
      <c r="AC496" s="115" t="s">
        <v>201</v>
      </c>
      <c r="AD496" s="115" t="s">
        <v>201</v>
      </c>
      <c r="AE496" s="115" t="s">
        <v>201</v>
      </c>
      <c r="AF496" s="115" t="s">
        <v>201</v>
      </c>
      <c r="AG496" s="115" t="s">
        <v>201</v>
      </c>
      <c r="AH496" s="115" t="s">
        <v>201</v>
      </c>
      <c r="AI496" s="115" t="s">
        <v>201</v>
      </c>
      <c r="AJ496" s="115" t="s">
        <v>201</v>
      </c>
      <c r="AK496" s="115" t="s">
        <v>201</v>
      </c>
      <c r="AL496" s="115" t="s">
        <v>201</v>
      </c>
      <c r="AM496" s="115" t="s">
        <v>201</v>
      </c>
      <c r="AN496" s="115" t="s">
        <v>201</v>
      </c>
    </row>
    <row r="497" spans="1:40" x14ac:dyDescent="0.25">
      <c r="A497" s="115">
        <v>337108</v>
      </c>
      <c r="B497" s="115" t="s">
        <v>138</v>
      </c>
      <c r="P497" s="115" t="s">
        <v>201</v>
      </c>
      <c r="W497" s="115" t="s">
        <v>201</v>
      </c>
      <c r="Z497" s="115" t="s">
        <v>201</v>
      </c>
      <c r="AC497" s="115" t="s">
        <v>201</v>
      </c>
      <c r="AD497" s="115" t="s">
        <v>201</v>
      </c>
      <c r="AE497" s="115" t="s">
        <v>201</v>
      </c>
      <c r="AF497" s="115" t="s">
        <v>201</v>
      </c>
      <c r="AG497" s="115" t="s">
        <v>201</v>
      </c>
      <c r="AH497" s="115" t="s">
        <v>201</v>
      </c>
      <c r="AI497" s="115" t="s">
        <v>201</v>
      </c>
      <c r="AJ497" s="115" t="s">
        <v>201</v>
      </c>
      <c r="AK497" s="115" t="s">
        <v>201</v>
      </c>
      <c r="AL497" s="115" t="s">
        <v>201</v>
      </c>
      <c r="AM497" s="115" t="s">
        <v>201</v>
      </c>
      <c r="AN497" s="115" t="s">
        <v>201</v>
      </c>
    </row>
    <row r="498" spans="1:40" x14ac:dyDescent="0.25">
      <c r="A498" s="115">
        <v>324929</v>
      </c>
      <c r="B498" s="115" t="s">
        <v>138</v>
      </c>
      <c r="N498" s="115" t="s">
        <v>201</v>
      </c>
      <c r="X498" s="115" t="s">
        <v>201</v>
      </c>
      <c r="AA498" s="115" t="s">
        <v>201</v>
      </c>
      <c r="AC498" s="115" t="s">
        <v>201</v>
      </c>
      <c r="AD498" s="115" t="s">
        <v>201</v>
      </c>
      <c r="AE498" s="115" t="s">
        <v>201</v>
      </c>
      <c r="AF498" s="115" t="s">
        <v>201</v>
      </c>
      <c r="AH498" s="115" t="s">
        <v>201</v>
      </c>
      <c r="AI498" s="115" t="s">
        <v>201</v>
      </c>
      <c r="AJ498" s="115" t="s">
        <v>201</v>
      </c>
      <c r="AK498" s="115" t="s">
        <v>201</v>
      </c>
      <c r="AL498" s="115" t="s">
        <v>201</v>
      </c>
      <c r="AM498" s="115" t="s">
        <v>201</v>
      </c>
      <c r="AN498" s="115" t="s">
        <v>201</v>
      </c>
    </row>
    <row r="499" spans="1:40" x14ac:dyDescent="0.25">
      <c r="A499" s="115">
        <v>327007</v>
      </c>
      <c r="B499" s="115" t="s">
        <v>138</v>
      </c>
      <c r="N499" s="115" t="s">
        <v>201</v>
      </c>
      <c r="V499" s="115" t="s">
        <v>201</v>
      </c>
      <c r="AA499" s="115" t="s">
        <v>201</v>
      </c>
      <c r="AC499" s="115" t="s">
        <v>201</v>
      </c>
      <c r="AD499" s="115" t="s">
        <v>201</v>
      </c>
      <c r="AF499" s="115" t="s">
        <v>201</v>
      </c>
      <c r="AG499" s="115" t="s">
        <v>201</v>
      </c>
      <c r="AH499" s="115" t="s">
        <v>201</v>
      </c>
      <c r="AI499" s="115" t="s">
        <v>201</v>
      </c>
      <c r="AJ499" s="115" t="s">
        <v>201</v>
      </c>
      <c r="AK499" s="115" t="s">
        <v>201</v>
      </c>
      <c r="AL499" s="115" t="s">
        <v>201</v>
      </c>
      <c r="AM499" s="115" t="s">
        <v>201</v>
      </c>
      <c r="AN499" s="115" t="s">
        <v>201</v>
      </c>
    </row>
    <row r="500" spans="1:40" x14ac:dyDescent="0.25">
      <c r="A500" s="115">
        <v>328641</v>
      </c>
      <c r="B500" s="115" t="s">
        <v>138</v>
      </c>
      <c r="H500" s="115" t="s">
        <v>201</v>
      </c>
      <c r="P500" s="115" t="s">
        <v>201</v>
      </c>
      <c r="W500" s="115" t="s">
        <v>201</v>
      </c>
      <c r="Z500" s="115" t="s">
        <v>201</v>
      </c>
      <c r="AC500" s="115" t="s">
        <v>201</v>
      </c>
      <c r="AD500" s="115" t="s">
        <v>201</v>
      </c>
      <c r="AE500" s="115" t="s">
        <v>201</v>
      </c>
      <c r="AF500" s="115" t="s">
        <v>201</v>
      </c>
      <c r="AG500" s="115" t="s">
        <v>201</v>
      </c>
      <c r="AI500" s="115" t="s">
        <v>201</v>
      </c>
      <c r="AJ500" s="115" t="s">
        <v>201</v>
      </c>
      <c r="AL500" s="115" t="s">
        <v>201</v>
      </c>
      <c r="AM500" s="115" t="s">
        <v>201</v>
      </c>
      <c r="AN500" s="115" t="s">
        <v>201</v>
      </c>
    </row>
    <row r="501" spans="1:40" x14ac:dyDescent="0.25">
      <c r="A501" s="115">
        <v>330589</v>
      </c>
      <c r="B501" s="115" t="s">
        <v>138</v>
      </c>
      <c r="P501" s="115" t="s">
        <v>201</v>
      </c>
      <c r="Z501" s="115" t="s">
        <v>201</v>
      </c>
      <c r="AC501" s="115" t="s">
        <v>201</v>
      </c>
      <c r="AD501" s="115" t="s">
        <v>201</v>
      </c>
      <c r="AE501" s="115" t="s">
        <v>201</v>
      </c>
      <c r="AF501" s="115" t="s">
        <v>201</v>
      </c>
      <c r="AG501" s="115" t="s">
        <v>201</v>
      </c>
      <c r="AH501" s="115" t="s">
        <v>201</v>
      </c>
      <c r="AI501" s="115" t="s">
        <v>201</v>
      </c>
      <c r="AJ501" s="115" t="s">
        <v>201</v>
      </c>
      <c r="AK501" s="115" t="s">
        <v>201</v>
      </c>
      <c r="AL501" s="115" t="s">
        <v>201</v>
      </c>
      <c r="AM501" s="115" t="s">
        <v>201</v>
      </c>
      <c r="AN501" s="115" t="s">
        <v>201</v>
      </c>
    </row>
    <row r="502" spans="1:40" x14ac:dyDescent="0.25">
      <c r="A502" s="115">
        <v>330792</v>
      </c>
      <c r="B502" s="115" t="s">
        <v>138</v>
      </c>
      <c r="K502" s="115" t="s">
        <v>201</v>
      </c>
      <c r="W502" s="115" t="s">
        <v>201</v>
      </c>
      <c r="Z502" s="115" t="s">
        <v>201</v>
      </c>
      <c r="AC502" s="115" t="s">
        <v>201</v>
      </c>
      <c r="AE502" s="115" t="s">
        <v>201</v>
      </c>
      <c r="AF502" s="115" t="s">
        <v>201</v>
      </c>
      <c r="AG502" s="115" t="s">
        <v>201</v>
      </c>
      <c r="AH502" s="115" t="s">
        <v>201</v>
      </c>
      <c r="AI502" s="115" t="s">
        <v>201</v>
      </c>
      <c r="AJ502" s="115" t="s">
        <v>201</v>
      </c>
      <c r="AK502" s="115" t="s">
        <v>201</v>
      </c>
      <c r="AL502" s="115" t="s">
        <v>201</v>
      </c>
      <c r="AM502" s="115" t="s">
        <v>201</v>
      </c>
      <c r="AN502" s="115" t="s">
        <v>201</v>
      </c>
    </row>
    <row r="503" spans="1:40" x14ac:dyDescent="0.25">
      <c r="A503" s="115">
        <v>334620</v>
      </c>
      <c r="B503" s="115" t="s">
        <v>138</v>
      </c>
      <c r="H503" s="115" t="s">
        <v>201</v>
      </c>
      <c r="Z503" s="115" t="s">
        <v>201</v>
      </c>
      <c r="AC503" s="115" t="s">
        <v>201</v>
      </c>
      <c r="AD503" s="115" t="s">
        <v>201</v>
      </c>
      <c r="AE503" s="115" t="s">
        <v>201</v>
      </c>
      <c r="AF503" s="115" t="s">
        <v>201</v>
      </c>
      <c r="AG503" s="115" t="s">
        <v>201</v>
      </c>
      <c r="AH503" s="115" t="s">
        <v>201</v>
      </c>
      <c r="AI503" s="115" t="s">
        <v>201</v>
      </c>
      <c r="AJ503" s="115" t="s">
        <v>201</v>
      </c>
      <c r="AK503" s="115" t="s">
        <v>201</v>
      </c>
      <c r="AL503" s="115" t="s">
        <v>201</v>
      </c>
      <c r="AM503" s="115" t="s">
        <v>201</v>
      </c>
      <c r="AN503" s="115" t="s">
        <v>201</v>
      </c>
    </row>
    <row r="504" spans="1:40" x14ac:dyDescent="0.25">
      <c r="A504" s="115">
        <v>333287</v>
      </c>
      <c r="B504" s="115" t="s">
        <v>138</v>
      </c>
      <c r="W504" s="115" t="s">
        <v>201</v>
      </c>
      <c r="Y504" s="115" t="s">
        <v>201</v>
      </c>
      <c r="Z504" s="115" t="s">
        <v>201</v>
      </c>
      <c r="AC504" s="115" t="s">
        <v>201</v>
      </c>
      <c r="AD504" s="115" t="s">
        <v>201</v>
      </c>
      <c r="AE504" s="115" t="s">
        <v>201</v>
      </c>
      <c r="AF504" s="115" t="s">
        <v>201</v>
      </c>
      <c r="AG504" s="115" t="s">
        <v>201</v>
      </c>
      <c r="AI504" s="115" t="s">
        <v>201</v>
      </c>
      <c r="AJ504" s="115" t="s">
        <v>201</v>
      </c>
      <c r="AK504" s="115" t="s">
        <v>201</v>
      </c>
      <c r="AL504" s="115" t="s">
        <v>201</v>
      </c>
      <c r="AM504" s="115" t="s">
        <v>201</v>
      </c>
      <c r="AN504" s="115" t="s">
        <v>201</v>
      </c>
    </row>
    <row r="505" spans="1:40" x14ac:dyDescent="0.25">
      <c r="A505" s="115">
        <v>324504</v>
      </c>
      <c r="B505" s="115" t="s">
        <v>138</v>
      </c>
      <c r="N505" s="115" t="s">
        <v>201</v>
      </c>
      <c r="Y505" s="115" t="s">
        <v>201</v>
      </c>
      <c r="AC505" s="115" t="s">
        <v>201</v>
      </c>
      <c r="AD505" s="115" t="s">
        <v>201</v>
      </c>
      <c r="AE505" s="115" t="s">
        <v>201</v>
      </c>
      <c r="AG505" s="115" t="s">
        <v>201</v>
      </c>
      <c r="AH505" s="115" t="s">
        <v>201</v>
      </c>
      <c r="AI505" s="115" t="s">
        <v>201</v>
      </c>
      <c r="AJ505" s="115" t="s">
        <v>201</v>
      </c>
      <c r="AK505" s="115" t="s">
        <v>201</v>
      </c>
      <c r="AL505" s="115" t="s">
        <v>201</v>
      </c>
      <c r="AM505" s="115" t="s">
        <v>201</v>
      </c>
      <c r="AN505" s="115" t="s">
        <v>201</v>
      </c>
    </row>
    <row r="506" spans="1:40" x14ac:dyDescent="0.25">
      <c r="A506" s="115">
        <v>327166</v>
      </c>
      <c r="B506" s="115" t="s">
        <v>138</v>
      </c>
      <c r="Z506" s="115" t="s">
        <v>201</v>
      </c>
      <c r="AC506" s="115" t="s">
        <v>201</v>
      </c>
      <c r="AD506" s="115" t="s">
        <v>201</v>
      </c>
      <c r="AE506" s="115" t="s">
        <v>201</v>
      </c>
      <c r="AF506" s="115" t="s">
        <v>201</v>
      </c>
      <c r="AG506" s="115" t="s">
        <v>201</v>
      </c>
      <c r="AH506" s="115" t="s">
        <v>201</v>
      </c>
      <c r="AI506" s="115" t="s">
        <v>201</v>
      </c>
      <c r="AJ506" s="115" t="s">
        <v>201</v>
      </c>
      <c r="AK506" s="115" t="s">
        <v>201</v>
      </c>
      <c r="AL506" s="115" t="s">
        <v>201</v>
      </c>
      <c r="AM506" s="115" t="s">
        <v>201</v>
      </c>
      <c r="AN506" s="115" t="s">
        <v>201</v>
      </c>
    </row>
    <row r="507" spans="1:40" x14ac:dyDescent="0.25">
      <c r="A507" s="115">
        <v>329446</v>
      </c>
      <c r="B507" s="115" t="s">
        <v>138</v>
      </c>
      <c r="P507" s="115" t="s">
        <v>201</v>
      </c>
      <c r="Z507" s="115" t="s">
        <v>201</v>
      </c>
      <c r="AC507" s="115" t="s">
        <v>201</v>
      </c>
      <c r="AD507" s="115" t="s">
        <v>201</v>
      </c>
      <c r="AE507" s="115" t="s">
        <v>201</v>
      </c>
      <c r="AG507" s="115" t="s">
        <v>201</v>
      </c>
      <c r="AH507" s="115" t="s">
        <v>201</v>
      </c>
      <c r="AI507" s="115" t="s">
        <v>201</v>
      </c>
      <c r="AJ507" s="115" t="s">
        <v>201</v>
      </c>
      <c r="AK507" s="115" t="s">
        <v>201</v>
      </c>
      <c r="AL507" s="115" t="s">
        <v>201</v>
      </c>
      <c r="AM507" s="115" t="s">
        <v>201</v>
      </c>
      <c r="AN507" s="115" t="s">
        <v>201</v>
      </c>
    </row>
    <row r="508" spans="1:40" x14ac:dyDescent="0.25">
      <c r="A508" s="115">
        <v>333518</v>
      </c>
      <c r="B508" s="115" t="s">
        <v>138</v>
      </c>
      <c r="W508" s="115" t="s">
        <v>201</v>
      </c>
      <c r="Y508" s="115" t="s">
        <v>201</v>
      </c>
      <c r="Z508" s="115" t="s">
        <v>201</v>
      </c>
      <c r="AC508" s="115" t="s">
        <v>201</v>
      </c>
      <c r="AE508" s="115" t="s">
        <v>201</v>
      </c>
      <c r="AF508" s="115" t="s">
        <v>201</v>
      </c>
      <c r="AG508" s="115" t="s">
        <v>201</v>
      </c>
      <c r="AH508" s="115" t="s">
        <v>201</v>
      </c>
      <c r="AI508" s="115" t="s">
        <v>201</v>
      </c>
      <c r="AJ508" s="115" t="s">
        <v>201</v>
      </c>
      <c r="AL508" s="115" t="s">
        <v>201</v>
      </c>
      <c r="AM508" s="115" t="s">
        <v>201</v>
      </c>
      <c r="AN508" s="115" t="s">
        <v>201</v>
      </c>
    </row>
    <row r="509" spans="1:40" x14ac:dyDescent="0.25">
      <c r="A509" s="115">
        <v>331080</v>
      </c>
      <c r="B509" s="115" t="s">
        <v>138</v>
      </c>
      <c r="P509" s="115" t="s">
        <v>201</v>
      </c>
      <c r="U509" s="115" t="s">
        <v>201</v>
      </c>
      <c r="Z509" s="115" t="s">
        <v>201</v>
      </c>
      <c r="AC509" s="115" t="s">
        <v>201</v>
      </c>
      <c r="AE509" s="115" t="s">
        <v>201</v>
      </c>
      <c r="AF509" s="115" t="s">
        <v>201</v>
      </c>
      <c r="AG509" s="115" t="s">
        <v>201</v>
      </c>
      <c r="AH509" s="115" t="s">
        <v>201</v>
      </c>
      <c r="AJ509" s="115" t="s">
        <v>201</v>
      </c>
      <c r="AK509" s="115" t="s">
        <v>201</v>
      </c>
      <c r="AL509" s="115" t="s">
        <v>201</v>
      </c>
      <c r="AN509" s="115" t="s">
        <v>201</v>
      </c>
    </row>
    <row r="510" spans="1:40" x14ac:dyDescent="0.25">
      <c r="A510" s="115">
        <v>303836</v>
      </c>
      <c r="B510" s="115" t="s">
        <v>138</v>
      </c>
      <c r="N510" s="115" t="s">
        <v>201</v>
      </c>
      <c r="Z510" s="115" t="s">
        <v>201</v>
      </c>
      <c r="AA510" s="115" t="s">
        <v>201</v>
      </c>
      <c r="AE510" s="115" t="s">
        <v>201</v>
      </c>
      <c r="AF510" s="115" t="s">
        <v>201</v>
      </c>
      <c r="AG510" s="115" t="s">
        <v>201</v>
      </c>
      <c r="AH510" s="115" t="s">
        <v>201</v>
      </c>
      <c r="AI510" s="115" t="s">
        <v>201</v>
      </c>
      <c r="AJ510" s="115" t="s">
        <v>201</v>
      </c>
      <c r="AK510" s="115" t="s">
        <v>201</v>
      </c>
      <c r="AM510" s="115" t="s">
        <v>201</v>
      </c>
      <c r="AN510" s="115" t="s">
        <v>201</v>
      </c>
    </row>
    <row r="511" spans="1:40" x14ac:dyDescent="0.25">
      <c r="A511" s="115">
        <v>312850</v>
      </c>
      <c r="B511" s="115" t="s">
        <v>138</v>
      </c>
      <c r="AC511" s="115" t="s">
        <v>201</v>
      </c>
      <c r="AD511" s="115" t="s">
        <v>201</v>
      </c>
      <c r="AE511" s="115" t="s">
        <v>201</v>
      </c>
      <c r="AF511" s="115" t="s">
        <v>201</v>
      </c>
      <c r="AG511" s="115" t="s">
        <v>201</v>
      </c>
      <c r="AH511" s="115" t="s">
        <v>201</v>
      </c>
      <c r="AI511" s="115" t="s">
        <v>201</v>
      </c>
      <c r="AJ511" s="115" t="s">
        <v>201</v>
      </c>
      <c r="AK511" s="115" t="s">
        <v>201</v>
      </c>
      <c r="AL511" s="115" t="s">
        <v>201</v>
      </c>
      <c r="AM511" s="115" t="s">
        <v>201</v>
      </c>
      <c r="AN511" s="115" t="s">
        <v>201</v>
      </c>
    </row>
    <row r="512" spans="1:40" x14ac:dyDescent="0.25">
      <c r="A512" s="115">
        <v>320927</v>
      </c>
      <c r="B512" s="115" t="s">
        <v>138</v>
      </c>
      <c r="I512" s="115" t="s">
        <v>201</v>
      </c>
      <c r="P512" s="115" t="s">
        <v>201</v>
      </c>
      <c r="Y512" s="115" t="s">
        <v>201</v>
      </c>
      <c r="Z512" s="115" t="s">
        <v>201</v>
      </c>
      <c r="AC512" s="115" t="s">
        <v>201</v>
      </c>
      <c r="AF512" s="115" t="s">
        <v>201</v>
      </c>
      <c r="AG512" s="115" t="s">
        <v>201</v>
      </c>
      <c r="AH512" s="115" t="s">
        <v>201</v>
      </c>
      <c r="AJ512" s="115" t="s">
        <v>201</v>
      </c>
      <c r="AK512" s="115" t="s">
        <v>201</v>
      </c>
      <c r="AM512" s="115" t="s">
        <v>201</v>
      </c>
      <c r="AN512" s="115" t="s">
        <v>201</v>
      </c>
    </row>
    <row r="513" spans="1:40" x14ac:dyDescent="0.25">
      <c r="A513" s="115">
        <v>326285</v>
      </c>
      <c r="B513" s="115" t="s">
        <v>138</v>
      </c>
      <c r="AA513" s="115" t="s">
        <v>201</v>
      </c>
      <c r="AC513" s="115" t="s">
        <v>201</v>
      </c>
      <c r="AE513" s="115" t="s">
        <v>201</v>
      </c>
      <c r="AF513" s="115" t="s">
        <v>201</v>
      </c>
      <c r="AG513" s="115" t="s">
        <v>201</v>
      </c>
      <c r="AH513" s="115" t="s">
        <v>201</v>
      </c>
      <c r="AI513" s="115" t="s">
        <v>201</v>
      </c>
      <c r="AJ513" s="115" t="s">
        <v>201</v>
      </c>
      <c r="AK513" s="115" t="s">
        <v>201</v>
      </c>
      <c r="AL513" s="115" t="s">
        <v>201</v>
      </c>
      <c r="AM513" s="115" t="s">
        <v>201</v>
      </c>
      <c r="AN513" s="115" t="s">
        <v>201</v>
      </c>
    </row>
    <row r="514" spans="1:40" x14ac:dyDescent="0.25">
      <c r="A514" s="115">
        <v>328537</v>
      </c>
      <c r="B514" s="115" t="s">
        <v>138</v>
      </c>
      <c r="H514" s="115" t="s">
        <v>201</v>
      </c>
      <c r="N514" s="115" t="s">
        <v>201</v>
      </c>
      <c r="X514" s="115" t="s">
        <v>201</v>
      </c>
      <c r="AC514" s="115" t="s">
        <v>201</v>
      </c>
      <c r="AD514" s="115" t="s">
        <v>201</v>
      </c>
      <c r="AF514" s="115" t="s">
        <v>201</v>
      </c>
      <c r="AI514" s="115" t="s">
        <v>201</v>
      </c>
      <c r="AJ514" s="115" t="s">
        <v>201</v>
      </c>
      <c r="AK514" s="115" t="s">
        <v>201</v>
      </c>
      <c r="AL514" s="115" t="s">
        <v>201</v>
      </c>
      <c r="AM514" s="115" t="s">
        <v>201</v>
      </c>
      <c r="AN514" s="115" t="s">
        <v>201</v>
      </c>
    </row>
    <row r="515" spans="1:40" x14ac:dyDescent="0.25">
      <c r="A515" s="115">
        <v>329053</v>
      </c>
      <c r="B515" s="115" t="s">
        <v>138</v>
      </c>
      <c r="N515" s="115" t="s">
        <v>201</v>
      </c>
      <c r="W515" s="115" t="s">
        <v>201</v>
      </c>
      <c r="AC515" s="115" t="s">
        <v>201</v>
      </c>
      <c r="AD515" s="115" t="s">
        <v>201</v>
      </c>
      <c r="AE515" s="115" t="s">
        <v>201</v>
      </c>
      <c r="AG515" s="115" t="s">
        <v>201</v>
      </c>
      <c r="AI515" s="115" t="s">
        <v>201</v>
      </c>
      <c r="AJ515" s="115" t="s">
        <v>201</v>
      </c>
      <c r="AK515" s="115" t="s">
        <v>201</v>
      </c>
      <c r="AL515" s="115" t="s">
        <v>201</v>
      </c>
      <c r="AM515" s="115" t="s">
        <v>201</v>
      </c>
      <c r="AN515" s="115" t="s">
        <v>201</v>
      </c>
    </row>
    <row r="516" spans="1:40" x14ac:dyDescent="0.25">
      <c r="A516" s="115">
        <v>331493</v>
      </c>
      <c r="B516" s="115" t="s">
        <v>138</v>
      </c>
      <c r="W516" s="115" t="s">
        <v>201</v>
      </c>
      <c r="Z516" s="115" t="s">
        <v>201</v>
      </c>
      <c r="AC516" s="115" t="s">
        <v>201</v>
      </c>
      <c r="AD516" s="115" t="s">
        <v>201</v>
      </c>
      <c r="AE516" s="115" t="s">
        <v>201</v>
      </c>
      <c r="AF516" s="115" t="s">
        <v>201</v>
      </c>
      <c r="AG516" s="115" t="s">
        <v>201</v>
      </c>
      <c r="AH516" s="115" t="s">
        <v>201</v>
      </c>
      <c r="AJ516" s="115" t="s">
        <v>201</v>
      </c>
      <c r="AK516" s="115" t="s">
        <v>201</v>
      </c>
      <c r="AL516" s="115" t="s">
        <v>201</v>
      </c>
      <c r="AN516" s="115" t="s">
        <v>201</v>
      </c>
    </row>
    <row r="517" spans="1:40" x14ac:dyDescent="0.25">
      <c r="A517" s="115">
        <v>332291</v>
      </c>
      <c r="B517" s="115" t="s">
        <v>138</v>
      </c>
      <c r="I517" s="115" t="s">
        <v>201</v>
      </c>
      <c r="N517" s="115" t="s">
        <v>201</v>
      </c>
      <c r="V517" s="115" t="s">
        <v>201</v>
      </c>
      <c r="AA517" s="115" t="s">
        <v>201</v>
      </c>
      <c r="AF517" s="115" t="s">
        <v>201</v>
      </c>
      <c r="AG517" s="115" t="s">
        <v>201</v>
      </c>
      <c r="AH517" s="115" t="s">
        <v>201</v>
      </c>
      <c r="AI517" s="115" t="s">
        <v>201</v>
      </c>
      <c r="AJ517" s="115" t="s">
        <v>201</v>
      </c>
      <c r="AL517" s="115" t="s">
        <v>201</v>
      </c>
      <c r="AM517" s="115" t="s">
        <v>201</v>
      </c>
      <c r="AN517" s="115" t="s">
        <v>201</v>
      </c>
    </row>
    <row r="518" spans="1:40" x14ac:dyDescent="0.25">
      <c r="A518" s="115">
        <v>334385</v>
      </c>
      <c r="B518" s="115" t="s">
        <v>138</v>
      </c>
      <c r="AC518" s="115" t="s">
        <v>201</v>
      </c>
      <c r="AD518" s="115" t="s">
        <v>201</v>
      </c>
      <c r="AE518" s="115" t="s">
        <v>201</v>
      </c>
      <c r="AF518" s="115" t="s">
        <v>201</v>
      </c>
      <c r="AG518" s="115" t="s">
        <v>201</v>
      </c>
      <c r="AH518" s="115" t="s">
        <v>201</v>
      </c>
      <c r="AI518" s="115" t="s">
        <v>201</v>
      </c>
      <c r="AJ518" s="115" t="s">
        <v>201</v>
      </c>
      <c r="AK518" s="115" t="s">
        <v>201</v>
      </c>
      <c r="AL518" s="115" t="s">
        <v>201</v>
      </c>
      <c r="AM518" s="115" t="s">
        <v>201</v>
      </c>
      <c r="AN518" s="115" t="s">
        <v>201</v>
      </c>
    </row>
    <row r="519" spans="1:40" x14ac:dyDescent="0.25">
      <c r="A519" s="115">
        <v>334959</v>
      </c>
      <c r="B519" s="115" t="s">
        <v>138</v>
      </c>
      <c r="P519" s="115" t="s">
        <v>201</v>
      </c>
      <c r="W519" s="115" t="s">
        <v>201</v>
      </c>
      <c r="AC519" s="115" t="s">
        <v>201</v>
      </c>
      <c r="AE519" s="115" t="s">
        <v>201</v>
      </c>
      <c r="AF519" s="115" t="s">
        <v>201</v>
      </c>
      <c r="AG519" s="115" t="s">
        <v>201</v>
      </c>
      <c r="AH519" s="115" t="s">
        <v>201</v>
      </c>
      <c r="AI519" s="115" t="s">
        <v>201</v>
      </c>
      <c r="AJ519" s="115" t="s">
        <v>201</v>
      </c>
      <c r="AK519" s="115" t="s">
        <v>201</v>
      </c>
      <c r="AM519" s="115" t="s">
        <v>201</v>
      </c>
      <c r="AN519" s="115" t="s">
        <v>201</v>
      </c>
    </row>
    <row r="520" spans="1:40" x14ac:dyDescent="0.25">
      <c r="A520" s="115">
        <v>337136</v>
      </c>
      <c r="B520" s="115" t="s">
        <v>138</v>
      </c>
      <c r="N520" s="115" t="s">
        <v>201</v>
      </c>
      <c r="W520" s="115" t="s">
        <v>201</v>
      </c>
      <c r="Z520" s="115" t="s">
        <v>201</v>
      </c>
      <c r="AE520" s="115" t="s">
        <v>201</v>
      </c>
      <c r="AF520" s="115" t="s">
        <v>201</v>
      </c>
      <c r="AG520" s="115" t="s">
        <v>201</v>
      </c>
      <c r="AI520" s="115" t="s">
        <v>201</v>
      </c>
      <c r="AJ520" s="115" t="s">
        <v>201</v>
      </c>
      <c r="AK520" s="115" t="s">
        <v>201</v>
      </c>
      <c r="AL520" s="115" t="s">
        <v>201</v>
      </c>
      <c r="AM520" s="115" t="s">
        <v>201</v>
      </c>
      <c r="AN520" s="115" t="s">
        <v>201</v>
      </c>
    </row>
    <row r="521" spans="1:40" x14ac:dyDescent="0.25">
      <c r="A521" s="115">
        <v>337209</v>
      </c>
      <c r="B521" s="115" t="s">
        <v>138</v>
      </c>
      <c r="W521" s="115" t="s">
        <v>201</v>
      </c>
      <c r="Z521" s="115" t="s">
        <v>201</v>
      </c>
      <c r="AC521" s="115" t="s">
        <v>201</v>
      </c>
      <c r="AD521" s="115" t="s">
        <v>201</v>
      </c>
      <c r="AF521" s="115" t="s">
        <v>201</v>
      </c>
      <c r="AG521" s="115" t="s">
        <v>201</v>
      </c>
      <c r="AH521" s="115" t="s">
        <v>201</v>
      </c>
      <c r="AI521" s="115" t="s">
        <v>201</v>
      </c>
      <c r="AK521" s="115" t="s">
        <v>201</v>
      </c>
      <c r="AL521" s="115" t="s">
        <v>201</v>
      </c>
      <c r="AM521" s="115" t="s">
        <v>201</v>
      </c>
      <c r="AN521" s="115" t="s">
        <v>201</v>
      </c>
    </row>
    <row r="522" spans="1:40" x14ac:dyDescent="0.25">
      <c r="A522" s="115">
        <v>320714</v>
      </c>
      <c r="B522" s="115" t="s">
        <v>138</v>
      </c>
      <c r="P522" s="115" t="s">
        <v>201</v>
      </c>
      <c r="Y522" s="115" t="s">
        <v>201</v>
      </c>
      <c r="AA522" s="115" t="s">
        <v>201</v>
      </c>
      <c r="AC522" s="115" t="s">
        <v>201</v>
      </c>
      <c r="AD522" s="115" t="s">
        <v>201</v>
      </c>
      <c r="AF522" s="115" t="s">
        <v>201</v>
      </c>
      <c r="AI522" s="115" t="s">
        <v>201</v>
      </c>
      <c r="AJ522" s="115" t="s">
        <v>201</v>
      </c>
      <c r="AK522" s="115" t="s">
        <v>201</v>
      </c>
      <c r="AL522" s="115" t="s">
        <v>201</v>
      </c>
      <c r="AM522" s="115" t="s">
        <v>201</v>
      </c>
      <c r="AN522" s="115" t="s">
        <v>201</v>
      </c>
    </row>
    <row r="523" spans="1:40" x14ac:dyDescent="0.25">
      <c r="A523" s="115">
        <v>315146</v>
      </c>
      <c r="B523" s="115" t="s">
        <v>138</v>
      </c>
      <c r="Q523" s="115" t="s">
        <v>201</v>
      </c>
      <c r="Z523" s="115" t="s">
        <v>201</v>
      </c>
      <c r="AD523" s="115" t="s">
        <v>201</v>
      </c>
      <c r="AF523" s="115" t="s">
        <v>201</v>
      </c>
      <c r="AG523" s="115" t="s">
        <v>201</v>
      </c>
      <c r="AI523" s="115" t="s">
        <v>201</v>
      </c>
      <c r="AJ523" s="115" t="s">
        <v>201</v>
      </c>
      <c r="AK523" s="115" t="s">
        <v>201</v>
      </c>
      <c r="AL523" s="115" t="s">
        <v>201</v>
      </c>
      <c r="AM523" s="115" t="s">
        <v>201</v>
      </c>
      <c r="AN523" s="115" t="s">
        <v>201</v>
      </c>
    </row>
    <row r="524" spans="1:40" x14ac:dyDescent="0.25">
      <c r="A524" s="115">
        <v>320877</v>
      </c>
      <c r="B524" s="115" t="s">
        <v>138</v>
      </c>
      <c r="Y524" s="115" t="s">
        <v>201</v>
      </c>
      <c r="AD524" s="115" t="s">
        <v>201</v>
      </c>
      <c r="AE524" s="115" t="s">
        <v>201</v>
      </c>
      <c r="AG524" s="115" t="s">
        <v>201</v>
      </c>
      <c r="AH524" s="115" t="s">
        <v>201</v>
      </c>
      <c r="AI524" s="115" t="s">
        <v>201</v>
      </c>
      <c r="AJ524" s="115" t="s">
        <v>201</v>
      </c>
      <c r="AK524" s="115" t="s">
        <v>201</v>
      </c>
      <c r="AL524" s="115" t="s">
        <v>201</v>
      </c>
      <c r="AM524" s="115" t="s">
        <v>201</v>
      </c>
      <c r="AN524" s="115" t="s">
        <v>201</v>
      </c>
    </row>
    <row r="525" spans="1:40" x14ac:dyDescent="0.25">
      <c r="A525" s="115">
        <v>326734</v>
      </c>
      <c r="B525" s="115" t="s">
        <v>138</v>
      </c>
      <c r="Z525" s="115" t="s">
        <v>201</v>
      </c>
      <c r="AC525" s="115" t="s">
        <v>201</v>
      </c>
      <c r="AD525" s="115" t="s">
        <v>201</v>
      </c>
      <c r="AE525" s="115" t="s">
        <v>201</v>
      </c>
      <c r="AF525" s="115" t="s">
        <v>201</v>
      </c>
      <c r="AG525" s="115" t="s">
        <v>201</v>
      </c>
      <c r="AI525" s="115" t="s">
        <v>201</v>
      </c>
      <c r="AJ525" s="115" t="s">
        <v>201</v>
      </c>
      <c r="AK525" s="115" t="s">
        <v>201</v>
      </c>
      <c r="AM525" s="115" t="s">
        <v>201</v>
      </c>
      <c r="AN525" s="115" t="s">
        <v>201</v>
      </c>
    </row>
    <row r="526" spans="1:40" x14ac:dyDescent="0.25">
      <c r="A526" s="115">
        <v>328768</v>
      </c>
      <c r="B526" s="115" t="s">
        <v>138</v>
      </c>
      <c r="E526" s="115" t="s">
        <v>201</v>
      </c>
      <c r="N526" s="115" t="s">
        <v>201</v>
      </c>
      <c r="Z526" s="115" t="s">
        <v>201</v>
      </c>
      <c r="AD526" s="115" t="s">
        <v>201</v>
      </c>
      <c r="AH526" s="115" t="s">
        <v>201</v>
      </c>
      <c r="AI526" s="115" t="s">
        <v>201</v>
      </c>
      <c r="AJ526" s="115" t="s">
        <v>201</v>
      </c>
      <c r="AK526" s="115" t="s">
        <v>201</v>
      </c>
      <c r="AL526" s="115" t="s">
        <v>201</v>
      </c>
      <c r="AM526" s="115" t="s">
        <v>201</v>
      </c>
      <c r="AN526" s="115" t="s">
        <v>201</v>
      </c>
    </row>
    <row r="527" spans="1:40" x14ac:dyDescent="0.25">
      <c r="A527" s="115">
        <v>331546</v>
      </c>
      <c r="B527" s="115" t="s">
        <v>138</v>
      </c>
      <c r="P527" s="115" t="s">
        <v>201</v>
      </c>
      <c r="X527" s="115" t="s">
        <v>201</v>
      </c>
      <c r="Z527" s="115" t="s">
        <v>201</v>
      </c>
      <c r="AC527" s="115" t="s">
        <v>201</v>
      </c>
      <c r="AE527" s="115" t="s">
        <v>201</v>
      </c>
      <c r="AF527" s="115" t="s">
        <v>201</v>
      </c>
      <c r="AG527" s="115" t="s">
        <v>201</v>
      </c>
      <c r="AI527" s="115" t="s">
        <v>201</v>
      </c>
      <c r="AJ527" s="115" t="s">
        <v>201</v>
      </c>
      <c r="AK527" s="115" t="s">
        <v>201</v>
      </c>
      <c r="AN527" s="115" t="s">
        <v>201</v>
      </c>
    </row>
    <row r="528" spans="1:40" x14ac:dyDescent="0.25">
      <c r="A528" s="115">
        <v>332338</v>
      </c>
      <c r="B528" s="115" t="s">
        <v>138</v>
      </c>
      <c r="N528" s="115" t="s">
        <v>201</v>
      </c>
      <c r="W528" s="115" t="s">
        <v>201</v>
      </c>
      <c r="Z528" s="115" t="s">
        <v>201</v>
      </c>
      <c r="AD528" s="115" t="s">
        <v>201</v>
      </c>
      <c r="AG528" s="115" t="s">
        <v>201</v>
      </c>
      <c r="AI528" s="115" t="s">
        <v>201</v>
      </c>
      <c r="AJ528" s="115" t="s">
        <v>201</v>
      </c>
      <c r="AK528" s="115" t="s">
        <v>201</v>
      </c>
      <c r="AL528" s="115" t="s">
        <v>201</v>
      </c>
      <c r="AM528" s="115" t="s">
        <v>201</v>
      </c>
      <c r="AN528" s="115" t="s">
        <v>201</v>
      </c>
    </row>
    <row r="529" spans="1:40" x14ac:dyDescent="0.25">
      <c r="A529" s="115">
        <v>332918</v>
      </c>
      <c r="B529" s="115" t="s">
        <v>138</v>
      </c>
      <c r="P529" s="115" t="s">
        <v>201</v>
      </c>
      <c r="AC529" s="115" t="s">
        <v>201</v>
      </c>
      <c r="AE529" s="115" t="s">
        <v>201</v>
      </c>
      <c r="AF529" s="115" t="s">
        <v>201</v>
      </c>
      <c r="AG529" s="115" t="s">
        <v>201</v>
      </c>
      <c r="AI529" s="115" t="s">
        <v>201</v>
      </c>
      <c r="AJ529" s="115" t="s">
        <v>201</v>
      </c>
      <c r="AK529" s="115" t="s">
        <v>201</v>
      </c>
      <c r="AL529" s="115" t="s">
        <v>201</v>
      </c>
      <c r="AM529" s="115" t="s">
        <v>201</v>
      </c>
      <c r="AN529" s="115" t="s">
        <v>201</v>
      </c>
    </row>
    <row r="530" spans="1:40" x14ac:dyDescent="0.25">
      <c r="A530" s="115">
        <v>334798</v>
      </c>
      <c r="B530" s="115" t="s">
        <v>138</v>
      </c>
      <c r="P530" s="115" t="s">
        <v>201</v>
      </c>
      <c r="Z530" s="115" t="s">
        <v>201</v>
      </c>
      <c r="AC530" s="115" t="s">
        <v>201</v>
      </c>
      <c r="AF530" s="115" t="s">
        <v>201</v>
      </c>
      <c r="AG530" s="115" t="s">
        <v>201</v>
      </c>
      <c r="AI530" s="115" t="s">
        <v>201</v>
      </c>
      <c r="AJ530" s="115" t="s">
        <v>201</v>
      </c>
      <c r="AK530" s="115" t="s">
        <v>201</v>
      </c>
      <c r="AL530" s="115" t="s">
        <v>201</v>
      </c>
      <c r="AM530" s="115" t="s">
        <v>201</v>
      </c>
      <c r="AN530" s="115" t="s">
        <v>201</v>
      </c>
    </row>
    <row r="531" spans="1:40" x14ac:dyDescent="0.25">
      <c r="A531" s="115">
        <v>337139</v>
      </c>
      <c r="B531" s="115" t="s">
        <v>138</v>
      </c>
      <c r="W531" s="115" t="s">
        <v>201</v>
      </c>
      <c r="Y531" s="115" t="s">
        <v>201</v>
      </c>
      <c r="Z531" s="115" t="s">
        <v>201</v>
      </c>
      <c r="AA531" s="115" t="s">
        <v>201</v>
      </c>
      <c r="AC531" s="115" t="s">
        <v>201</v>
      </c>
      <c r="AD531" s="115" t="s">
        <v>201</v>
      </c>
      <c r="AH531" s="115" t="s">
        <v>201</v>
      </c>
      <c r="AI531" s="115" t="s">
        <v>201</v>
      </c>
      <c r="AJ531" s="115" t="s">
        <v>201</v>
      </c>
      <c r="AM531" s="115" t="s">
        <v>201</v>
      </c>
      <c r="AN531" s="115" t="s">
        <v>201</v>
      </c>
    </row>
    <row r="532" spans="1:40" x14ac:dyDescent="0.25">
      <c r="A532" s="115">
        <v>326258</v>
      </c>
      <c r="B532" s="115" t="s">
        <v>138</v>
      </c>
      <c r="P532" s="115" t="s">
        <v>201</v>
      </c>
      <c r="AC532" s="115" t="s">
        <v>201</v>
      </c>
      <c r="AE532" s="115" t="s">
        <v>201</v>
      </c>
      <c r="AF532" s="115" t="s">
        <v>201</v>
      </c>
      <c r="AG532" s="115" t="s">
        <v>201</v>
      </c>
      <c r="AH532" s="115" t="s">
        <v>201</v>
      </c>
      <c r="AI532" s="115" t="s">
        <v>201</v>
      </c>
      <c r="AJ532" s="115" t="s">
        <v>201</v>
      </c>
      <c r="AK532" s="115" t="s">
        <v>201</v>
      </c>
      <c r="AM532" s="115" t="s">
        <v>201</v>
      </c>
      <c r="AN532" s="115" t="s">
        <v>201</v>
      </c>
    </row>
    <row r="533" spans="1:40" x14ac:dyDescent="0.25">
      <c r="A533" s="115">
        <v>327742</v>
      </c>
      <c r="B533" s="115" t="s">
        <v>138</v>
      </c>
      <c r="AC533" s="115" t="s">
        <v>201</v>
      </c>
      <c r="AE533" s="115" t="s">
        <v>201</v>
      </c>
      <c r="AF533" s="115" t="s">
        <v>201</v>
      </c>
      <c r="AG533" s="115" t="s">
        <v>201</v>
      </c>
      <c r="AH533" s="115" t="s">
        <v>201</v>
      </c>
      <c r="AI533" s="115" t="s">
        <v>201</v>
      </c>
      <c r="AJ533" s="115" t="s">
        <v>201</v>
      </c>
      <c r="AK533" s="115" t="s">
        <v>201</v>
      </c>
      <c r="AM533" s="115" t="s">
        <v>201</v>
      </c>
      <c r="AN533" s="115" t="s">
        <v>201</v>
      </c>
    </row>
    <row r="534" spans="1:40" x14ac:dyDescent="0.25">
      <c r="A534" s="115">
        <v>304013</v>
      </c>
      <c r="B534" s="115" t="s">
        <v>138</v>
      </c>
      <c r="Z534" s="115" t="s">
        <v>201</v>
      </c>
      <c r="AC534" s="115" t="s">
        <v>201</v>
      </c>
      <c r="AG534" s="115" t="s">
        <v>201</v>
      </c>
      <c r="AI534" s="115" t="s">
        <v>201</v>
      </c>
      <c r="AJ534" s="115" t="s">
        <v>201</v>
      </c>
      <c r="AK534" s="115" t="s">
        <v>201</v>
      </c>
      <c r="AL534" s="115" t="s">
        <v>201</v>
      </c>
      <c r="AM534" s="115" t="s">
        <v>201</v>
      </c>
      <c r="AN534" s="115" t="s">
        <v>201</v>
      </c>
    </row>
    <row r="535" spans="1:40" x14ac:dyDescent="0.25">
      <c r="A535" s="115">
        <v>323702</v>
      </c>
      <c r="B535" s="115" t="s">
        <v>138</v>
      </c>
      <c r="AD535" s="115" t="s">
        <v>201</v>
      </c>
      <c r="AE535" s="115" t="s">
        <v>201</v>
      </c>
      <c r="AF535" s="115" t="s">
        <v>201</v>
      </c>
      <c r="AG535" s="115" t="s">
        <v>201</v>
      </c>
      <c r="AH535" s="115" t="s">
        <v>201</v>
      </c>
      <c r="AI535" s="115" t="s">
        <v>201</v>
      </c>
      <c r="AJ535" s="115" t="s">
        <v>201</v>
      </c>
      <c r="AK535" s="115" t="s">
        <v>201</v>
      </c>
      <c r="AN535" s="115" t="s">
        <v>201</v>
      </c>
    </row>
    <row r="536" spans="1:40" x14ac:dyDescent="0.25">
      <c r="A536" s="115">
        <v>333450</v>
      </c>
      <c r="B536" s="115" t="s">
        <v>138</v>
      </c>
      <c r="W536" s="115" t="s">
        <v>201</v>
      </c>
      <c r="AC536" s="115" t="s">
        <v>201</v>
      </c>
      <c r="AD536" s="115" t="s">
        <v>201</v>
      </c>
      <c r="AE536" s="115" t="s">
        <v>201</v>
      </c>
      <c r="AF536" s="115" t="s">
        <v>201</v>
      </c>
      <c r="AG536" s="115" t="s">
        <v>201</v>
      </c>
      <c r="AI536" s="115" t="s">
        <v>201</v>
      </c>
      <c r="AK536" s="115" t="s">
        <v>201</v>
      </c>
      <c r="AN536" s="115" t="s">
        <v>201</v>
      </c>
    </row>
    <row r="537" spans="1:40" x14ac:dyDescent="0.25">
      <c r="A537" s="115">
        <v>323782</v>
      </c>
      <c r="B537" s="115" t="s">
        <v>138</v>
      </c>
      <c r="N537" s="115" t="s">
        <v>201</v>
      </c>
      <c r="Z537" s="115" t="s">
        <v>201</v>
      </c>
      <c r="AF537" s="115" t="s">
        <v>201</v>
      </c>
      <c r="AG537" s="115" t="s">
        <v>201</v>
      </c>
      <c r="AH537" s="115" t="s">
        <v>201</v>
      </c>
      <c r="AK537" s="115" t="s">
        <v>201</v>
      </c>
      <c r="AM537" s="115" t="s">
        <v>201</v>
      </c>
      <c r="AN537" s="115" t="s">
        <v>201</v>
      </c>
    </row>
    <row r="538" spans="1:40" x14ac:dyDescent="0.25">
      <c r="A538" s="115">
        <v>327033</v>
      </c>
      <c r="B538" s="115" t="s">
        <v>138</v>
      </c>
      <c r="W538" s="115" t="s">
        <v>201</v>
      </c>
      <c r="Z538" s="115" t="s">
        <v>201</v>
      </c>
      <c r="AC538" s="115" t="s">
        <v>201</v>
      </c>
      <c r="AG538" s="115" t="s">
        <v>201</v>
      </c>
      <c r="AI538" s="115" t="s">
        <v>201</v>
      </c>
      <c r="AJ538" s="115" t="s">
        <v>201</v>
      </c>
      <c r="AK538" s="115" t="s">
        <v>201</v>
      </c>
      <c r="AN538" s="115" t="s">
        <v>201</v>
      </c>
    </row>
    <row r="539" spans="1:40" x14ac:dyDescent="0.25">
      <c r="A539" s="115">
        <v>331623</v>
      </c>
      <c r="B539" s="115" t="s">
        <v>138</v>
      </c>
      <c r="AC539" s="115" t="s">
        <v>201</v>
      </c>
      <c r="AG539" s="115" t="s">
        <v>201</v>
      </c>
      <c r="AI539" s="115" t="s">
        <v>201</v>
      </c>
      <c r="AJ539" s="115" t="s">
        <v>201</v>
      </c>
      <c r="AK539" s="115" t="s">
        <v>201</v>
      </c>
      <c r="AL539" s="115" t="s">
        <v>201</v>
      </c>
      <c r="AM539" s="115" t="s">
        <v>201</v>
      </c>
      <c r="AN539" s="115" t="s">
        <v>201</v>
      </c>
    </row>
    <row r="540" spans="1:40" x14ac:dyDescent="0.25">
      <c r="A540" s="115">
        <v>303951</v>
      </c>
      <c r="B540" s="115" t="s">
        <v>138</v>
      </c>
      <c r="P540" s="115" t="s">
        <v>201</v>
      </c>
      <c r="Z540" s="115" t="s">
        <v>201</v>
      </c>
      <c r="AD540" s="115" t="s">
        <v>201</v>
      </c>
      <c r="AG540" s="115" t="s">
        <v>201</v>
      </c>
      <c r="AJ540" s="115" t="s">
        <v>201</v>
      </c>
      <c r="AM540" s="115" t="s">
        <v>201</v>
      </c>
      <c r="AN540" s="115" t="s">
        <v>201</v>
      </c>
    </row>
    <row r="541" spans="1:40" x14ac:dyDescent="0.25">
      <c r="A541" s="115">
        <v>332255</v>
      </c>
      <c r="B541" s="115" t="s">
        <v>138</v>
      </c>
      <c r="AC541" s="115" t="s">
        <v>201</v>
      </c>
      <c r="AI541" s="115" t="s">
        <v>201</v>
      </c>
      <c r="AJ541" s="115" t="s">
        <v>201</v>
      </c>
      <c r="AK541" s="115" t="s">
        <v>201</v>
      </c>
      <c r="AL541" s="115" t="s">
        <v>201</v>
      </c>
      <c r="AM541" s="115" t="s">
        <v>201</v>
      </c>
      <c r="AN541" s="115" t="s">
        <v>201</v>
      </c>
    </row>
    <row r="542" spans="1:40" x14ac:dyDescent="0.25">
      <c r="A542" s="115">
        <v>334301</v>
      </c>
      <c r="B542" s="115" t="s">
        <v>138</v>
      </c>
      <c r="AF542" s="115" t="s">
        <v>201</v>
      </c>
      <c r="AG542" s="115" t="s">
        <v>201</v>
      </c>
      <c r="AH542" s="115" t="s">
        <v>201</v>
      </c>
      <c r="AI542" s="115" t="s">
        <v>201</v>
      </c>
      <c r="AJ542" s="115" t="s">
        <v>201</v>
      </c>
      <c r="AN542" s="115" t="s">
        <v>201</v>
      </c>
    </row>
    <row r="543" spans="1:40" x14ac:dyDescent="0.25">
      <c r="A543" s="115">
        <v>333533</v>
      </c>
      <c r="B543" s="115" t="s">
        <v>138</v>
      </c>
      <c r="X543" s="115" t="s">
        <v>201</v>
      </c>
      <c r="AG543" s="115" t="s">
        <v>201</v>
      </c>
      <c r="AH543" s="115" t="s">
        <v>201</v>
      </c>
      <c r="AI543" s="115" t="s">
        <v>201</v>
      </c>
      <c r="AN543" s="115" t="s">
        <v>201</v>
      </c>
    </row>
    <row r="544" spans="1:40" x14ac:dyDescent="0.25">
      <c r="A544" s="115">
        <v>325845</v>
      </c>
      <c r="B544" s="115" t="s">
        <v>138</v>
      </c>
      <c r="Z544" s="115" t="s">
        <v>201</v>
      </c>
      <c r="AG544" s="115" t="s">
        <v>201</v>
      </c>
      <c r="AI544" s="115" t="s">
        <v>201</v>
      </c>
      <c r="AM544" s="115" t="s">
        <v>201</v>
      </c>
      <c r="AN544" s="115" t="s">
        <v>201</v>
      </c>
    </row>
    <row r="545" spans="1:40" x14ac:dyDescent="0.25">
      <c r="A545" s="115">
        <v>327310</v>
      </c>
      <c r="B545" s="115" t="s">
        <v>138</v>
      </c>
      <c r="W545" s="115" t="s">
        <v>201</v>
      </c>
      <c r="Z545" s="115" t="s">
        <v>201</v>
      </c>
      <c r="AB545" s="115" t="s">
        <v>201</v>
      </c>
      <c r="AC545" s="115" t="s">
        <v>201</v>
      </c>
      <c r="AE545" s="115" t="s">
        <v>201</v>
      </c>
      <c r="AF545" s="115" t="s">
        <v>201</v>
      </c>
      <c r="AG545" s="115" t="s">
        <v>201</v>
      </c>
      <c r="AI545" s="115" t="s">
        <v>201</v>
      </c>
      <c r="AJ545" s="115" t="s">
        <v>201</v>
      </c>
      <c r="AK545" s="115" t="s">
        <v>201</v>
      </c>
    </row>
    <row r="546" spans="1:40" x14ac:dyDescent="0.25">
      <c r="A546" s="115">
        <v>324327</v>
      </c>
      <c r="B546" s="115" t="s">
        <v>138</v>
      </c>
      <c r="Z546" s="115" t="s">
        <v>201</v>
      </c>
      <c r="AB546" s="115" t="s">
        <v>201</v>
      </c>
      <c r="AH546" s="115" t="s">
        <v>201</v>
      </c>
      <c r="AI546" s="115" t="s">
        <v>201</v>
      </c>
      <c r="AJ546" s="115" t="s">
        <v>201</v>
      </c>
      <c r="AK546" s="115" t="s">
        <v>201</v>
      </c>
      <c r="AM546" s="115" t="s">
        <v>201</v>
      </c>
    </row>
    <row r="547" spans="1:40" x14ac:dyDescent="0.25">
      <c r="A547" s="115">
        <v>328458</v>
      </c>
      <c r="B547" s="115" t="s">
        <v>138</v>
      </c>
      <c r="P547" s="115" t="s">
        <v>201</v>
      </c>
      <c r="R547" s="115" t="s">
        <v>201</v>
      </c>
      <c r="W547" s="115" t="s">
        <v>201</v>
      </c>
      <c r="Z547" s="115" t="s">
        <v>201</v>
      </c>
      <c r="AC547" s="115" t="s">
        <v>201</v>
      </c>
      <c r="AE547" s="115" t="s">
        <v>201</v>
      </c>
      <c r="AF547" s="115" t="s">
        <v>201</v>
      </c>
      <c r="AG547" s="115" t="s">
        <v>201</v>
      </c>
      <c r="AH547" s="115" t="s">
        <v>201</v>
      </c>
      <c r="AI547" s="115" t="s">
        <v>201</v>
      </c>
      <c r="AJ547" s="115" t="s">
        <v>201</v>
      </c>
      <c r="AK547" s="115" t="s">
        <v>201</v>
      </c>
      <c r="AL547" s="115" t="s">
        <v>201</v>
      </c>
      <c r="AM547" s="115" t="s">
        <v>201</v>
      </c>
    </row>
    <row r="548" spans="1:40" x14ac:dyDescent="0.25">
      <c r="A548" s="115">
        <v>317771</v>
      </c>
      <c r="B548" s="115" t="s">
        <v>138</v>
      </c>
      <c r="W548" s="115" t="s">
        <v>201</v>
      </c>
      <c r="Y548" s="115" t="s">
        <v>201</v>
      </c>
      <c r="Z548" s="115" t="s">
        <v>201</v>
      </c>
      <c r="AC548" s="115" t="s">
        <v>201</v>
      </c>
      <c r="AD548" s="115" t="s">
        <v>201</v>
      </c>
      <c r="AE548" s="115" t="s">
        <v>201</v>
      </c>
      <c r="AF548" s="115" t="s">
        <v>201</v>
      </c>
      <c r="AG548" s="115" t="s">
        <v>201</v>
      </c>
      <c r="AH548" s="115" t="s">
        <v>201</v>
      </c>
      <c r="AI548" s="115" t="s">
        <v>201</v>
      </c>
      <c r="AJ548" s="115" t="s">
        <v>201</v>
      </c>
      <c r="AK548" s="115" t="s">
        <v>201</v>
      </c>
      <c r="AM548" s="115" t="s">
        <v>201</v>
      </c>
    </row>
    <row r="549" spans="1:40" x14ac:dyDescent="0.25">
      <c r="A549" s="115">
        <v>325269</v>
      </c>
      <c r="B549" s="115" t="s">
        <v>138</v>
      </c>
      <c r="P549" s="115" t="s">
        <v>201</v>
      </c>
      <c r="V549" s="115" t="s">
        <v>201</v>
      </c>
      <c r="Z549" s="115" t="s">
        <v>201</v>
      </c>
      <c r="AC549" s="115" t="s">
        <v>201</v>
      </c>
      <c r="AD549" s="115" t="s">
        <v>201</v>
      </c>
      <c r="AE549" s="115" t="s">
        <v>201</v>
      </c>
      <c r="AF549" s="115" t="s">
        <v>201</v>
      </c>
      <c r="AG549" s="115" t="s">
        <v>201</v>
      </c>
      <c r="AI549" s="115" t="s">
        <v>201</v>
      </c>
      <c r="AJ549" s="115" t="s">
        <v>201</v>
      </c>
      <c r="AK549" s="115" t="s">
        <v>201</v>
      </c>
      <c r="AL549" s="115" t="s">
        <v>201</v>
      </c>
    </row>
    <row r="550" spans="1:40" x14ac:dyDescent="0.25">
      <c r="A550" s="115">
        <v>327937</v>
      </c>
      <c r="B550" s="115" t="s">
        <v>138</v>
      </c>
      <c r="H550" s="115" t="s">
        <v>201</v>
      </c>
      <c r="P550" s="115" t="s">
        <v>201</v>
      </c>
      <c r="Z550" s="115" t="s">
        <v>201</v>
      </c>
      <c r="AG550" s="115" t="s">
        <v>201</v>
      </c>
      <c r="AH550" s="115" t="s">
        <v>201</v>
      </c>
      <c r="AI550" s="115" t="s">
        <v>201</v>
      </c>
      <c r="AJ550" s="115" t="s">
        <v>201</v>
      </c>
      <c r="AK550" s="115" t="s">
        <v>201</v>
      </c>
      <c r="AL550" s="115" t="s">
        <v>201</v>
      </c>
      <c r="AM550" s="115" t="s">
        <v>201</v>
      </c>
    </row>
    <row r="551" spans="1:40" x14ac:dyDescent="0.25">
      <c r="A551" s="115">
        <v>325389</v>
      </c>
      <c r="B551" s="115" t="s">
        <v>138</v>
      </c>
      <c r="W551" s="115" t="s">
        <v>201</v>
      </c>
      <c r="Z551" s="115" t="s">
        <v>201</v>
      </c>
      <c r="AE551" s="115" t="s">
        <v>201</v>
      </c>
      <c r="AH551" s="115" t="s">
        <v>201</v>
      </c>
      <c r="AI551" s="115" t="s">
        <v>201</v>
      </c>
      <c r="AJ551" s="115" t="s">
        <v>201</v>
      </c>
      <c r="AK551" s="115" t="s">
        <v>201</v>
      </c>
      <c r="AL551" s="115" t="s">
        <v>201</v>
      </c>
    </row>
    <row r="552" spans="1:40" x14ac:dyDescent="0.25">
      <c r="A552" s="115">
        <v>330471</v>
      </c>
      <c r="B552" s="115" t="s">
        <v>138</v>
      </c>
      <c r="P552" s="115" t="s">
        <v>201</v>
      </c>
      <c r="W552" s="115" t="s">
        <v>201</v>
      </c>
      <c r="Z552" s="115" t="s">
        <v>201</v>
      </c>
      <c r="AG552" s="115" t="s">
        <v>201</v>
      </c>
      <c r="AH552" s="115" t="s">
        <v>201</v>
      </c>
      <c r="AI552" s="115" t="s">
        <v>201</v>
      </c>
      <c r="AL552" s="115" t="s">
        <v>201</v>
      </c>
      <c r="AM552" s="115" t="s">
        <v>201</v>
      </c>
    </row>
    <row r="553" spans="1:40" x14ac:dyDescent="0.25">
      <c r="A553" s="115">
        <v>329020</v>
      </c>
      <c r="B553" s="115" t="s">
        <v>138</v>
      </c>
      <c r="H553" s="115" t="s">
        <v>201</v>
      </c>
      <c r="W553" s="115" t="s">
        <v>201</v>
      </c>
      <c r="Y553" s="115" t="s">
        <v>201</v>
      </c>
      <c r="Z553" s="115" t="s">
        <v>201</v>
      </c>
      <c r="AF553" s="115" t="s">
        <v>201</v>
      </c>
      <c r="AJ553" s="115" t="s">
        <v>201</v>
      </c>
      <c r="AK553" s="115" t="s">
        <v>201</v>
      </c>
    </row>
    <row r="554" spans="1:40" x14ac:dyDescent="0.25">
      <c r="A554" s="115">
        <v>332215</v>
      </c>
      <c r="B554" s="115" t="s">
        <v>138</v>
      </c>
      <c r="Z554" s="115" t="s">
        <v>201</v>
      </c>
      <c r="AF554" s="115" t="s">
        <v>201</v>
      </c>
      <c r="AG554" s="115" t="s">
        <v>201</v>
      </c>
      <c r="AI554" s="115" t="s">
        <v>201</v>
      </c>
      <c r="AJ554" s="115" t="s">
        <v>201</v>
      </c>
      <c r="AK554" s="115" t="s">
        <v>201</v>
      </c>
    </row>
    <row r="555" spans="1:40" x14ac:dyDescent="0.25">
      <c r="A555" s="115">
        <v>310705</v>
      </c>
      <c r="B555" s="115" t="s">
        <v>138</v>
      </c>
      <c r="H555" s="115" t="s">
        <v>201</v>
      </c>
      <c r="N555" s="115" t="s">
        <v>201</v>
      </c>
      <c r="AA555" s="115" t="s">
        <v>201</v>
      </c>
      <c r="AH555" s="115" t="s">
        <v>201</v>
      </c>
      <c r="AM555" s="115" t="s">
        <v>201</v>
      </c>
    </row>
    <row r="556" spans="1:40" x14ac:dyDescent="0.25">
      <c r="A556" s="115">
        <v>326633</v>
      </c>
      <c r="B556" s="115" t="s">
        <v>138</v>
      </c>
      <c r="H556" s="115" t="s">
        <v>201</v>
      </c>
      <c r="AC556" s="115" t="s">
        <v>201</v>
      </c>
      <c r="AF556" s="115" t="s">
        <v>201</v>
      </c>
      <c r="AI556" s="115" t="s">
        <v>201</v>
      </c>
      <c r="AK556" s="115" t="s">
        <v>201</v>
      </c>
    </row>
    <row r="557" spans="1:40" x14ac:dyDescent="0.25">
      <c r="A557" s="115">
        <v>329576</v>
      </c>
      <c r="B557" s="115" t="s">
        <v>138</v>
      </c>
      <c r="N557" s="115" t="s">
        <v>201</v>
      </c>
      <c r="AA557" s="115" t="s">
        <v>201</v>
      </c>
      <c r="AC557" s="115" t="s">
        <v>201</v>
      </c>
      <c r="AG557" s="115" t="s">
        <v>201</v>
      </c>
      <c r="AM557" s="115" t="s">
        <v>201</v>
      </c>
    </row>
    <row r="558" spans="1:40" x14ac:dyDescent="0.25">
      <c r="A558" s="115">
        <v>325088</v>
      </c>
      <c r="B558" s="115" t="s">
        <v>138</v>
      </c>
      <c r="O558" s="115" t="s">
        <v>201</v>
      </c>
      <c r="Q558" s="115" t="s">
        <v>201</v>
      </c>
      <c r="Z558" s="115" t="s">
        <v>201</v>
      </c>
      <c r="AB558" s="115" t="s">
        <v>201</v>
      </c>
      <c r="AC558" s="115" t="s">
        <v>201</v>
      </c>
      <c r="AD558" s="115" t="s">
        <v>201</v>
      </c>
      <c r="AE558" s="115" t="s">
        <v>201</v>
      </c>
      <c r="AF558" s="115" t="s">
        <v>201</v>
      </c>
      <c r="AG558" s="115" t="s">
        <v>201</v>
      </c>
      <c r="AH558" s="115" t="s">
        <v>201</v>
      </c>
      <c r="AI558" s="115" t="s">
        <v>201</v>
      </c>
      <c r="AJ558" s="115" t="s">
        <v>201</v>
      </c>
      <c r="AK558" s="115" t="s">
        <v>201</v>
      </c>
      <c r="AL558" s="115" t="s">
        <v>201</v>
      </c>
      <c r="AM558" s="115" t="s">
        <v>201</v>
      </c>
      <c r="AN558" s="115" t="s">
        <v>201</v>
      </c>
    </row>
    <row r="559" spans="1:40" x14ac:dyDescent="0.25">
      <c r="A559" s="115">
        <v>326112</v>
      </c>
      <c r="B559" s="115" t="s">
        <v>138</v>
      </c>
      <c r="N559" s="115" t="s">
        <v>201</v>
      </c>
      <c r="P559" s="115" t="s">
        <v>201</v>
      </c>
      <c r="Z559" s="115" t="s">
        <v>201</v>
      </c>
      <c r="AC559" s="115" t="s">
        <v>201</v>
      </c>
      <c r="AD559" s="115" t="s">
        <v>201</v>
      </c>
      <c r="AE559" s="115" t="s">
        <v>201</v>
      </c>
      <c r="AF559" s="115" t="s">
        <v>201</v>
      </c>
      <c r="AG559" s="115" t="s">
        <v>201</v>
      </c>
      <c r="AH559" s="115" t="s">
        <v>201</v>
      </c>
      <c r="AI559" s="115" t="s">
        <v>201</v>
      </c>
      <c r="AJ559" s="115" t="s">
        <v>201</v>
      </c>
      <c r="AK559" s="115" t="s">
        <v>201</v>
      </c>
      <c r="AL559" s="115" t="s">
        <v>201</v>
      </c>
      <c r="AM559" s="115" t="s">
        <v>201</v>
      </c>
      <c r="AN559" s="115" t="s">
        <v>201</v>
      </c>
    </row>
    <row r="560" spans="1:40" x14ac:dyDescent="0.25">
      <c r="A560" s="115">
        <v>336852</v>
      </c>
      <c r="B560" s="115" t="s">
        <v>138</v>
      </c>
      <c r="N560" s="115" t="s">
        <v>201</v>
      </c>
      <c r="V560" s="115" t="s">
        <v>201</v>
      </c>
      <c r="AA560" s="115" t="s">
        <v>201</v>
      </c>
      <c r="AC560" s="115" t="s">
        <v>201</v>
      </c>
      <c r="AF560" s="115" t="s">
        <v>201</v>
      </c>
      <c r="AG560" s="115" t="s">
        <v>201</v>
      </c>
      <c r="AI560" s="115" t="s">
        <v>201</v>
      </c>
      <c r="AJ560" s="115" t="s">
        <v>201</v>
      </c>
      <c r="AK560" s="115" t="s">
        <v>201</v>
      </c>
      <c r="AL560" s="115" t="s">
        <v>201</v>
      </c>
      <c r="AM560" s="115" t="s">
        <v>201</v>
      </c>
      <c r="AN560" s="115" t="s">
        <v>201</v>
      </c>
    </row>
    <row r="561" spans="1:40" x14ac:dyDescent="0.25">
      <c r="A561" s="115">
        <v>301756</v>
      </c>
      <c r="B561" s="115" t="s">
        <v>138</v>
      </c>
      <c r="N561" s="115" t="s">
        <v>136</v>
      </c>
      <c r="O561" s="115" t="s">
        <v>135</v>
      </c>
      <c r="AB561" s="115" t="s">
        <v>133</v>
      </c>
      <c r="AC561" s="115" t="s">
        <v>133</v>
      </c>
      <c r="AD561" s="115" t="s">
        <v>133</v>
      </c>
      <c r="AE561" s="115" t="s">
        <v>133</v>
      </c>
      <c r="AF561" s="115" t="s">
        <v>133</v>
      </c>
      <c r="AG561" s="115" t="s">
        <v>133</v>
      </c>
      <c r="AH561" s="115" t="s">
        <v>133</v>
      </c>
      <c r="AI561" s="115" t="s">
        <v>133</v>
      </c>
      <c r="AJ561" s="115" t="s">
        <v>133</v>
      </c>
      <c r="AK561" s="115" t="s">
        <v>133</v>
      </c>
      <c r="AL561" s="115" t="s">
        <v>133</v>
      </c>
      <c r="AM561" s="115" t="s">
        <v>133</v>
      </c>
      <c r="AN561" s="115" t="s">
        <v>133</v>
      </c>
    </row>
    <row r="562" spans="1:40" x14ac:dyDescent="0.25">
      <c r="A562" s="115">
        <v>333019</v>
      </c>
      <c r="B562" s="115" t="s">
        <v>138</v>
      </c>
      <c r="H562" s="115" t="s">
        <v>135</v>
      </c>
      <c r="W562" s="115" t="s">
        <v>135</v>
      </c>
      <c r="Z562" s="115" t="s">
        <v>136</v>
      </c>
      <c r="AB562" s="115" t="s">
        <v>133</v>
      </c>
      <c r="AC562" s="115" t="s">
        <v>135</v>
      </c>
      <c r="AD562" s="115" t="s">
        <v>133</v>
      </c>
      <c r="AE562" s="115" t="s">
        <v>135</v>
      </c>
      <c r="AF562" s="115" t="s">
        <v>133</v>
      </c>
      <c r="AG562" s="115" t="s">
        <v>133</v>
      </c>
      <c r="AH562" s="115" t="s">
        <v>133</v>
      </c>
      <c r="AI562" s="115" t="s">
        <v>135</v>
      </c>
      <c r="AJ562" s="115" t="s">
        <v>133</v>
      </c>
      <c r="AK562" s="115" t="s">
        <v>135</v>
      </c>
      <c r="AL562" s="115" t="s">
        <v>133</v>
      </c>
      <c r="AM562" s="115" t="s">
        <v>133</v>
      </c>
      <c r="AN562" s="115" t="s">
        <v>133</v>
      </c>
    </row>
    <row r="563" spans="1:40" x14ac:dyDescent="0.25">
      <c r="A563" s="115">
        <v>329221</v>
      </c>
      <c r="B563" s="115" t="s">
        <v>138</v>
      </c>
      <c r="Q563" s="115" t="s">
        <v>136</v>
      </c>
      <c r="W563" s="115" t="s">
        <v>136</v>
      </c>
      <c r="Z563" s="115" t="s">
        <v>136</v>
      </c>
      <c r="AB563" s="115" t="s">
        <v>133</v>
      </c>
      <c r="AC563" s="115" t="s">
        <v>135</v>
      </c>
      <c r="AD563" s="115" t="s">
        <v>133</v>
      </c>
      <c r="AE563" s="115" t="s">
        <v>135</v>
      </c>
      <c r="AF563" s="115" t="s">
        <v>133</v>
      </c>
      <c r="AG563" s="115" t="s">
        <v>133</v>
      </c>
      <c r="AH563" s="115" t="s">
        <v>133</v>
      </c>
      <c r="AI563" s="115" t="s">
        <v>133</v>
      </c>
      <c r="AJ563" s="115" t="s">
        <v>133</v>
      </c>
      <c r="AK563" s="115" t="s">
        <v>133</v>
      </c>
      <c r="AL563" s="115" t="s">
        <v>133</v>
      </c>
      <c r="AM563" s="115" t="s">
        <v>133</v>
      </c>
      <c r="AN563" s="115" t="s">
        <v>133</v>
      </c>
    </row>
    <row r="564" spans="1:40" x14ac:dyDescent="0.25">
      <c r="A564" s="115">
        <v>332341</v>
      </c>
      <c r="B564" s="115" t="s">
        <v>138</v>
      </c>
      <c r="P564" s="115" t="s">
        <v>136</v>
      </c>
      <c r="Z564" s="115" t="s">
        <v>136</v>
      </c>
      <c r="AB564" s="115" t="s">
        <v>133</v>
      </c>
      <c r="AC564" s="115" t="s">
        <v>133</v>
      </c>
      <c r="AD564" s="115" t="s">
        <v>133</v>
      </c>
      <c r="AE564" s="115" t="s">
        <v>133</v>
      </c>
      <c r="AF564" s="115" t="s">
        <v>133</v>
      </c>
      <c r="AG564" s="115" t="s">
        <v>133</v>
      </c>
      <c r="AH564" s="115" t="s">
        <v>133</v>
      </c>
      <c r="AI564" s="115" t="s">
        <v>133</v>
      </c>
      <c r="AJ564" s="115" t="s">
        <v>133</v>
      </c>
      <c r="AK564" s="115" t="s">
        <v>133</v>
      </c>
      <c r="AL564" s="115" t="s">
        <v>133</v>
      </c>
      <c r="AM564" s="115" t="s">
        <v>133</v>
      </c>
      <c r="AN564" s="115" t="s">
        <v>133</v>
      </c>
    </row>
    <row r="565" spans="1:40" x14ac:dyDescent="0.25">
      <c r="A565" s="115">
        <v>333101</v>
      </c>
      <c r="B565" s="115" t="s">
        <v>138</v>
      </c>
      <c r="P565" s="115" t="s">
        <v>136</v>
      </c>
      <c r="Z565" s="115" t="s">
        <v>136</v>
      </c>
      <c r="AB565" s="115" t="s">
        <v>133</v>
      </c>
      <c r="AD565" s="115" t="s">
        <v>136</v>
      </c>
      <c r="AE565" s="115" t="s">
        <v>136</v>
      </c>
      <c r="AF565" s="115" t="s">
        <v>136</v>
      </c>
      <c r="AI565" s="115" t="s">
        <v>136</v>
      </c>
      <c r="AJ565" s="115" t="s">
        <v>136</v>
      </c>
      <c r="AK565" s="115" t="s">
        <v>136</v>
      </c>
      <c r="AL565" s="115" t="s">
        <v>136</v>
      </c>
      <c r="AM565" s="115" t="s">
        <v>133</v>
      </c>
      <c r="AN565" s="115" t="s">
        <v>133</v>
      </c>
    </row>
    <row r="566" spans="1:40" x14ac:dyDescent="0.25">
      <c r="A566" s="115">
        <v>333310</v>
      </c>
      <c r="B566" s="115" t="s">
        <v>138</v>
      </c>
      <c r="P566" s="115" t="s">
        <v>136</v>
      </c>
      <c r="W566" s="115" t="s">
        <v>136</v>
      </c>
      <c r="Z566" s="115" t="s">
        <v>135</v>
      </c>
      <c r="AB566" s="115" t="s">
        <v>133</v>
      </c>
      <c r="AC566" s="115" t="s">
        <v>135</v>
      </c>
      <c r="AD566" s="115" t="s">
        <v>135</v>
      </c>
      <c r="AE566" s="115" t="s">
        <v>133</v>
      </c>
      <c r="AF566" s="115" t="s">
        <v>133</v>
      </c>
      <c r="AG566" s="115" t="s">
        <v>133</v>
      </c>
      <c r="AH566" s="115" t="s">
        <v>136</v>
      </c>
      <c r="AI566" s="115" t="s">
        <v>133</v>
      </c>
      <c r="AJ566" s="115" t="s">
        <v>133</v>
      </c>
      <c r="AK566" s="115" t="s">
        <v>133</v>
      </c>
      <c r="AL566" s="115" t="s">
        <v>133</v>
      </c>
      <c r="AM566" s="115" t="s">
        <v>135</v>
      </c>
      <c r="AN566" s="115" t="s">
        <v>133</v>
      </c>
    </row>
    <row r="567" spans="1:40" x14ac:dyDescent="0.25">
      <c r="A567" s="115">
        <v>333383</v>
      </c>
      <c r="B567" s="115" t="s">
        <v>138</v>
      </c>
      <c r="C567" s="115" t="s">
        <v>136</v>
      </c>
      <c r="AA567" s="115" t="s">
        <v>133</v>
      </c>
      <c r="AB567" s="115" t="s">
        <v>133</v>
      </c>
      <c r="AE567" s="115" t="s">
        <v>135</v>
      </c>
      <c r="AF567" s="115" t="s">
        <v>135</v>
      </c>
      <c r="AG567" s="115" t="s">
        <v>133</v>
      </c>
      <c r="AI567" s="115" t="s">
        <v>133</v>
      </c>
      <c r="AJ567" s="115" t="s">
        <v>133</v>
      </c>
      <c r="AK567" s="115" t="s">
        <v>133</v>
      </c>
      <c r="AL567" s="115" t="s">
        <v>133</v>
      </c>
      <c r="AM567" s="115" t="s">
        <v>133</v>
      </c>
      <c r="AN567" s="115" t="s">
        <v>133</v>
      </c>
    </row>
    <row r="568" spans="1:40" x14ac:dyDescent="0.25">
      <c r="A568" s="115">
        <v>327700</v>
      </c>
      <c r="B568" s="115" t="s">
        <v>138</v>
      </c>
      <c r="AA568" s="115" t="s">
        <v>136</v>
      </c>
      <c r="AB568" s="115" t="s">
        <v>133</v>
      </c>
      <c r="AC568" s="115" t="s">
        <v>136</v>
      </c>
      <c r="AG568" s="115" t="s">
        <v>133</v>
      </c>
      <c r="AI568" s="115" t="s">
        <v>135</v>
      </c>
      <c r="AJ568" s="115" t="s">
        <v>135</v>
      </c>
      <c r="AL568" s="115" t="s">
        <v>135</v>
      </c>
      <c r="AM568" s="115" t="s">
        <v>135</v>
      </c>
      <c r="AN568" s="115" t="s">
        <v>133</v>
      </c>
    </row>
    <row r="569" spans="1:40" x14ac:dyDescent="0.25">
      <c r="A569" s="115">
        <v>326371</v>
      </c>
      <c r="B569" s="115" t="s">
        <v>138</v>
      </c>
      <c r="R569" s="115" t="s">
        <v>136</v>
      </c>
      <c r="AA569" s="115" t="s">
        <v>136</v>
      </c>
      <c r="AB569" s="115" t="s">
        <v>133</v>
      </c>
      <c r="AC569" s="115" t="s">
        <v>136</v>
      </c>
      <c r="AD569" s="115" t="s">
        <v>135</v>
      </c>
      <c r="AE569" s="115" t="s">
        <v>136</v>
      </c>
      <c r="AF569" s="115" t="s">
        <v>133</v>
      </c>
      <c r="AG569" s="115" t="s">
        <v>133</v>
      </c>
      <c r="AH569" s="115" t="s">
        <v>133</v>
      </c>
      <c r="AI569" s="115" t="s">
        <v>135</v>
      </c>
      <c r="AJ569" s="115" t="s">
        <v>135</v>
      </c>
      <c r="AK569" s="115" t="s">
        <v>133</v>
      </c>
      <c r="AL569" s="115" t="s">
        <v>133</v>
      </c>
      <c r="AM569" s="115" t="s">
        <v>133</v>
      </c>
      <c r="AN569" s="115" t="s">
        <v>133</v>
      </c>
    </row>
    <row r="570" spans="1:40" x14ac:dyDescent="0.25">
      <c r="A570" s="115">
        <v>333199</v>
      </c>
      <c r="B570" s="115" t="s">
        <v>138</v>
      </c>
      <c r="C570" s="115" t="s">
        <v>136</v>
      </c>
      <c r="O570" s="115" t="s">
        <v>136</v>
      </c>
      <c r="AB570" s="115" t="s">
        <v>135</v>
      </c>
      <c r="AF570" s="115" t="s">
        <v>136</v>
      </c>
      <c r="AG570" s="115" t="s">
        <v>136</v>
      </c>
      <c r="AH570" s="115" t="s">
        <v>135</v>
      </c>
      <c r="AI570" s="115" t="s">
        <v>136</v>
      </c>
      <c r="AJ570" s="115" t="s">
        <v>136</v>
      </c>
      <c r="AN570" s="115" t="s">
        <v>133</v>
      </c>
    </row>
    <row r="571" spans="1:40" x14ac:dyDescent="0.25">
      <c r="A571" s="115">
        <v>327358</v>
      </c>
      <c r="B571" s="115" t="s">
        <v>138</v>
      </c>
      <c r="P571" s="115" t="s">
        <v>136</v>
      </c>
      <c r="Z571" s="115" t="s">
        <v>136</v>
      </c>
      <c r="AB571" s="115" t="s">
        <v>135</v>
      </c>
      <c r="AC571" s="115" t="s">
        <v>136</v>
      </c>
      <c r="AE571" s="115" t="s">
        <v>135</v>
      </c>
      <c r="AF571" s="115" t="s">
        <v>136</v>
      </c>
      <c r="AG571" s="115" t="s">
        <v>135</v>
      </c>
      <c r="AH571" s="115" t="s">
        <v>136</v>
      </c>
      <c r="AI571" s="115" t="s">
        <v>133</v>
      </c>
      <c r="AJ571" s="115" t="s">
        <v>133</v>
      </c>
      <c r="AK571" s="115" t="s">
        <v>135</v>
      </c>
      <c r="AL571" s="115" t="s">
        <v>133</v>
      </c>
      <c r="AM571" s="115" t="s">
        <v>133</v>
      </c>
      <c r="AN571" s="115" t="s">
        <v>133</v>
      </c>
    </row>
    <row r="572" spans="1:40" x14ac:dyDescent="0.25">
      <c r="A572" s="115">
        <v>328357</v>
      </c>
      <c r="B572" s="115" t="s">
        <v>138</v>
      </c>
      <c r="P572" s="115" t="s">
        <v>136</v>
      </c>
      <c r="AB572" s="115" t="s">
        <v>135</v>
      </c>
      <c r="AC572" s="115" t="s">
        <v>136</v>
      </c>
      <c r="AE572" s="115" t="s">
        <v>136</v>
      </c>
      <c r="AF572" s="115" t="s">
        <v>135</v>
      </c>
      <c r="AG572" s="115" t="s">
        <v>133</v>
      </c>
      <c r="AI572" s="115" t="s">
        <v>135</v>
      </c>
      <c r="AJ572" s="115" t="s">
        <v>133</v>
      </c>
      <c r="AK572" s="115" t="s">
        <v>135</v>
      </c>
      <c r="AL572" s="115" t="s">
        <v>133</v>
      </c>
      <c r="AM572" s="115" t="s">
        <v>133</v>
      </c>
      <c r="AN572" s="115" t="s">
        <v>133</v>
      </c>
    </row>
    <row r="573" spans="1:40" x14ac:dyDescent="0.25">
      <c r="A573" s="115">
        <v>330098</v>
      </c>
      <c r="B573" s="115" t="s">
        <v>138</v>
      </c>
      <c r="P573" s="115" t="s">
        <v>136</v>
      </c>
      <c r="W573" s="115" t="s">
        <v>136</v>
      </c>
      <c r="Z573" s="115" t="s">
        <v>136</v>
      </c>
      <c r="AB573" s="115" t="s">
        <v>135</v>
      </c>
      <c r="AC573" s="115" t="s">
        <v>136</v>
      </c>
      <c r="AD573" s="115" t="s">
        <v>135</v>
      </c>
      <c r="AE573" s="115" t="s">
        <v>136</v>
      </c>
      <c r="AF573" s="115" t="s">
        <v>135</v>
      </c>
      <c r="AG573" s="115" t="s">
        <v>135</v>
      </c>
      <c r="AI573" s="115" t="s">
        <v>133</v>
      </c>
      <c r="AJ573" s="115" t="s">
        <v>133</v>
      </c>
      <c r="AK573" s="115" t="s">
        <v>133</v>
      </c>
      <c r="AL573" s="115" t="s">
        <v>133</v>
      </c>
      <c r="AM573" s="115" t="s">
        <v>133</v>
      </c>
      <c r="AN573" s="115" t="s">
        <v>133</v>
      </c>
    </row>
    <row r="574" spans="1:40" x14ac:dyDescent="0.25">
      <c r="A574" s="115">
        <v>310425</v>
      </c>
      <c r="B574" s="115" t="s">
        <v>138</v>
      </c>
      <c r="W574" s="115" t="s">
        <v>136</v>
      </c>
      <c r="Z574" s="115" t="s">
        <v>136</v>
      </c>
      <c r="AB574" s="115" t="s">
        <v>135</v>
      </c>
      <c r="AC574" s="115" t="s">
        <v>135</v>
      </c>
      <c r="AD574" s="115" t="s">
        <v>133</v>
      </c>
      <c r="AE574" s="115" t="s">
        <v>133</v>
      </c>
      <c r="AF574" s="115" t="s">
        <v>133</v>
      </c>
      <c r="AG574" s="115" t="s">
        <v>133</v>
      </c>
      <c r="AH574" s="115" t="s">
        <v>133</v>
      </c>
      <c r="AI574" s="115" t="s">
        <v>133</v>
      </c>
      <c r="AJ574" s="115" t="s">
        <v>133</v>
      </c>
      <c r="AK574" s="115" t="s">
        <v>133</v>
      </c>
      <c r="AL574" s="115" t="s">
        <v>133</v>
      </c>
      <c r="AM574" s="115" t="s">
        <v>133</v>
      </c>
      <c r="AN574" s="115" t="s">
        <v>133</v>
      </c>
    </row>
    <row r="575" spans="1:40" x14ac:dyDescent="0.25">
      <c r="A575" s="115">
        <v>330940</v>
      </c>
      <c r="B575" s="115" t="s">
        <v>138</v>
      </c>
      <c r="P575" s="115" t="s">
        <v>136</v>
      </c>
      <c r="AA575" s="115" t="s">
        <v>136</v>
      </c>
      <c r="AB575" s="115" t="s">
        <v>136</v>
      </c>
      <c r="AC575" s="115" t="s">
        <v>136</v>
      </c>
      <c r="AD575" s="115" t="s">
        <v>136</v>
      </c>
      <c r="AE575" s="115" t="s">
        <v>136</v>
      </c>
      <c r="AF575" s="115" t="s">
        <v>136</v>
      </c>
      <c r="AG575" s="115" t="s">
        <v>135</v>
      </c>
      <c r="AH575" s="115" t="s">
        <v>135</v>
      </c>
      <c r="AI575" s="115" t="s">
        <v>136</v>
      </c>
      <c r="AJ575" s="115" t="s">
        <v>135</v>
      </c>
      <c r="AK575" s="115" t="s">
        <v>135</v>
      </c>
      <c r="AL575" s="115" t="s">
        <v>135</v>
      </c>
      <c r="AM575" s="115" t="s">
        <v>133</v>
      </c>
      <c r="AN575" s="115" t="s">
        <v>133</v>
      </c>
    </row>
    <row r="576" spans="1:40" x14ac:dyDescent="0.25">
      <c r="A576" s="115">
        <v>331914</v>
      </c>
      <c r="B576" s="115" t="s">
        <v>138</v>
      </c>
      <c r="H576" s="115" t="s">
        <v>136</v>
      </c>
      <c r="Z576" s="115" t="s">
        <v>136</v>
      </c>
      <c r="AB576" s="115" t="s">
        <v>136</v>
      </c>
      <c r="AC576" s="115" t="s">
        <v>136</v>
      </c>
      <c r="AF576" s="115" t="s">
        <v>136</v>
      </c>
      <c r="AG576" s="115" t="s">
        <v>136</v>
      </c>
      <c r="AH576" s="115" t="s">
        <v>136</v>
      </c>
      <c r="AI576" s="115" t="s">
        <v>136</v>
      </c>
      <c r="AJ576" s="115" t="s">
        <v>136</v>
      </c>
      <c r="AL576" s="115" t="s">
        <v>133</v>
      </c>
      <c r="AM576" s="115" t="s">
        <v>136</v>
      </c>
      <c r="AN576" s="115" t="s">
        <v>133</v>
      </c>
    </row>
    <row r="577" spans="1:40" x14ac:dyDescent="0.25">
      <c r="A577" s="115">
        <v>333337</v>
      </c>
      <c r="B577" s="115" t="s">
        <v>138</v>
      </c>
      <c r="AB577" s="115" t="s">
        <v>136</v>
      </c>
      <c r="AG577" s="115" t="s">
        <v>133</v>
      </c>
      <c r="AI577" s="115" t="s">
        <v>136</v>
      </c>
      <c r="AJ577" s="115" t="s">
        <v>136</v>
      </c>
      <c r="AL577" s="115" t="s">
        <v>135</v>
      </c>
      <c r="AN577" s="115" t="s">
        <v>133</v>
      </c>
    </row>
    <row r="578" spans="1:40" x14ac:dyDescent="0.25">
      <c r="A578" s="115">
        <v>320397</v>
      </c>
      <c r="B578" s="115" t="s">
        <v>138</v>
      </c>
      <c r="P578" s="115" t="s">
        <v>136</v>
      </c>
      <c r="AB578" s="115" t="s">
        <v>136</v>
      </c>
      <c r="AC578" s="115" t="s">
        <v>133</v>
      </c>
      <c r="AF578" s="115" t="s">
        <v>135</v>
      </c>
      <c r="AG578" s="115" t="s">
        <v>133</v>
      </c>
      <c r="AH578" s="115" t="s">
        <v>133</v>
      </c>
      <c r="AI578" s="115" t="s">
        <v>133</v>
      </c>
      <c r="AJ578" s="115" t="s">
        <v>133</v>
      </c>
      <c r="AK578" s="115" t="s">
        <v>133</v>
      </c>
      <c r="AL578" s="115" t="s">
        <v>135</v>
      </c>
      <c r="AM578" s="115" t="s">
        <v>136</v>
      </c>
      <c r="AN578" s="115" t="s">
        <v>133</v>
      </c>
    </row>
    <row r="579" spans="1:40" x14ac:dyDescent="0.25">
      <c r="A579" s="115">
        <v>319702</v>
      </c>
      <c r="B579" s="115" t="s">
        <v>138</v>
      </c>
      <c r="O579" s="115" t="s">
        <v>135</v>
      </c>
      <c r="W579" s="115" t="s">
        <v>136</v>
      </c>
      <c r="AB579" s="115" t="s">
        <v>136</v>
      </c>
      <c r="AC579" s="115" t="s">
        <v>136</v>
      </c>
      <c r="AG579" s="115" t="s">
        <v>133</v>
      </c>
      <c r="AH579" s="115" t="s">
        <v>133</v>
      </c>
      <c r="AI579" s="115" t="s">
        <v>136</v>
      </c>
      <c r="AK579" s="115" t="s">
        <v>136</v>
      </c>
      <c r="AN579" s="115" t="s">
        <v>133</v>
      </c>
    </row>
    <row r="580" spans="1:40" x14ac:dyDescent="0.25">
      <c r="A580" s="115">
        <v>333559</v>
      </c>
      <c r="B580" s="115" t="s">
        <v>138</v>
      </c>
      <c r="F580" s="115" t="s">
        <v>135</v>
      </c>
      <c r="O580" s="115" t="s">
        <v>135</v>
      </c>
      <c r="W580" s="115" t="s">
        <v>136</v>
      </c>
      <c r="Z580" s="115" t="s">
        <v>136</v>
      </c>
      <c r="AC580" s="115" t="s">
        <v>135</v>
      </c>
      <c r="AD580" s="115" t="s">
        <v>135</v>
      </c>
      <c r="AE580" s="115" t="s">
        <v>136</v>
      </c>
      <c r="AF580" s="115" t="s">
        <v>133</v>
      </c>
      <c r="AG580" s="115" t="s">
        <v>133</v>
      </c>
      <c r="AH580" s="115" t="s">
        <v>133</v>
      </c>
      <c r="AI580" s="115" t="s">
        <v>133</v>
      </c>
      <c r="AJ580" s="115" t="s">
        <v>133</v>
      </c>
      <c r="AK580" s="115" t="s">
        <v>135</v>
      </c>
      <c r="AL580" s="115" t="s">
        <v>133</v>
      </c>
      <c r="AM580" s="115" t="s">
        <v>133</v>
      </c>
      <c r="AN580" s="115" t="s">
        <v>133</v>
      </c>
    </row>
    <row r="581" spans="1:40" x14ac:dyDescent="0.25">
      <c r="A581" s="115">
        <v>325143</v>
      </c>
      <c r="B581" s="115" t="s">
        <v>138</v>
      </c>
      <c r="O581" s="115" t="s">
        <v>136</v>
      </c>
      <c r="Q581" s="115" t="s">
        <v>136</v>
      </c>
      <c r="AC581" s="115" t="s">
        <v>136</v>
      </c>
      <c r="AD581" s="115" t="s">
        <v>136</v>
      </c>
      <c r="AE581" s="115" t="s">
        <v>136</v>
      </c>
      <c r="AF581" s="115" t="s">
        <v>136</v>
      </c>
      <c r="AG581" s="115" t="s">
        <v>136</v>
      </c>
      <c r="AH581" s="115" t="s">
        <v>136</v>
      </c>
      <c r="AI581" s="115" t="s">
        <v>133</v>
      </c>
      <c r="AJ581" s="115" t="s">
        <v>133</v>
      </c>
      <c r="AK581" s="115" t="s">
        <v>133</v>
      </c>
      <c r="AL581" s="115" t="s">
        <v>133</v>
      </c>
      <c r="AM581" s="115" t="s">
        <v>133</v>
      </c>
      <c r="AN581" s="115" t="s">
        <v>133</v>
      </c>
    </row>
    <row r="582" spans="1:40" x14ac:dyDescent="0.25">
      <c r="A582" s="115">
        <v>332307</v>
      </c>
      <c r="B582" s="115" t="s">
        <v>138</v>
      </c>
      <c r="O582" s="115" t="s">
        <v>136</v>
      </c>
      <c r="W582" s="115" t="s">
        <v>136</v>
      </c>
      <c r="Z582" s="115" t="s">
        <v>136</v>
      </c>
      <c r="AC582" s="115" t="s">
        <v>136</v>
      </c>
      <c r="AF582" s="115" t="s">
        <v>136</v>
      </c>
      <c r="AG582" s="115" t="s">
        <v>136</v>
      </c>
      <c r="AJ582" s="115" t="s">
        <v>136</v>
      </c>
      <c r="AL582" s="115" t="s">
        <v>133</v>
      </c>
      <c r="AM582" s="115" t="s">
        <v>133</v>
      </c>
      <c r="AN582" s="115" t="s">
        <v>133</v>
      </c>
    </row>
    <row r="583" spans="1:40" x14ac:dyDescent="0.25">
      <c r="A583" s="115">
        <v>332828</v>
      </c>
      <c r="B583" s="115" t="s">
        <v>138</v>
      </c>
      <c r="O583" s="115" t="s">
        <v>136</v>
      </c>
      <c r="P583" s="115" t="s">
        <v>136</v>
      </c>
      <c r="Q583" s="115" t="s">
        <v>136</v>
      </c>
      <c r="Z583" s="115" t="s">
        <v>136</v>
      </c>
      <c r="AC583" s="115" t="s">
        <v>135</v>
      </c>
      <c r="AD583" s="115" t="s">
        <v>133</v>
      </c>
      <c r="AE583" s="115" t="s">
        <v>133</v>
      </c>
      <c r="AF583" s="115" t="s">
        <v>133</v>
      </c>
      <c r="AG583" s="115" t="s">
        <v>133</v>
      </c>
      <c r="AH583" s="115" t="s">
        <v>133</v>
      </c>
      <c r="AI583" s="115" t="s">
        <v>133</v>
      </c>
      <c r="AJ583" s="115" t="s">
        <v>133</v>
      </c>
      <c r="AK583" s="115" t="s">
        <v>133</v>
      </c>
      <c r="AL583" s="115" t="s">
        <v>133</v>
      </c>
      <c r="AM583" s="115" t="s">
        <v>133</v>
      </c>
      <c r="AN583" s="115" t="s">
        <v>133</v>
      </c>
    </row>
    <row r="584" spans="1:40" x14ac:dyDescent="0.25">
      <c r="A584" s="115">
        <v>329788</v>
      </c>
      <c r="B584" s="115" t="s">
        <v>138</v>
      </c>
      <c r="O584" s="115" t="s">
        <v>136</v>
      </c>
      <c r="Z584" s="115" t="s">
        <v>136</v>
      </c>
      <c r="AF584" s="115" t="s">
        <v>136</v>
      </c>
      <c r="AG584" s="115" t="s">
        <v>133</v>
      </c>
      <c r="AH584" s="115" t="s">
        <v>133</v>
      </c>
      <c r="AJ584" s="115" t="s">
        <v>136</v>
      </c>
      <c r="AL584" s="115" t="s">
        <v>136</v>
      </c>
      <c r="AN584" s="115" t="s">
        <v>133</v>
      </c>
    </row>
    <row r="585" spans="1:40" x14ac:dyDescent="0.25">
      <c r="A585" s="115">
        <v>338267</v>
      </c>
      <c r="B585" s="115" t="s">
        <v>138</v>
      </c>
      <c r="R585" s="115" t="s">
        <v>135</v>
      </c>
      <c r="W585" s="115" t="s">
        <v>135</v>
      </c>
      <c r="AC585" s="115" t="s">
        <v>135</v>
      </c>
      <c r="AD585" s="115" t="s">
        <v>135</v>
      </c>
      <c r="AE585" s="115" t="s">
        <v>135</v>
      </c>
      <c r="AF585" s="115" t="s">
        <v>135</v>
      </c>
      <c r="AG585" s="115" t="s">
        <v>135</v>
      </c>
      <c r="AH585" s="115" t="s">
        <v>135</v>
      </c>
      <c r="AI585" s="115" t="s">
        <v>133</v>
      </c>
      <c r="AJ585" s="115" t="s">
        <v>133</v>
      </c>
      <c r="AK585" s="115" t="s">
        <v>133</v>
      </c>
      <c r="AL585" s="115" t="s">
        <v>133</v>
      </c>
      <c r="AM585" s="115" t="s">
        <v>133</v>
      </c>
      <c r="AN585" s="115" t="s">
        <v>133</v>
      </c>
    </row>
    <row r="586" spans="1:40" x14ac:dyDescent="0.25">
      <c r="A586" s="115">
        <v>319140</v>
      </c>
      <c r="B586" s="115" t="s">
        <v>138</v>
      </c>
      <c r="P586" s="115" t="s">
        <v>136</v>
      </c>
      <c r="Q586" s="115" t="s">
        <v>136</v>
      </c>
      <c r="S586" s="115" t="s">
        <v>133</v>
      </c>
      <c r="Z586" s="115" t="s">
        <v>136</v>
      </c>
      <c r="AD586" s="115" t="s">
        <v>136</v>
      </c>
      <c r="AE586" s="115" t="s">
        <v>133</v>
      </c>
      <c r="AF586" s="115" t="s">
        <v>133</v>
      </c>
      <c r="AG586" s="115" t="s">
        <v>136</v>
      </c>
      <c r="AH586" s="115" t="s">
        <v>136</v>
      </c>
      <c r="AI586" s="115" t="s">
        <v>133</v>
      </c>
      <c r="AJ586" s="115" t="s">
        <v>133</v>
      </c>
      <c r="AK586" s="115" t="s">
        <v>135</v>
      </c>
      <c r="AL586" s="115" t="s">
        <v>135</v>
      </c>
      <c r="AM586" s="115" t="s">
        <v>133</v>
      </c>
      <c r="AN586" s="115" t="s">
        <v>133</v>
      </c>
    </row>
    <row r="587" spans="1:40" x14ac:dyDescent="0.25">
      <c r="A587" s="115">
        <v>319594</v>
      </c>
      <c r="B587" s="115" t="s">
        <v>138</v>
      </c>
      <c r="P587" s="115" t="s">
        <v>136</v>
      </c>
      <c r="W587" s="115" t="s">
        <v>136</v>
      </c>
      <c r="Z587" s="115" t="s">
        <v>136</v>
      </c>
      <c r="AC587" s="115" t="s">
        <v>133</v>
      </c>
      <c r="AD587" s="115" t="s">
        <v>133</v>
      </c>
      <c r="AE587" s="115" t="s">
        <v>133</v>
      </c>
      <c r="AF587" s="115" t="s">
        <v>133</v>
      </c>
      <c r="AG587" s="115" t="s">
        <v>133</v>
      </c>
      <c r="AH587" s="115" t="s">
        <v>133</v>
      </c>
      <c r="AI587" s="115" t="s">
        <v>133</v>
      </c>
      <c r="AJ587" s="115" t="s">
        <v>133</v>
      </c>
      <c r="AK587" s="115" t="s">
        <v>133</v>
      </c>
      <c r="AL587" s="115" t="s">
        <v>133</v>
      </c>
      <c r="AM587" s="115" t="s">
        <v>133</v>
      </c>
      <c r="AN587" s="115" t="s">
        <v>133</v>
      </c>
    </row>
    <row r="588" spans="1:40" x14ac:dyDescent="0.25">
      <c r="A588" s="115">
        <v>320962</v>
      </c>
      <c r="B588" s="115" t="s">
        <v>138</v>
      </c>
      <c r="N588" s="115" t="s">
        <v>136</v>
      </c>
      <c r="P588" s="115" t="s">
        <v>136</v>
      </c>
      <c r="V588" s="115" t="s">
        <v>136</v>
      </c>
      <c r="Z588" s="115" t="s">
        <v>135</v>
      </c>
      <c r="AC588" s="115" t="s">
        <v>135</v>
      </c>
      <c r="AD588" s="115" t="s">
        <v>135</v>
      </c>
      <c r="AE588" s="115" t="s">
        <v>135</v>
      </c>
      <c r="AF588" s="115" t="s">
        <v>133</v>
      </c>
      <c r="AG588" s="115" t="s">
        <v>133</v>
      </c>
      <c r="AH588" s="115" t="s">
        <v>133</v>
      </c>
      <c r="AI588" s="115" t="s">
        <v>133</v>
      </c>
      <c r="AJ588" s="115" t="s">
        <v>133</v>
      </c>
      <c r="AK588" s="115" t="s">
        <v>133</v>
      </c>
      <c r="AL588" s="115" t="s">
        <v>133</v>
      </c>
      <c r="AM588" s="115" t="s">
        <v>133</v>
      </c>
      <c r="AN588" s="115" t="s">
        <v>133</v>
      </c>
    </row>
    <row r="589" spans="1:40" x14ac:dyDescent="0.25">
      <c r="A589" s="115">
        <v>322968</v>
      </c>
      <c r="B589" s="115" t="s">
        <v>138</v>
      </c>
      <c r="I589" s="115" t="s">
        <v>133</v>
      </c>
      <c r="P589" s="115" t="s">
        <v>136</v>
      </c>
      <c r="W589" s="115" t="s">
        <v>136</v>
      </c>
      <c r="AC589" s="115" t="s">
        <v>135</v>
      </c>
      <c r="AE589" s="115" t="s">
        <v>133</v>
      </c>
      <c r="AF589" s="115" t="s">
        <v>133</v>
      </c>
      <c r="AG589" s="115" t="s">
        <v>133</v>
      </c>
      <c r="AH589" s="115" t="s">
        <v>133</v>
      </c>
      <c r="AI589" s="115" t="s">
        <v>133</v>
      </c>
      <c r="AJ589" s="115" t="s">
        <v>133</v>
      </c>
      <c r="AK589" s="115" t="s">
        <v>133</v>
      </c>
      <c r="AM589" s="115" t="s">
        <v>133</v>
      </c>
      <c r="AN589" s="115" t="s">
        <v>133</v>
      </c>
    </row>
    <row r="590" spans="1:40" x14ac:dyDescent="0.25">
      <c r="A590" s="115">
        <v>323341</v>
      </c>
      <c r="B590" s="115" t="s">
        <v>138</v>
      </c>
      <c r="H590" s="115" t="s">
        <v>136</v>
      </c>
      <c r="P590" s="115" t="s">
        <v>136</v>
      </c>
      <c r="W590" s="115" t="s">
        <v>136</v>
      </c>
      <c r="AC590" s="115" t="s">
        <v>135</v>
      </c>
      <c r="AD590" s="115" t="s">
        <v>135</v>
      </c>
      <c r="AE590" s="115" t="s">
        <v>135</v>
      </c>
      <c r="AF590" s="115" t="s">
        <v>135</v>
      </c>
      <c r="AG590" s="115" t="s">
        <v>133</v>
      </c>
      <c r="AH590" s="115" t="s">
        <v>135</v>
      </c>
      <c r="AI590" s="115" t="s">
        <v>133</v>
      </c>
      <c r="AJ590" s="115" t="s">
        <v>133</v>
      </c>
      <c r="AK590" s="115" t="s">
        <v>133</v>
      </c>
      <c r="AL590" s="115" t="s">
        <v>133</v>
      </c>
      <c r="AM590" s="115" t="s">
        <v>133</v>
      </c>
      <c r="AN590" s="115" t="s">
        <v>133</v>
      </c>
    </row>
    <row r="591" spans="1:40" x14ac:dyDescent="0.25">
      <c r="A591" s="115">
        <v>323418</v>
      </c>
      <c r="B591" s="115" t="s">
        <v>138</v>
      </c>
      <c r="N591" s="115" t="s">
        <v>136</v>
      </c>
      <c r="W591" s="115" t="s">
        <v>136</v>
      </c>
      <c r="AC591" s="115" t="s">
        <v>135</v>
      </c>
      <c r="AD591" s="115" t="s">
        <v>133</v>
      </c>
      <c r="AE591" s="115" t="s">
        <v>135</v>
      </c>
      <c r="AF591" s="115" t="s">
        <v>135</v>
      </c>
      <c r="AG591" s="115" t="s">
        <v>135</v>
      </c>
      <c r="AH591" s="115" t="s">
        <v>135</v>
      </c>
      <c r="AI591" s="115" t="s">
        <v>133</v>
      </c>
      <c r="AJ591" s="115" t="s">
        <v>133</v>
      </c>
      <c r="AK591" s="115" t="s">
        <v>133</v>
      </c>
      <c r="AL591" s="115" t="s">
        <v>133</v>
      </c>
      <c r="AM591" s="115" t="s">
        <v>133</v>
      </c>
      <c r="AN591" s="115" t="s">
        <v>133</v>
      </c>
    </row>
    <row r="592" spans="1:40" x14ac:dyDescent="0.25">
      <c r="A592" s="115">
        <v>324268</v>
      </c>
      <c r="B592" s="115" t="s">
        <v>138</v>
      </c>
      <c r="Y592" s="115" t="s">
        <v>136</v>
      </c>
      <c r="AC592" s="115" t="s">
        <v>136</v>
      </c>
      <c r="AD592" s="115" t="s">
        <v>136</v>
      </c>
      <c r="AE592" s="115" t="s">
        <v>136</v>
      </c>
      <c r="AH592" s="115" t="s">
        <v>133</v>
      </c>
      <c r="AI592" s="115" t="s">
        <v>133</v>
      </c>
      <c r="AJ592" s="115" t="s">
        <v>133</v>
      </c>
      <c r="AK592" s="115" t="s">
        <v>135</v>
      </c>
      <c r="AL592" s="115" t="s">
        <v>135</v>
      </c>
      <c r="AM592" s="115" t="s">
        <v>135</v>
      </c>
      <c r="AN592" s="115" t="s">
        <v>133</v>
      </c>
    </row>
    <row r="593" spans="1:40" x14ac:dyDescent="0.25">
      <c r="A593" s="115">
        <v>326757</v>
      </c>
      <c r="B593" s="115" t="s">
        <v>138</v>
      </c>
      <c r="K593" s="115" t="s">
        <v>136</v>
      </c>
      <c r="M593" s="115" t="s">
        <v>136</v>
      </c>
      <c r="X593" s="115" t="s">
        <v>136</v>
      </c>
      <c r="Z593" s="115" t="s">
        <v>136</v>
      </c>
      <c r="AC593" s="115" t="s">
        <v>135</v>
      </c>
      <c r="AD593" s="115" t="s">
        <v>135</v>
      </c>
      <c r="AE593" s="115" t="s">
        <v>135</v>
      </c>
      <c r="AF593" s="115" t="s">
        <v>135</v>
      </c>
      <c r="AG593" s="115" t="s">
        <v>135</v>
      </c>
      <c r="AH593" s="115" t="s">
        <v>135</v>
      </c>
      <c r="AI593" s="115" t="s">
        <v>135</v>
      </c>
      <c r="AJ593" s="115" t="s">
        <v>135</v>
      </c>
      <c r="AK593" s="115" t="s">
        <v>135</v>
      </c>
      <c r="AL593" s="115" t="s">
        <v>135</v>
      </c>
      <c r="AM593" s="115" t="s">
        <v>133</v>
      </c>
      <c r="AN593" s="115" t="s">
        <v>133</v>
      </c>
    </row>
    <row r="594" spans="1:40" x14ac:dyDescent="0.25">
      <c r="A594" s="115">
        <v>327122</v>
      </c>
      <c r="B594" s="115" t="s">
        <v>138</v>
      </c>
      <c r="H594" s="115" t="s">
        <v>136</v>
      </c>
      <c r="P594" s="115" t="s">
        <v>136</v>
      </c>
      <c r="Z594" s="115" t="s">
        <v>135</v>
      </c>
      <c r="AA594" s="115" t="s">
        <v>135</v>
      </c>
      <c r="AC594" s="115" t="s">
        <v>133</v>
      </c>
      <c r="AD594" s="115" t="s">
        <v>135</v>
      </c>
      <c r="AE594" s="115" t="s">
        <v>135</v>
      </c>
      <c r="AF594" s="115" t="s">
        <v>135</v>
      </c>
      <c r="AG594" s="115" t="s">
        <v>133</v>
      </c>
      <c r="AH594" s="115" t="s">
        <v>135</v>
      </c>
      <c r="AI594" s="115" t="s">
        <v>133</v>
      </c>
      <c r="AJ594" s="115" t="s">
        <v>133</v>
      </c>
      <c r="AK594" s="115" t="s">
        <v>133</v>
      </c>
      <c r="AL594" s="115" t="s">
        <v>133</v>
      </c>
      <c r="AM594" s="115" t="s">
        <v>133</v>
      </c>
      <c r="AN594" s="115" t="s">
        <v>133</v>
      </c>
    </row>
    <row r="595" spans="1:40" x14ac:dyDescent="0.25">
      <c r="A595" s="115">
        <v>328450</v>
      </c>
      <c r="B595" s="115" t="s">
        <v>138</v>
      </c>
      <c r="W595" s="115" t="s">
        <v>136</v>
      </c>
      <c r="AC595" s="115" t="s">
        <v>136</v>
      </c>
      <c r="AD595" s="115" t="s">
        <v>136</v>
      </c>
      <c r="AE595" s="115" t="s">
        <v>136</v>
      </c>
      <c r="AF595" s="115" t="s">
        <v>136</v>
      </c>
      <c r="AG595" s="115" t="s">
        <v>133</v>
      </c>
      <c r="AH595" s="115" t="s">
        <v>136</v>
      </c>
      <c r="AI595" s="115" t="s">
        <v>135</v>
      </c>
      <c r="AJ595" s="115" t="s">
        <v>135</v>
      </c>
      <c r="AK595" s="115" t="s">
        <v>133</v>
      </c>
      <c r="AL595" s="115" t="s">
        <v>133</v>
      </c>
      <c r="AM595" s="115" t="s">
        <v>133</v>
      </c>
      <c r="AN595" s="115" t="s">
        <v>133</v>
      </c>
    </row>
    <row r="596" spans="1:40" x14ac:dyDescent="0.25">
      <c r="A596" s="115">
        <v>328934</v>
      </c>
      <c r="B596" s="115" t="s">
        <v>138</v>
      </c>
      <c r="N596" s="115" t="s">
        <v>133</v>
      </c>
      <c r="W596" s="115" t="s">
        <v>136</v>
      </c>
      <c r="Z596" s="115" t="s">
        <v>133</v>
      </c>
      <c r="AA596" s="115" t="s">
        <v>135</v>
      </c>
      <c r="AC596" s="115" t="s">
        <v>133</v>
      </c>
      <c r="AD596" s="115" t="s">
        <v>133</v>
      </c>
      <c r="AE596" s="115" t="s">
        <v>133</v>
      </c>
      <c r="AF596" s="115" t="s">
        <v>133</v>
      </c>
      <c r="AG596" s="115" t="s">
        <v>133</v>
      </c>
      <c r="AH596" s="115" t="s">
        <v>133</v>
      </c>
      <c r="AI596" s="115" t="s">
        <v>133</v>
      </c>
      <c r="AJ596" s="115" t="s">
        <v>133</v>
      </c>
      <c r="AK596" s="115" t="s">
        <v>133</v>
      </c>
      <c r="AL596" s="115" t="s">
        <v>133</v>
      </c>
      <c r="AM596" s="115" t="s">
        <v>133</v>
      </c>
      <c r="AN596" s="115" t="s">
        <v>133</v>
      </c>
    </row>
    <row r="597" spans="1:40" x14ac:dyDescent="0.25">
      <c r="A597" s="115">
        <v>329137</v>
      </c>
      <c r="B597" s="115" t="s">
        <v>138</v>
      </c>
      <c r="Z597" s="115" t="s">
        <v>136</v>
      </c>
      <c r="AA597" s="115" t="s">
        <v>133</v>
      </c>
      <c r="AC597" s="115" t="s">
        <v>135</v>
      </c>
      <c r="AE597" s="115" t="s">
        <v>133</v>
      </c>
      <c r="AF597" s="115" t="s">
        <v>133</v>
      </c>
      <c r="AG597" s="115" t="s">
        <v>133</v>
      </c>
      <c r="AH597" s="115" t="s">
        <v>133</v>
      </c>
      <c r="AI597" s="115" t="s">
        <v>133</v>
      </c>
      <c r="AJ597" s="115" t="s">
        <v>133</v>
      </c>
      <c r="AK597" s="115" t="s">
        <v>133</v>
      </c>
      <c r="AL597" s="115" t="s">
        <v>133</v>
      </c>
      <c r="AM597" s="115" t="s">
        <v>133</v>
      </c>
      <c r="AN597" s="115" t="s">
        <v>133</v>
      </c>
    </row>
    <row r="598" spans="1:40" x14ac:dyDescent="0.25">
      <c r="A598" s="115">
        <v>329422</v>
      </c>
      <c r="B598" s="115" t="s">
        <v>138</v>
      </c>
      <c r="G598" s="115" t="s">
        <v>136</v>
      </c>
      <c r="P598" s="115" t="s">
        <v>136</v>
      </c>
      <c r="Q598" s="115" t="s">
        <v>136</v>
      </c>
      <c r="AC598" s="115" t="s">
        <v>133</v>
      </c>
      <c r="AE598" s="115" t="s">
        <v>136</v>
      </c>
      <c r="AF598" s="115" t="s">
        <v>133</v>
      </c>
      <c r="AG598" s="115" t="s">
        <v>133</v>
      </c>
      <c r="AH598" s="115" t="s">
        <v>133</v>
      </c>
      <c r="AI598" s="115" t="s">
        <v>133</v>
      </c>
      <c r="AJ598" s="115" t="s">
        <v>133</v>
      </c>
      <c r="AK598" s="115" t="s">
        <v>133</v>
      </c>
      <c r="AL598" s="115" t="s">
        <v>133</v>
      </c>
      <c r="AM598" s="115" t="s">
        <v>133</v>
      </c>
      <c r="AN598" s="115" t="s">
        <v>133</v>
      </c>
    </row>
    <row r="599" spans="1:40" x14ac:dyDescent="0.25">
      <c r="A599" s="115">
        <v>329626</v>
      </c>
      <c r="B599" s="115" t="s">
        <v>138</v>
      </c>
      <c r="P599" s="115" t="s">
        <v>136</v>
      </c>
      <c r="W599" s="115" t="s">
        <v>135</v>
      </c>
      <c r="Z599" s="115" t="s">
        <v>135</v>
      </c>
      <c r="AA599" s="115" t="s">
        <v>133</v>
      </c>
      <c r="AC599" s="115" t="s">
        <v>135</v>
      </c>
      <c r="AE599" s="115" t="s">
        <v>135</v>
      </c>
      <c r="AF599" s="115" t="s">
        <v>133</v>
      </c>
      <c r="AG599" s="115" t="s">
        <v>133</v>
      </c>
      <c r="AH599" s="115" t="s">
        <v>133</v>
      </c>
      <c r="AI599" s="115" t="s">
        <v>133</v>
      </c>
      <c r="AJ599" s="115" t="s">
        <v>133</v>
      </c>
      <c r="AK599" s="115" t="s">
        <v>133</v>
      </c>
      <c r="AL599" s="115" t="s">
        <v>133</v>
      </c>
      <c r="AM599" s="115" t="s">
        <v>133</v>
      </c>
      <c r="AN599" s="115" t="s">
        <v>133</v>
      </c>
    </row>
    <row r="600" spans="1:40" x14ac:dyDescent="0.25">
      <c r="A600" s="115">
        <v>329698</v>
      </c>
      <c r="B600" s="115" t="s">
        <v>138</v>
      </c>
      <c r="G600" s="115" t="s">
        <v>136</v>
      </c>
      <c r="J600" s="115" t="s">
        <v>136</v>
      </c>
      <c r="P600" s="115" t="s">
        <v>136</v>
      </c>
      <c r="W600" s="115" t="s">
        <v>135</v>
      </c>
      <c r="AD600" s="115" t="s">
        <v>135</v>
      </c>
      <c r="AE600" s="115" t="s">
        <v>135</v>
      </c>
      <c r="AF600" s="115" t="s">
        <v>135</v>
      </c>
      <c r="AG600" s="115" t="s">
        <v>133</v>
      </c>
      <c r="AI600" s="115" t="s">
        <v>135</v>
      </c>
      <c r="AJ600" s="115" t="s">
        <v>135</v>
      </c>
      <c r="AK600" s="115" t="s">
        <v>136</v>
      </c>
      <c r="AL600" s="115" t="s">
        <v>135</v>
      </c>
      <c r="AM600" s="115" t="s">
        <v>136</v>
      </c>
      <c r="AN600" s="115" t="s">
        <v>133</v>
      </c>
    </row>
    <row r="601" spans="1:40" x14ac:dyDescent="0.25">
      <c r="A601" s="115">
        <v>329801</v>
      </c>
      <c r="B601" s="115" t="s">
        <v>138</v>
      </c>
      <c r="N601" s="115" t="s">
        <v>136</v>
      </c>
      <c r="V601" s="115" t="s">
        <v>136</v>
      </c>
      <c r="Z601" s="115" t="s">
        <v>136</v>
      </c>
      <c r="AC601" s="115" t="s">
        <v>136</v>
      </c>
      <c r="AE601" s="115" t="s">
        <v>136</v>
      </c>
      <c r="AF601" s="115" t="s">
        <v>133</v>
      </c>
      <c r="AG601" s="115" t="s">
        <v>133</v>
      </c>
      <c r="AH601" s="115" t="s">
        <v>133</v>
      </c>
      <c r="AI601" s="115" t="s">
        <v>135</v>
      </c>
      <c r="AJ601" s="115" t="s">
        <v>133</v>
      </c>
      <c r="AK601" s="115" t="s">
        <v>133</v>
      </c>
      <c r="AL601" s="115" t="s">
        <v>133</v>
      </c>
      <c r="AM601" s="115" t="s">
        <v>133</v>
      </c>
      <c r="AN601" s="115" t="s">
        <v>133</v>
      </c>
    </row>
    <row r="602" spans="1:40" x14ac:dyDescent="0.25">
      <c r="A602" s="115">
        <v>330396</v>
      </c>
      <c r="B602" s="115" t="s">
        <v>138</v>
      </c>
      <c r="P602" s="115" t="s">
        <v>136</v>
      </c>
      <c r="W602" s="115" t="s">
        <v>136</v>
      </c>
      <c r="Y602" s="115" t="s">
        <v>133</v>
      </c>
      <c r="Z602" s="115" t="s">
        <v>136</v>
      </c>
      <c r="AC602" s="115" t="s">
        <v>133</v>
      </c>
      <c r="AD602" s="115" t="s">
        <v>133</v>
      </c>
      <c r="AE602" s="115" t="s">
        <v>135</v>
      </c>
      <c r="AF602" s="115" t="s">
        <v>135</v>
      </c>
      <c r="AG602" s="115" t="s">
        <v>133</v>
      </c>
      <c r="AH602" s="115" t="s">
        <v>133</v>
      </c>
      <c r="AI602" s="115" t="s">
        <v>133</v>
      </c>
      <c r="AJ602" s="115" t="s">
        <v>133</v>
      </c>
      <c r="AK602" s="115" t="s">
        <v>133</v>
      </c>
      <c r="AL602" s="115" t="s">
        <v>133</v>
      </c>
      <c r="AM602" s="115" t="s">
        <v>133</v>
      </c>
      <c r="AN602" s="115" t="s">
        <v>133</v>
      </c>
    </row>
    <row r="603" spans="1:40" x14ac:dyDescent="0.25">
      <c r="A603" s="115">
        <v>330634</v>
      </c>
      <c r="B603" s="115" t="s">
        <v>138</v>
      </c>
      <c r="Q603" s="115" t="s">
        <v>136</v>
      </c>
      <c r="W603" s="115" t="s">
        <v>133</v>
      </c>
      <c r="AC603" s="115" t="s">
        <v>135</v>
      </c>
      <c r="AD603" s="115" t="s">
        <v>135</v>
      </c>
      <c r="AE603" s="115" t="s">
        <v>135</v>
      </c>
      <c r="AF603" s="115" t="s">
        <v>133</v>
      </c>
      <c r="AG603" s="115" t="s">
        <v>133</v>
      </c>
      <c r="AH603" s="115" t="s">
        <v>135</v>
      </c>
      <c r="AI603" s="115" t="s">
        <v>133</v>
      </c>
      <c r="AJ603" s="115" t="s">
        <v>133</v>
      </c>
      <c r="AK603" s="115" t="s">
        <v>133</v>
      </c>
      <c r="AL603" s="115" t="s">
        <v>133</v>
      </c>
      <c r="AM603" s="115" t="s">
        <v>133</v>
      </c>
      <c r="AN603" s="115" t="s">
        <v>133</v>
      </c>
    </row>
    <row r="604" spans="1:40" x14ac:dyDescent="0.25">
      <c r="A604" s="115">
        <v>330843</v>
      </c>
      <c r="B604" s="115" t="s">
        <v>138</v>
      </c>
      <c r="Z604" s="115" t="s">
        <v>136</v>
      </c>
      <c r="AC604" s="115" t="s">
        <v>136</v>
      </c>
      <c r="AD604" s="115" t="s">
        <v>136</v>
      </c>
      <c r="AE604" s="115" t="s">
        <v>136</v>
      </c>
      <c r="AF604" s="115" t="s">
        <v>135</v>
      </c>
      <c r="AG604" s="115" t="s">
        <v>135</v>
      </c>
      <c r="AI604" s="115" t="s">
        <v>135</v>
      </c>
      <c r="AJ604" s="115" t="s">
        <v>135</v>
      </c>
      <c r="AK604" s="115" t="s">
        <v>135</v>
      </c>
      <c r="AL604" s="115" t="s">
        <v>133</v>
      </c>
      <c r="AN604" s="115" t="s">
        <v>133</v>
      </c>
    </row>
    <row r="605" spans="1:40" x14ac:dyDescent="0.25">
      <c r="A605" s="115">
        <v>331261</v>
      </c>
      <c r="B605" s="115" t="s">
        <v>138</v>
      </c>
      <c r="M605" s="115" t="s">
        <v>136</v>
      </c>
      <c r="X605" s="115" t="s">
        <v>136</v>
      </c>
      <c r="Y605" s="115" t="s">
        <v>136</v>
      </c>
      <c r="Z605" s="115" t="s">
        <v>136</v>
      </c>
      <c r="AC605" s="115" t="s">
        <v>133</v>
      </c>
      <c r="AD605" s="115" t="s">
        <v>133</v>
      </c>
      <c r="AE605" s="115" t="s">
        <v>133</v>
      </c>
      <c r="AF605" s="115" t="s">
        <v>133</v>
      </c>
      <c r="AG605" s="115" t="s">
        <v>133</v>
      </c>
      <c r="AH605" s="115" t="s">
        <v>133</v>
      </c>
      <c r="AI605" s="115" t="s">
        <v>133</v>
      </c>
      <c r="AJ605" s="115" t="s">
        <v>133</v>
      </c>
      <c r="AK605" s="115" t="s">
        <v>133</v>
      </c>
      <c r="AL605" s="115" t="s">
        <v>133</v>
      </c>
      <c r="AM605" s="115" t="s">
        <v>133</v>
      </c>
      <c r="AN605" s="115" t="s">
        <v>133</v>
      </c>
    </row>
    <row r="606" spans="1:40" x14ac:dyDescent="0.25">
      <c r="A606" s="115">
        <v>331310</v>
      </c>
      <c r="B606" s="115" t="s">
        <v>138</v>
      </c>
      <c r="H606" s="115" t="s">
        <v>136</v>
      </c>
      <c r="N606" s="115" t="s">
        <v>133</v>
      </c>
      <c r="P606" s="115" t="s">
        <v>136</v>
      </c>
      <c r="AA606" s="115" t="s">
        <v>135</v>
      </c>
      <c r="AC606" s="115" t="s">
        <v>136</v>
      </c>
      <c r="AF606" s="115" t="s">
        <v>135</v>
      </c>
      <c r="AG606" s="115" t="s">
        <v>135</v>
      </c>
      <c r="AH606" s="115" t="s">
        <v>133</v>
      </c>
      <c r="AI606" s="115" t="s">
        <v>133</v>
      </c>
      <c r="AJ606" s="115" t="s">
        <v>133</v>
      </c>
      <c r="AK606" s="115" t="s">
        <v>136</v>
      </c>
      <c r="AL606" s="115" t="s">
        <v>133</v>
      </c>
      <c r="AM606" s="115" t="s">
        <v>133</v>
      </c>
      <c r="AN606" s="115" t="s">
        <v>133</v>
      </c>
    </row>
    <row r="607" spans="1:40" x14ac:dyDescent="0.25">
      <c r="A607" s="115">
        <v>331469</v>
      </c>
      <c r="B607" s="115" t="s">
        <v>138</v>
      </c>
      <c r="W607" s="115" t="s">
        <v>136</v>
      </c>
      <c r="Z607" s="115" t="s">
        <v>135</v>
      </c>
      <c r="AC607" s="115" t="s">
        <v>135</v>
      </c>
      <c r="AD607" s="115" t="s">
        <v>135</v>
      </c>
      <c r="AF607" s="115" t="s">
        <v>135</v>
      </c>
      <c r="AG607" s="115" t="s">
        <v>133</v>
      </c>
      <c r="AI607" s="115" t="s">
        <v>133</v>
      </c>
      <c r="AJ607" s="115" t="s">
        <v>133</v>
      </c>
      <c r="AK607" s="115" t="s">
        <v>133</v>
      </c>
      <c r="AL607" s="115" t="s">
        <v>133</v>
      </c>
      <c r="AM607" s="115" t="s">
        <v>133</v>
      </c>
      <c r="AN607" s="115" t="s">
        <v>133</v>
      </c>
    </row>
    <row r="608" spans="1:40" x14ac:dyDescent="0.25">
      <c r="A608" s="115">
        <v>334290</v>
      </c>
      <c r="B608" s="115" t="s">
        <v>138</v>
      </c>
      <c r="Q608" s="115" t="s">
        <v>136</v>
      </c>
      <c r="Y608" s="115" t="s">
        <v>135</v>
      </c>
      <c r="Z608" s="115" t="s">
        <v>136</v>
      </c>
      <c r="AC608" s="115" t="s">
        <v>136</v>
      </c>
      <c r="AD608" s="115" t="s">
        <v>133</v>
      </c>
      <c r="AE608" s="115" t="s">
        <v>133</v>
      </c>
      <c r="AF608" s="115" t="s">
        <v>133</v>
      </c>
      <c r="AG608" s="115" t="s">
        <v>135</v>
      </c>
      <c r="AH608" s="115" t="s">
        <v>136</v>
      </c>
      <c r="AI608" s="115" t="s">
        <v>133</v>
      </c>
      <c r="AJ608" s="115" t="s">
        <v>133</v>
      </c>
      <c r="AK608" s="115" t="s">
        <v>133</v>
      </c>
      <c r="AL608" s="115" t="s">
        <v>133</v>
      </c>
      <c r="AM608" s="115" t="s">
        <v>133</v>
      </c>
      <c r="AN608" s="115" t="s">
        <v>133</v>
      </c>
    </row>
    <row r="609" spans="1:40" x14ac:dyDescent="0.25">
      <c r="A609" s="115">
        <v>334845</v>
      </c>
      <c r="B609" s="115" t="s">
        <v>138</v>
      </c>
      <c r="W609" s="115" t="s">
        <v>136</v>
      </c>
      <c r="Z609" s="115" t="s">
        <v>136</v>
      </c>
      <c r="AC609" s="115" t="s">
        <v>136</v>
      </c>
      <c r="AG609" s="115" t="s">
        <v>135</v>
      </c>
      <c r="AH609" s="115" t="s">
        <v>135</v>
      </c>
      <c r="AI609" s="115" t="s">
        <v>136</v>
      </c>
      <c r="AJ609" s="115" t="s">
        <v>135</v>
      </c>
      <c r="AL609" s="115" t="s">
        <v>135</v>
      </c>
      <c r="AM609" s="115" t="s">
        <v>136</v>
      </c>
      <c r="AN609" s="115" t="s">
        <v>133</v>
      </c>
    </row>
    <row r="610" spans="1:40" x14ac:dyDescent="0.25">
      <c r="A610" s="115">
        <v>331719</v>
      </c>
      <c r="B610" s="115" t="s">
        <v>138</v>
      </c>
      <c r="W610" s="115" t="s">
        <v>136</v>
      </c>
      <c r="Z610" s="115" t="s">
        <v>136</v>
      </c>
      <c r="AC610" s="115" t="s">
        <v>136</v>
      </c>
      <c r="AD610" s="115" t="s">
        <v>136</v>
      </c>
      <c r="AF610" s="115" t="s">
        <v>136</v>
      </c>
      <c r="AG610" s="115" t="s">
        <v>136</v>
      </c>
      <c r="AH610" s="115" t="s">
        <v>136</v>
      </c>
      <c r="AI610" s="115" t="s">
        <v>136</v>
      </c>
      <c r="AJ610" s="115" t="s">
        <v>136</v>
      </c>
      <c r="AK610" s="115" t="s">
        <v>136</v>
      </c>
      <c r="AM610" s="115" t="s">
        <v>135</v>
      </c>
      <c r="AN610" s="115" t="s">
        <v>133</v>
      </c>
    </row>
    <row r="611" spans="1:40" x14ac:dyDescent="0.25">
      <c r="A611" s="115">
        <v>327337</v>
      </c>
      <c r="B611" s="115" t="s">
        <v>138</v>
      </c>
      <c r="O611" s="115" t="s">
        <v>135</v>
      </c>
      <c r="AA611" s="115" t="s">
        <v>136</v>
      </c>
      <c r="AB611" s="115" t="s">
        <v>133</v>
      </c>
      <c r="AC611" s="115" t="s">
        <v>136</v>
      </c>
      <c r="AF611" s="115" t="s">
        <v>133</v>
      </c>
      <c r="AG611" s="115" t="s">
        <v>135</v>
      </c>
      <c r="AI611" s="115" t="s">
        <v>136</v>
      </c>
      <c r="AJ611" s="115" t="s">
        <v>136</v>
      </c>
      <c r="AK611" s="115" t="s">
        <v>136</v>
      </c>
      <c r="AL611" s="115" t="s">
        <v>135</v>
      </c>
      <c r="AM611" s="115" t="s">
        <v>135</v>
      </c>
      <c r="AN611" s="115" t="s">
        <v>135</v>
      </c>
    </row>
    <row r="612" spans="1:40" x14ac:dyDescent="0.25">
      <c r="A612" s="115">
        <v>323903</v>
      </c>
      <c r="B612" s="115" t="s">
        <v>138</v>
      </c>
      <c r="W612" s="115" t="s">
        <v>135</v>
      </c>
      <c r="Y612" s="115" t="s">
        <v>136</v>
      </c>
      <c r="Z612" s="115" t="s">
        <v>135</v>
      </c>
      <c r="AB612" s="115" t="s">
        <v>135</v>
      </c>
      <c r="AC612" s="115" t="s">
        <v>136</v>
      </c>
      <c r="AD612" s="115" t="s">
        <v>133</v>
      </c>
      <c r="AE612" s="115" t="s">
        <v>135</v>
      </c>
      <c r="AF612" s="115" t="s">
        <v>135</v>
      </c>
      <c r="AG612" s="115" t="s">
        <v>133</v>
      </c>
      <c r="AH612" s="115" t="s">
        <v>133</v>
      </c>
      <c r="AI612" s="115" t="s">
        <v>136</v>
      </c>
      <c r="AJ612" s="115" t="s">
        <v>133</v>
      </c>
      <c r="AK612" s="115" t="s">
        <v>135</v>
      </c>
      <c r="AL612" s="115" t="s">
        <v>133</v>
      </c>
      <c r="AM612" s="115" t="s">
        <v>135</v>
      </c>
      <c r="AN612" s="115" t="s">
        <v>135</v>
      </c>
    </row>
    <row r="613" spans="1:40" x14ac:dyDescent="0.25">
      <c r="A613" s="115">
        <v>329253</v>
      </c>
      <c r="B613" s="115" t="s">
        <v>138</v>
      </c>
      <c r="O613" s="115" t="s">
        <v>136</v>
      </c>
      <c r="P613" s="115" t="s">
        <v>136</v>
      </c>
      <c r="AB613" s="115" t="s">
        <v>136</v>
      </c>
      <c r="AC613" s="115" t="s">
        <v>136</v>
      </c>
      <c r="AD613" s="115" t="s">
        <v>135</v>
      </c>
      <c r="AE613" s="115" t="s">
        <v>136</v>
      </c>
      <c r="AF613" s="115" t="s">
        <v>136</v>
      </c>
      <c r="AG613" s="115" t="s">
        <v>133</v>
      </c>
      <c r="AH613" s="115" t="s">
        <v>136</v>
      </c>
      <c r="AI613" s="115" t="s">
        <v>136</v>
      </c>
      <c r="AJ613" s="115" t="s">
        <v>135</v>
      </c>
      <c r="AK613" s="115" t="s">
        <v>136</v>
      </c>
      <c r="AL613" s="115" t="s">
        <v>135</v>
      </c>
      <c r="AN613" s="115" t="s">
        <v>135</v>
      </c>
    </row>
    <row r="614" spans="1:40" x14ac:dyDescent="0.25">
      <c r="A614" s="115">
        <v>323696</v>
      </c>
      <c r="B614" s="115" t="s">
        <v>138</v>
      </c>
      <c r="M614" s="115" t="s">
        <v>136</v>
      </c>
      <c r="W614" s="115" t="s">
        <v>136</v>
      </c>
      <c r="AB614" s="115" t="s">
        <v>136</v>
      </c>
      <c r="AC614" s="115" t="s">
        <v>133</v>
      </c>
      <c r="AD614" s="115" t="s">
        <v>133</v>
      </c>
      <c r="AE614" s="115" t="s">
        <v>135</v>
      </c>
      <c r="AF614" s="115" t="s">
        <v>135</v>
      </c>
      <c r="AG614" s="115" t="s">
        <v>133</v>
      </c>
      <c r="AH614" s="115" t="s">
        <v>133</v>
      </c>
      <c r="AI614" s="115" t="s">
        <v>133</v>
      </c>
      <c r="AJ614" s="115" t="s">
        <v>135</v>
      </c>
      <c r="AK614" s="115" t="s">
        <v>133</v>
      </c>
      <c r="AL614" s="115" t="s">
        <v>135</v>
      </c>
      <c r="AM614" s="115" t="s">
        <v>133</v>
      </c>
      <c r="AN614" s="115" t="s">
        <v>135</v>
      </c>
    </row>
    <row r="615" spans="1:40" x14ac:dyDescent="0.25">
      <c r="A615" s="115">
        <v>303245</v>
      </c>
      <c r="B615" s="115" t="s">
        <v>138</v>
      </c>
      <c r="P615" s="115" t="s">
        <v>136</v>
      </c>
      <c r="W615" s="115" t="s">
        <v>136</v>
      </c>
      <c r="AB615" s="115" t="s">
        <v>136</v>
      </c>
      <c r="AC615" s="115" t="s">
        <v>136</v>
      </c>
      <c r="AD615" s="115" t="s">
        <v>136</v>
      </c>
      <c r="AE615" s="115" t="s">
        <v>136</v>
      </c>
      <c r="AF615" s="115" t="s">
        <v>136</v>
      </c>
      <c r="AG615" s="115" t="s">
        <v>135</v>
      </c>
      <c r="AH615" s="115" t="s">
        <v>135</v>
      </c>
      <c r="AI615" s="115" t="s">
        <v>135</v>
      </c>
      <c r="AJ615" s="115" t="s">
        <v>136</v>
      </c>
      <c r="AK615" s="115" t="s">
        <v>136</v>
      </c>
      <c r="AL615" s="115" t="s">
        <v>136</v>
      </c>
      <c r="AN615" s="115" t="s">
        <v>135</v>
      </c>
    </row>
    <row r="616" spans="1:40" x14ac:dyDescent="0.25">
      <c r="A616" s="115">
        <v>324864</v>
      </c>
      <c r="B616" s="115" t="s">
        <v>138</v>
      </c>
      <c r="W616" s="115" t="s">
        <v>136</v>
      </c>
      <c r="Z616" s="115" t="s">
        <v>136</v>
      </c>
      <c r="AB616" s="115" t="s">
        <v>136</v>
      </c>
      <c r="AC616" s="115" t="s">
        <v>136</v>
      </c>
      <c r="AG616" s="115" t="s">
        <v>133</v>
      </c>
      <c r="AH616" s="115" t="s">
        <v>135</v>
      </c>
      <c r="AI616" s="115" t="s">
        <v>136</v>
      </c>
      <c r="AJ616" s="115" t="s">
        <v>136</v>
      </c>
      <c r="AK616" s="115" t="s">
        <v>136</v>
      </c>
      <c r="AL616" s="115" t="s">
        <v>136</v>
      </c>
      <c r="AN616" s="115" t="s">
        <v>135</v>
      </c>
    </row>
    <row r="617" spans="1:40" x14ac:dyDescent="0.25">
      <c r="A617" s="115">
        <v>337003</v>
      </c>
      <c r="B617" s="115" t="s">
        <v>138</v>
      </c>
      <c r="H617" s="115" t="s">
        <v>136</v>
      </c>
      <c r="AB617" s="115" t="s">
        <v>136</v>
      </c>
      <c r="AC617" s="115" t="s">
        <v>136</v>
      </c>
      <c r="AF617" s="115" t="s">
        <v>136</v>
      </c>
      <c r="AG617" s="115" t="s">
        <v>135</v>
      </c>
      <c r="AH617" s="115" t="s">
        <v>136</v>
      </c>
      <c r="AI617" s="115" t="s">
        <v>136</v>
      </c>
      <c r="AJ617" s="115" t="s">
        <v>135</v>
      </c>
      <c r="AK617" s="115" t="s">
        <v>136</v>
      </c>
      <c r="AL617" s="115" t="s">
        <v>135</v>
      </c>
      <c r="AM617" s="115" t="s">
        <v>136</v>
      </c>
      <c r="AN617" s="115" t="s">
        <v>135</v>
      </c>
    </row>
    <row r="618" spans="1:40" x14ac:dyDescent="0.25">
      <c r="A618" s="115">
        <v>329757</v>
      </c>
      <c r="B618" s="115" t="s">
        <v>138</v>
      </c>
      <c r="AB618" s="115" t="s">
        <v>136</v>
      </c>
      <c r="AE618" s="115" t="s">
        <v>136</v>
      </c>
      <c r="AG618" s="115" t="s">
        <v>135</v>
      </c>
      <c r="AH618" s="115" t="s">
        <v>135</v>
      </c>
      <c r="AJ618" s="115" t="s">
        <v>136</v>
      </c>
      <c r="AK618" s="115" t="s">
        <v>136</v>
      </c>
      <c r="AN618" s="115" t="s">
        <v>135</v>
      </c>
    </row>
    <row r="619" spans="1:40" x14ac:dyDescent="0.25">
      <c r="A619" s="115">
        <v>328045</v>
      </c>
      <c r="B619" s="115" t="s">
        <v>138</v>
      </c>
      <c r="H619" s="115" t="s">
        <v>136</v>
      </c>
      <c r="O619" s="115" t="s">
        <v>136</v>
      </c>
      <c r="P619" s="115" t="s">
        <v>136</v>
      </c>
      <c r="W619" s="115" t="s">
        <v>136</v>
      </c>
      <c r="AC619" s="115" t="s">
        <v>135</v>
      </c>
      <c r="AE619" s="115" t="s">
        <v>135</v>
      </c>
      <c r="AF619" s="115" t="s">
        <v>136</v>
      </c>
      <c r="AG619" s="115" t="s">
        <v>135</v>
      </c>
      <c r="AH619" s="115" t="s">
        <v>135</v>
      </c>
      <c r="AJ619" s="115" t="s">
        <v>136</v>
      </c>
      <c r="AK619" s="115" t="s">
        <v>135</v>
      </c>
      <c r="AL619" s="115" t="s">
        <v>135</v>
      </c>
      <c r="AM619" s="115" t="s">
        <v>135</v>
      </c>
      <c r="AN619" s="115" t="s">
        <v>135</v>
      </c>
    </row>
    <row r="620" spans="1:40" x14ac:dyDescent="0.25">
      <c r="A620" s="115">
        <v>334503</v>
      </c>
      <c r="B620" s="115" t="s">
        <v>138</v>
      </c>
      <c r="O620" s="115" t="s">
        <v>136</v>
      </c>
      <c r="P620" s="115" t="s">
        <v>135</v>
      </c>
      <c r="Q620" s="115" t="s">
        <v>133</v>
      </c>
      <c r="V620" s="115" t="s">
        <v>133</v>
      </c>
      <c r="AC620" s="115" t="s">
        <v>135</v>
      </c>
      <c r="AD620" s="115" t="s">
        <v>135</v>
      </c>
      <c r="AG620" s="115" t="s">
        <v>135</v>
      </c>
      <c r="AH620" s="115" t="s">
        <v>135</v>
      </c>
      <c r="AI620" s="115" t="s">
        <v>135</v>
      </c>
      <c r="AK620" s="115" t="s">
        <v>135</v>
      </c>
      <c r="AL620" s="115" t="s">
        <v>135</v>
      </c>
      <c r="AM620" s="115" t="s">
        <v>135</v>
      </c>
      <c r="AN620" s="115" t="s">
        <v>135</v>
      </c>
    </row>
    <row r="621" spans="1:40" x14ac:dyDescent="0.25">
      <c r="A621" s="115">
        <v>317411</v>
      </c>
      <c r="B621" s="115" t="s">
        <v>138</v>
      </c>
      <c r="AC621" s="115" t="s">
        <v>136</v>
      </c>
      <c r="AD621" s="115" t="s">
        <v>136</v>
      </c>
      <c r="AF621" s="115" t="s">
        <v>133</v>
      </c>
      <c r="AG621" s="115" t="s">
        <v>133</v>
      </c>
      <c r="AH621" s="115" t="s">
        <v>133</v>
      </c>
      <c r="AI621" s="115" t="s">
        <v>135</v>
      </c>
      <c r="AJ621" s="115" t="s">
        <v>133</v>
      </c>
      <c r="AK621" s="115" t="s">
        <v>135</v>
      </c>
      <c r="AL621" s="115" t="s">
        <v>135</v>
      </c>
      <c r="AM621" s="115" t="s">
        <v>135</v>
      </c>
      <c r="AN621" s="115" t="s">
        <v>135</v>
      </c>
    </row>
    <row r="622" spans="1:40" x14ac:dyDescent="0.25">
      <c r="A622" s="115">
        <v>329338</v>
      </c>
      <c r="B622" s="115" t="s">
        <v>138</v>
      </c>
      <c r="P622" s="115" t="s">
        <v>136</v>
      </c>
      <c r="W622" s="115" t="s">
        <v>136</v>
      </c>
      <c r="Z622" s="115" t="s">
        <v>136</v>
      </c>
      <c r="AC622" s="115" t="s">
        <v>136</v>
      </c>
      <c r="AF622" s="115" t="s">
        <v>136</v>
      </c>
      <c r="AG622" s="115" t="s">
        <v>133</v>
      </c>
      <c r="AH622" s="115" t="s">
        <v>133</v>
      </c>
      <c r="AI622" s="115" t="s">
        <v>136</v>
      </c>
      <c r="AJ622" s="115" t="s">
        <v>136</v>
      </c>
      <c r="AM622" s="115" t="s">
        <v>136</v>
      </c>
      <c r="AN622" s="115" t="s">
        <v>135</v>
      </c>
    </row>
    <row r="623" spans="1:40" x14ac:dyDescent="0.25">
      <c r="A623" s="115">
        <v>331233</v>
      </c>
      <c r="B623" s="115" t="s">
        <v>138</v>
      </c>
      <c r="P623" s="115" t="s">
        <v>136</v>
      </c>
      <c r="S623" s="115" t="s">
        <v>136</v>
      </c>
      <c r="Y623" s="115" t="s">
        <v>136</v>
      </c>
      <c r="Z623" s="115" t="s">
        <v>136</v>
      </c>
      <c r="AC623" s="115" t="s">
        <v>135</v>
      </c>
      <c r="AE623" s="115" t="s">
        <v>136</v>
      </c>
      <c r="AF623" s="115" t="s">
        <v>136</v>
      </c>
      <c r="AG623" s="115" t="s">
        <v>135</v>
      </c>
      <c r="AH623" s="115" t="s">
        <v>136</v>
      </c>
      <c r="AI623" s="115" t="s">
        <v>136</v>
      </c>
      <c r="AJ623" s="115" t="s">
        <v>133</v>
      </c>
      <c r="AK623" s="115" t="s">
        <v>136</v>
      </c>
      <c r="AL623" s="115" t="s">
        <v>133</v>
      </c>
      <c r="AN623" s="115" t="s">
        <v>135</v>
      </c>
    </row>
    <row r="624" spans="1:40" x14ac:dyDescent="0.25">
      <c r="A624" s="115">
        <v>332236</v>
      </c>
      <c r="B624" s="115" t="s">
        <v>138</v>
      </c>
      <c r="Z624" s="115" t="s">
        <v>136</v>
      </c>
      <c r="AC624" s="115" t="s">
        <v>136</v>
      </c>
      <c r="AD624" s="115" t="s">
        <v>136</v>
      </c>
      <c r="AE624" s="115" t="s">
        <v>136</v>
      </c>
      <c r="AF624" s="115" t="s">
        <v>136</v>
      </c>
      <c r="AG624" s="115" t="s">
        <v>136</v>
      </c>
      <c r="AH624" s="115" t="s">
        <v>136</v>
      </c>
      <c r="AI624" s="115" t="s">
        <v>136</v>
      </c>
      <c r="AJ624" s="115" t="s">
        <v>135</v>
      </c>
      <c r="AK624" s="115" t="s">
        <v>135</v>
      </c>
      <c r="AL624" s="115" t="s">
        <v>135</v>
      </c>
      <c r="AM624" s="115" t="s">
        <v>135</v>
      </c>
      <c r="AN624" s="115" t="s">
        <v>135</v>
      </c>
    </row>
    <row r="625" spans="1:40" x14ac:dyDescent="0.25">
      <c r="A625" s="115">
        <v>334452</v>
      </c>
      <c r="B625" s="115" t="s">
        <v>138</v>
      </c>
      <c r="AC625" s="115" t="s">
        <v>136</v>
      </c>
      <c r="AG625" s="115" t="s">
        <v>133</v>
      </c>
      <c r="AH625" s="115" t="s">
        <v>136</v>
      </c>
      <c r="AI625" s="115" t="s">
        <v>136</v>
      </c>
      <c r="AJ625" s="115" t="s">
        <v>133</v>
      </c>
      <c r="AK625" s="115" t="s">
        <v>136</v>
      </c>
      <c r="AL625" s="115" t="s">
        <v>133</v>
      </c>
      <c r="AM625" s="115" t="s">
        <v>136</v>
      </c>
      <c r="AN625" s="115" t="s">
        <v>135</v>
      </c>
    </row>
    <row r="626" spans="1:40" x14ac:dyDescent="0.25">
      <c r="A626" s="115">
        <v>332937</v>
      </c>
      <c r="B626" s="115" t="s">
        <v>138</v>
      </c>
      <c r="M626" s="115" t="s">
        <v>136</v>
      </c>
      <c r="P626" s="115" t="s">
        <v>136</v>
      </c>
      <c r="W626" s="115" t="s">
        <v>136</v>
      </c>
      <c r="AB626" s="115" t="s">
        <v>133</v>
      </c>
      <c r="AC626" s="115" t="s">
        <v>136</v>
      </c>
      <c r="AD626" s="115" t="s">
        <v>136</v>
      </c>
      <c r="AF626" s="115" t="s">
        <v>136</v>
      </c>
      <c r="AG626" s="115" t="s">
        <v>133</v>
      </c>
      <c r="AI626" s="115" t="s">
        <v>136</v>
      </c>
      <c r="AJ626" s="115" t="s">
        <v>135</v>
      </c>
      <c r="AL626" s="115" t="s">
        <v>133</v>
      </c>
      <c r="AM626" s="115" t="s">
        <v>136</v>
      </c>
      <c r="AN626" s="115" t="s">
        <v>136</v>
      </c>
    </row>
    <row r="627" spans="1:40" x14ac:dyDescent="0.25">
      <c r="A627" s="115">
        <v>333268</v>
      </c>
      <c r="B627" s="115" t="s">
        <v>138</v>
      </c>
      <c r="O627" s="115" t="s">
        <v>136</v>
      </c>
      <c r="P627" s="115" t="s">
        <v>136</v>
      </c>
      <c r="Z627" s="115" t="s">
        <v>136</v>
      </c>
      <c r="AB627" s="115" t="s">
        <v>136</v>
      </c>
      <c r="AC627" s="115" t="s">
        <v>136</v>
      </c>
      <c r="AE627" s="115" t="s">
        <v>136</v>
      </c>
      <c r="AG627" s="115" t="s">
        <v>136</v>
      </c>
      <c r="AH627" s="115" t="s">
        <v>136</v>
      </c>
      <c r="AI627" s="115" t="s">
        <v>136</v>
      </c>
      <c r="AK627" s="115" t="s">
        <v>136</v>
      </c>
      <c r="AL627" s="115" t="s">
        <v>136</v>
      </c>
      <c r="AM627" s="115" t="s">
        <v>136</v>
      </c>
      <c r="AN627" s="115" t="s">
        <v>136</v>
      </c>
    </row>
    <row r="628" spans="1:40" x14ac:dyDescent="0.25">
      <c r="A628" s="115">
        <v>329413</v>
      </c>
      <c r="B628" s="115" t="s">
        <v>138</v>
      </c>
      <c r="N628" s="115" t="s">
        <v>136</v>
      </c>
      <c r="O628" s="115" t="s">
        <v>136</v>
      </c>
      <c r="P628" s="115" t="s">
        <v>136</v>
      </c>
      <c r="W628" s="115" t="s">
        <v>136</v>
      </c>
      <c r="AC628" s="115" t="s">
        <v>136</v>
      </c>
      <c r="AD628" s="115" t="s">
        <v>136</v>
      </c>
      <c r="AE628" s="115" t="s">
        <v>136</v>
      </c>
      <c r="AF628" s="115" t="s">
        <v>136</v>
      </c>
      <c r="AG628" s="115" t="s">
        <v>136</v>
      </c>
      <c r="AH628" s="115" t="s">
        <v>133</v>
      </c>
      <c r="AI628" s="115" t="s">
        <v>133</v>
      </c>
      <c r="AJ628" s="115" t="s">
        <v>133</v>
      </c>
      <c r="AK628" s="115" t="s">
        <v>136</v>
      </c>
      <c r="AL628" s="115" t="s">
        <v>133</v>
      </c>
      <c r="AM628" s="115" t="s">
        <v>133</v>
      </c>
      <c r="AN628" s="115" t="s">
        <v>136</v>
      </c>
    </row>
    <row r="629" spans="1:40" x14ac:dyDescent="0.25">
      <c r="A629" s="115">
        <v>329293</v>
      </c>
      <c r="B629" s="115" t="s">
        <v>138</v>
      </c>
      <c r="I629" s="115" t="s">
        <v>136</v>
      </c>
      <c r="Z629" s="115" t="s">
        <v>136</v>
      </c>
      <c r="AF629" s="115" t="s">
        <v>136</v>
      </c>
      <c r="AG629" s="115" t="s">
        <v>135</v>
      </c>
      <c r="AH629" s="115" t="s">
        <v>135</v>
      </c>
      <c r="AJ629" s="115" t="s">
        <v>136</v>
      </c>
      <c r="AL629" s="115" t="s">
        <v>136</v>
      </c>
      <c r="AM629" s="115" t="s">
        <v>136</v>
      </c>
      <c r="AN629" s="115" t="s">
        <v>136</v>
      </c>
    </row>
    <row r="630" spans="1:40" x14ac:dyDescent="0.25">
      <c r="A630" s="115">
        <v>333799</v>
      </c>
      <c r="B630" s="115" t="s">
        <v>138</v>
      </c>
      <c r="AC630" s="115" t="s">
        <v>136</v>
      </c>
      <c r="AG630" s="115" t="s">
        <v>136</v>
      </c>
      <c r="AJ630" s="115" t="s">
        <v>136</v>
      </c>
      <c r="AK630" s="115" t="s">
        <v>136</v>
      </c>
      <c r="AL630" s="115" t="s">
        <v>135</v>
      </c>
      <c r="AM630" s="115" t="s">
        <v>136</v>
      </c>
      <c r="AN630" s="115" t="s">
        <v>136</v>
      </c>
    </row>
    <row r="631" spans="1:40" x14ac:dyDescent="0.25">
      <c r="A631" s="115">
        <v>333950</v>
      </c>
      <c r="B631" s="115" t="s">
        <v>138</v>
      </c>
      <c r="N631" s="115" t="s">
        <v>133</v>
      </c>
      <c r="W631" s="115" t="s">
        <v>136</v>
      </c>
      <c r="Z631" s="115" t="s">
        <v>136</v>
      </c>
      <c r="AC631" s="115" t="s">
        <v>136</v>
      </c>
      <c r="AI631" s="115" t="s">
        <v>136</v>
      </c>
      <c r="AK631" s="115" t="s">
        <v>135</v>
      </c>
      <c r="AL631" s="115" t="s">
        <v>133</v>
      </c>
      <c r="AM631" s="115" t="s">
        <v>133</v>
      </c>
      <c r="AN631" s="115" t="s">
        <v>136</v>
      </c>
    </row>
    <row r="632" spans="1:40" x14ac:dyDescent="0.25">
      <c r="A632" s="115">
        <v>332452</v>
      </c>
      <c r="B632" s="115" t="s">
        <v>138</v>
      </c>
      <c r="S632" s="115" t="s">
        <v>136</v>
      </c>
      <c r="AF632" s="115" t="s">
        <v>136</v>
      </c>
      <c r="AG632" s="115" t="s">
        <v>133</v>
      </c>
      <c r="AH632" s="115" t="s">
        <v>136</v>
      </c>
      <c r="AJ632" s="115" t="s">
        <v>136</v>
      </c>
      <c r="AK632" s="115" t="s">
        <v>136</v>
      </c>
      <c r="AM632" s="115" t="s">
        <v>136</v>
      </c>
      <c r="AN632" s="115" t="s">
        <v>136</v>
      </c>
    </row>
    <row r="633" spans="1:40" x14ac:dyDescent="0.25">
      <c r="A633" s="115">
        <v>333964</v>
      </c>
      <c r="B633" s="115" t="s">
        <v>138</v>
      </c>
      <c r="T633" s="115" t="s">
        <v>136</v>
      </c>
      <c r="Z633" s="115" t="s">
        <v>136</v>
      </c>
      <c r="AE633" s="115" t="s">
        <v>136</v>
      </c>
      <c r="AG633" s="115" t="s">
        <v>136</v>
      </c>
      <c r="AI633" s="115" t="s">
        <v>136</v>
      </c>
      <c r="AJ633" s="115" t="s">
        <v>136</v>
      </c>
      <c r="AL633" s="115" t="s">
        <v>136</v>
      </c>
      <c r="AM633" s="115" t="s">
        <v>136</v>
      </c>
      <c r="AN633" s="115" t="s">
        <v>136</v>
      </c>
    </row>
    <row r="634" spans="1:40" x14ac:dyDescent="0.25">
      <c r="A634" s="115">
        <v>330197</v>
      </c>
      <c r="B634" s="115" t="s">
        <v>138</v>
      </c>
      <c r="P634" s="115" t="s">
        <v>136</v>
      </c>
      <c r="Z634" s="115" t="s">
        <v>136</v>
      </c>
      <c r="AC634" s="115" t="s">
        <v>136</v>
      </c>
      <c r="AE634" s="115" t="s">
        <v>136</v>
      </c>
      <c r="AF634" s="115" t="s">
        <v>136</v>
      </c>
      <c r="AG634" s="115" t="s">
        <v>133</v>
      </c>
      <c r="AH634" s="115" t="s">
        <v>133</v>
      </c>
      <c r="AI634" s="115" t="s">
        <v>136</v>
      </c>
      <c r="AL634" s="115" t="s">
        <v>136</v>
      </c>
      <c r="AM634" s="115" t="s">
        <v>136</v>
      </c>
      <c r="AN634" s="115" t="s">
        <v>136</v>
      </c>
    </row>
    <row r="635" spans="1:40" x14ac:dyDescent="0.25">
      <c r="A635" s="115">
        <v>324334</v>
      </c>
      <c r="B635" s="115" t="s">
        <v>138</v>
      </c>
      <c r="P635" s="115" t="s">
        <v>136</v>
      </c>
      <c r="AB635" s="115" t="s">
        <v>136</v>
      </c>
      <c r="AC635" s="115" t="s">
        <v>136</v>
      </c>
      <c r="AG635" s="115" t="s">
        <v>136</v>
      </c>
      <c r="AI635" s="115" t="s">
        <v>136</v>
      </c>
      <c r="AJ635" s="115" t="s">
        <v>136</v>
      </c>
      <c r="AK635" s="115" t="s">
        <v>136</v>
      </c>
      <c r="AL635" s="115" t="s">
        <v>136</v>
      </c>
      <c r="AM635" s="115" t="s">
        <v>136</v>
      </c>
      <c r="AN635" s="115" t="s">
        <v>135</v>
      </c>
    </row>
    <row r="636" spans="1:40" x14ac:dyDescent="0.25">
      <c r="A636" s="115">
        <v>327214</v>
      </c>
      <c r="B636" s="115" t="s">
        <v>138</v>
      </c>
      <c r="H636" s="115" t="s">
        <v>136</v>
      </c>
      <c r="U636" s="115" t="s">
        <v>136</v>
      </c>
      <c r="AC636" s="115" t="s">
        <v>136</v>
      </c>
      <c r="AD636" s="115" t="s">
        <v>136</v>
      </c>
      <c r="AF636" s="115" t="s">
        <v>136</v>
      </c>
      <c r="AH636" s="115" t="s">
        <v>135</v>
      </c>
      <c r="AI636" s="115" t="s">
        <v>136</v>
      </c>
      <c r="AJ636" s="115" t="s">
        <v>136</v>
      </c>
      <c r="AK636" s="115" t="s">
        <v>136</v>
      </c>
      <c r="AM636" s="115" t="s">
        <v>136</v>
      </c>
      <c r="AN636" s="115" t="s">
        <v>136</v>
      </c>
    </row>
    <row r="637" spans="1:40" x14ac:dyDescent="0.25">
      <c r="A637" s="115">
        <v>330048</v>
      </c>
      <c r="B637" s="115" t="s">
        <v>138</v>
      </c>
      <c r="AE637" s="115" t="s">
        <v>136</v>
      </c>
      <c r="AG637" s="115" t="s">
        <v>135</v>
      </c>
      <c r="AJ637" s="115" t="s">
        <v>136</v>
      </c>
      <c r="AK637" s="115" t="s">
        <v>136</v>
      </c>
      <c r="AM637" s="115" t="s">
        <v>136</v>
      </c>
      <c r="AN637" s="115" t="s">
        <v>136</v>
      </c>
    </row>
    <row r="638" spans="1:40" x14ac:dyDescent="0.25">
      <c r="A638" s="115">
        <v>330331</v>
      </c>
      <c r="B638" s="115" t="s">
        <v>138</v>
      </c>
      <c r="AG638" s="115" t="s">
        <v>133</v>
      </c>
      <c r="AH638" s="115" t="s">
        <v>133</v>
      </c>
      <c r="AJ638" s="115" t="s">
        <v>136</v>
      </c>
      <c r="AL638" s="115" t="s">
        <v>136</v>
      </c>
      <c r="AN638" s="115" t="s">
        <v>135</v>
      </c>
    </row>
    <row r="639" spans="1:40" x14ac:dyDescent="0.25">
      <c r="A639" s="115">
        <v>330835</v>
      </c>
      <c r="B639" s="115" t="s">
        <v>138</v>
      </c>
      <c r="P639" s="115" t="s">
        <v>136</v>
      </c>
      <c r="AC639" s="115" t="s">
        <v>136</v>
      </c>
      <c r="AG639" s="115" t="s">
        <v>135</v>
      </c>
      <c r="AK639" s="115" t="s">
        <v>136</v>
      </c>
      <c r="AM639" s="115" t="s">
        <v>136</v>
      </c>
      <c r="AN639" s="115" t="s">
        <v>136</v>
      </c>
    </row>
    <row r="640" spans="1:40" x14ac:dyDescent="0.25">
      <c r="A640" s="115">
        <v>331103</v>
      </c>
      <c r="B640" s="115" t="s">
        <v>138</v>
      </c>
      <c r="P640" s="115" t="s">
        <v>136</v>
      </c>
      <c r="W640" s="115" t="s">
        <v>136</v>
      </c>
      <c r="AC640" s="115" t="s">
        <v>136</v>
      </c>
      <c r="AG640" s="115" t="s">
        <v>133</v>
      </c>
      <c r="AH640" s="115" t="s">
        <v>133</v>
      </c>
      <c r="AJ640" s="115" t="s">
        <v>136</v>
      </c>
      <c r="AK640" s="115" t="s">
        <v>136</v>
      </c>
      <c r="AN640" s="115" t="s">
        <v>136</v>
      </c>
    </row>
    <row r="641" spans="1:40" x14ac:dyDescent="0.25">
      <c r="A641" s="115">
        <v>331470</v>
      </c>
      <c r="B641" s="115" t="s">
        <v>138</v>
      </c>
      <c r="H641" s="115" t="s">
        <v>136</v>
      </c>
      <c r="I641" s="115" t="s">
        <v>133</v>
      </c>
      <c r="V641" s="115" t="s">
        <v>133</v>
      </c>
      <c r="AC641" s="115" t="s">
        <v>136</v>
      </c>
      <c r="AD641" s="115" t="s">
        <v>136</v>
      </c>
      <c r="AH641" s="115" t="s">
        <v>135</v>
      </c>
      <c r="AI641" s="115" t="s">
        <v>136</v>
      </c>
      <c r="AJ641" s="115" t="s">
        <v>136</v>
      </c>
      <c r="AK641" s="115" t="s">
        <v>135</v>
      </c>
      <c r="AL641" s="115" t="s">
        <v>133</v>
      </c>
      <c r="AM641" s="115" t="s">
        <v>133</v>
      </c>
      <c r="AN641" s="115" t="s">
        <v>136</v>
      </c>
    </row>
    <row r="642" spans="1:40" x14ac:dyDescent="0.25">
      <c r="A642" s="115">
        <v>332919</v>
      </c>
      <c r="B642" s="115" t="s">
        <v>138</v>
      </c>
      <c r="W642" s="115" t="s">
        <v>136</v>
      </c>
      <c r="Z642" s="115" t="s">
        <v>136</v>
      </c>
      <c r="AC642" s="115" t="s">
        <v>136</v>
      </c>
      <c r="AG642" s="115" t="s">
        <v>136</v>
      </c>
      <c r="AH642" s="115" t="s">
        <v>136</v>
      </c>
      <c r="AK642" s="115" t="s">
        <v>136</v>
      </c>
      <c r="AN642" s="115" t="s">
        <v>135</v>
      </c>
    </row>
    <row r="643" spans="1:40" x14ac:dyDescent="0.25">
      <c r="A643" s="115">
        <v>330095</v>
      </c>
      <c r="B643" s="115" t="s">
        <v>138</v>
      </c>
      <c r="O643" s="115" t="s">
        <v>136</v>
      </c>
      <c r="AB643" s="115" t="s">
        <v>136</v>
      </c>
      <c r="AG643" s="115" t="s">
        <v>136</v>
      </c>
      <c r="AH643" s="115" t="s">
        <v>135</v>
      </c>
      <c r="AI643" s="115" t="s">
        <v>136</v>
      </c>
      <c r="AJ643" s="115" t="s">
        <v>136</v>
      </c>
      <c r="AL643" s="115" t="s">
        <v>135</v>
      </c>
      <c r="AM643" s="115" t="s">
        <v>136</v>
      </c>
    </row>
    <row r="644" spans="1:40" x14ac:dyDescent="0.25">
      <c r="A644" s="115">
        <v>321710</v>
      </c>
      <c r="B644" s="115" t="s">
        <v>138</v>
      </c>
      <c r="O644" s="115" t="s">
        <v>136</v>
      </c>
      <c r="AB644" s="115" t="s">
        <v>136</v>
      </c>
      <c r="AC644" s="115" t="s">
        <v>136</v>
      </c>
      <c r="AF644" s="115" t="s">
        <v>136</v>
      </c>
      <c r="AG644" s="115" t="s">
        <v>136</v>
      </c>
      <c r="AH644" s="115" t="s">
        <v>136</v>
      </c>
    </row>
    <row r="645" spans="1:40" x14ac:dyDescent="0.25">
      <c r="A645" s="115">
        <v>334975</v>
      </c>
      <c r="B645" s="115" t="s">
        <v>138</v>
      </c>
      <c r="O645" s="115" t="s">
        <v>133</v>
      </c>
      <c r="AC645" s="115" t="s">
        <v>136</v>
      </c>
      <c r="AG645" s="115" t="s">
        <v>133</v>
      </c>
      <c r="AI645" s="115" t="s">
        <v>135</v>
      </c>
      <c r="AJ645" s="115" t="s">
        <v>133</v>
      </c>
      <c r="AL645" s="115" t="s">
        <v>135</v>
      </c>
      <c r="AM645" s="115" t="s">
        <v>136</v>
      </c>
    </row>
    <row r="646" spans="1:40" x14ac:dyDescent="0.25">
      <c r="A646" s="115">
        <v>327306</v>
      </c>
      <c r="B646" s="115" t="s">
        <v>138</v>
      </c>
      <c r="P646" s="115" t="s">
        <v>136</v>
      </c>
      <c r="W646" s="115" t="s">
        <v>136</v>
      </c>
      <c r="AC646" s="115" t="s">
        <v>136</v>
      </c>
      <c r="AF646" s="115" t="s">
        <v>136</v>
      </c>
      <c r="AG646" s="115" t="s">
        <v>133</v>
      </c>
      <c r="AH646" s="115" t="s">
        <v>133</v>
      </c>
      <c r="AI646" s="115" t="s">
        <v>136</v>
      </c>
      <c r="AJ646" s="115" t="s">
        <v>136</v>
      </c>
      <c r="AL646" s="115" t="s">
        <v>133</v>
      </c>
      <c r="AM646" s="115" t="s">
        <v>136</v>
      </c>
    </row>
    <row r="647" spans="1:40" x14ac:dyDescent="0.25">
      <c r="A647" s="115">
        <v>329383</v>
      </c>
      <c r="B647" s="115" t="s">
        <v>138</v>
      </c>
      <c r="M647" s="115" t="s">
        <v>136</v>
      </c>
      <c r="AF647" s="115" t="s">
        <v>136</v>
      </c>
      <c r="AG647" s="115" t="s">
        <v>136</v>
      </c>
      <c r="AH647" s="115" t="s">
        <v>133</v>
      </c>
      <c r="AI647" s="115" t="s">
        <v>136</v>
      </c>
      <c r="AJ647" s="115" t="s">
        <v>135</v>
      </c>
      <c r="AK647" s="115" t="s">
        <v>136</v>
      </c>
      <c r="AL647" s="115" t="s">
        <v>136</v>
      </c>
    </row>
    <row r="648" spans="1:40" x14ac:dyDescent="0.25">
      <c r="A648" s="115">
        <v>333990</v>
      </c>
      <c r="B648" s="115" t="s">
        <v>138</v>
      </c>
      <c r="W648" s="115" t="s">
        <v>135</v>
      </c>
      <c r="Y648" s="115" t="s">
        <v>136</v>
      </c>
      <c r="Z648" s="115" t="s">
        <v>136</v>
      </c>
      <c r="AC648" s="115" t="s">
        <v>136</v>
      </c>
      <c r="AD648" s="115" t="s">
        <v>133</v>
      </c>
      <c r="AG648" s="115" t="s">
        <v>135</v>
      </c>
      <c r="AH648" s="115" t="s">
        <v>135</v>
      </c>
      <c r="AI648" s="115" t="s">
        <v>135</v>
      </c>
      <c r="AJ648" s="115" t="s">
        <v>135</v>
      </c>
      <c r="AK648" s="115" t="s">
        <v>135</v>
      </c>
      <c r="AL648" s="115" t="s">
        <v>135</v>
      </c>
      <c r="AM648" s="115" t="s">
        <v>136</v>
      </c>
    </row>
    <row r="649" spans="1:40" x14ac:dyDescent="0.25">
      <c r="A649" s="115">
        <v>334139</v>
      </c>
      <c r="B649" s="115" t="s">
        <v>138</v>
      </c>
      <c r="P649" s="115" t="s">
        <v>136</v>
      </c>
      <c r="W649" s="115" t="s">
        <v>136</v>
      </c>
      <c r="AC649" s="115" t="s">
        <v>136</v>
      </c>
      <c r="AG649" s="115" t="s">
        <v>133</v>
      </c>
      <c r="AH649" s="115" t="s">
        <v>133</v>
      </c>
      <c r="AI649" s="115" t="s">
        <v>136</v>
      </c>
      <c r="AJ649" s="115" t="s">
        <v>135</v>
      </c>
      <c r="AK649" s="115" t="s">
        <v>135</v>
      </c>
      <c r="AL649" s="115" t="s">
        <v>133</v>
      </c>
      <c r="AM649" s="115" t="s">
        <v>136</v>
      </c>
    </row>
    <row r="650" spans="1:40" x14ac:dyDescent="0.25">
      <c r="A650" s="115">
        <v>334893</v>
      </c>
      <c r="B650" s="115" t="s">
        <v>138</v>
      </c>
      <c r="N650" s="115" t="s">
        <v>136</v>
      </c>
      <c r="P650" s="115" t="s">
        <v>136</v>
      </c>
      <c r="AC650" s="115" t="s">
        <v>136</v>
      </c>
      <c r="AE650" s="115" t="s">
        <v>136</v>
      </c>
      <c r="AF650" s="115" t="s">
        <v>136</v>
      </c>
      <c r="AG650" s="115" t="s">
        <v>135</v>
      </c>
      <c r="AJ650" s="115" t="s">
        <v>133</v>
      </c>
      <c r="AK650" s="115" t="s">
        <v>135</v>
      </c>
      <c r="AL650" s="115" t="s">
        <v>135</v>
      </c>
    </row>
    <row r="651" spans="1:40" x14ac:dyDescent="0.25">
      <c r="A651" s="115">
        <v>334927</v>
      </c>
      <c r="B651" s="115" t="s">
        <v>138</v>
      </c>
      <c r="I651" s="115" t="s">
        <v>136</v>
      </c>
      <c r="N651" s="115" t="s">
        <v>135</v>
      </c>
      <c r="V651" s="115" t="s">
        <v>135</v>
      </c>
      <c r="AA651" s="115" t="s">
        <v>133</v>
      </c>
      <c r="AC651" s="115" t="s">
        <v>136</v>
      </c>
      <c r="AG651" s="115" t="s">
        <v>133</v>
      </c>
      <c r="AI651" s="115" t="s">
        <v>136</v>
      </c>
      <c r="AJ651" s="115" t="s">
        <v>135</v>
      </c>
      <c r="AL651" s="115" t="s">
        <v>135</v>
      </c>
      <c r="AM651" s="115" t="s">
        <v>133</v>
      </c>
    </row>
    <row r="652" spans="1:40" x14ac:dyDescent="0.25">
      <c r="A652" s="115">
        <v>336731</v>
      </c>
      <c r="B652" s="115" t="s">
        <v>138</v>
      </c>
      <c r="H652" s="115" t="s">
        <v>136</v>
      </c>
      <c r="X652" s="115" t="s">
        <v>136</v>
      </c>
      <c r="AH652" s="115" t="s">
        <v>136</v>
      </c>
      <c r="AJ652" s="115" t="s">
        <v>135</v>
      </c>
      <c r="AM652" s="115" t="s">
        <v>135</v>
      </c>
    </row>
    <row r="653" spans="1:40" x14ac:dyDescent="0.25">
      <c r="A653" s="115">
        <v>323387</v>
      </c>
      <c r="B653" s="115" t="s">
        <v>138</v>
      </c>
      <c r="Y653" s="115" t="s">
        <v>136</v>
      </c>
      <c r="Z653" s="115" t="s">
        <v>133</v>
      </c>
      <c r="AC653" s="115" t="s">
        <v>133</v>
      </c>
      <c r="AF653" s="115" t="s">
        <v>133</v>
      </c>
      <c r="AG653" s="115" t="s">
        <v>133</v>
      </c>
      <c r="AH653" s="115" t="s">
        <v>135</v>
      </c>
      <c r="AI653" s="115" t="s">
        <v>136</v>
      </c>
      <c r="AJ653" s="115" t="s">
        <v>135</v>
      </c>
      <c r="AK653" s="115" t="s">
        <v>133</v>
      </c>
      <c r="AL653" s="115" t="s">
        <v>136</v>
      </c>
      <c r="AM653" s="115" t="s">
        <v>136</v>
      </c>
    </row>
    <row r="654" spans="1:40" x14ac:dyDescent="0.25">
      <c r="A654" s="115">
        <v>328887</v>
      </c>
      <c r="B654" s="115" t="s">
        <v>138</v>
      </c>
      <c r="H654" s="115" t="s">
        <v>136</v>
      </c>
      <c r="AG654" s="115" t="s">
        <v>136</v>
      </c>
      <c r="AK654" s="115" t="s">
        <v>136</v>
      </c>
      <c r="AL654" s="115" t="s">
        <v>136</v>
      </c>
      <c r="AM654" s="115" t="s">
        <v>136</v>
      </c>
    </row>
    <row r="655" spans="1:40" x14ac:dyDescent="0.25">
      <c r="A655" s="115">
        <v>328319</v>
      </c>
      <c r="B655" s="115" t="s">
        <v>138</v>
      </c>
      <c r="AG655" s="115" t="s">
        <v>136</v>
      </c>
      <c r="AI655" s="115" t="s">
        <v>135</v>
      </c>
      <c r="AJ655" s="115" t="s">
        <v>136</v>
      </c>
      <c r="AK655" s="115" t="s">
        <v>136</v>
      </c>
      <c r="AL655" s="115" t="s">
        <v>133</v>
      </c>
      <c r="AM655" s="115" t="s">
        <v>133</v>
      </c>
    </row>
    <row r="656" spans="1:40" x14ac:dyDescent="0.25">
      <c r="A656" s="115">
        <v>320965</v>
      </c>
      <c r="B656" s="115" t="s">
        <v>138</v>
      </c>
      <c r="Y656" s="115" t="s">
        <v>136</v>
      </c>
      <c r="Z656" s="115" t="s">
        <v>136</v>
      </c>
      <c r="AC656" s="115" t="s">
        <v>136</v>
      </c>
      <c r="AE656" s="115" t="s">
        <v>136</v>
      </c>
      <c r="AF656" s="115" t="s">
        <v>136</v>
      </c>
      <c r="AG656" s="115" t="s">
        <v>136</v>
      </c>
      <c r="AJ656" s="115" t="s">
        <v>136</v>
      </c>
      <c r="AK656" s="115" t="s">
        <v>136</v>
      </c>
      <c r="AL656" s="115" t="s">
        <v>136</v>
      </c>
      <c r="AM656" s="115" t="s">
        <v>136</v>
      </c>
    </row>
    <row r="657" spans="1:39" x14ac:dyDescent="0.25">
      <c r="A657" s="115">
        <v>330926</v>
      </c>
      <c r="B657" s="115" t="s">
        <v>138</v>
      </c>
      <c r="W657" s="115" t="s">
        <v>136</v>
      </c>
      <c r="Z657" s="115" t="s">
        <v>135</v>
      </c>
      <c r="AG657" s="115" t="s">
        <v>136</v>
      </c>
      <c r="AI657" s="115" t="s">
        <v>136</v>
      </c>
      <c r="AJ657" s="115" t="s">
        <v>136</v>
      </c>
      <c r="AM657" s="115" t="s">
        <v>136</v>
      </c>
    </row>
    <row r="658" spans="1:39" x14ac:dyDescent="0.25">
      <c r="A658" s="115">
        <v>331102</v>
      </c>
      <c r="B658" s="115" t="s">
        <v>138</v>
      </c>
      <c r="W658" s="115" t="s">
        <v>135</v>
      </c>
      <c r="AC658" s="115" t="s">
        <v>135</v>
      </c>
      <c r="AF658" s="115" t="s">
        <v>133</v>
      </c>
      <c r="AG658" s="115" t="s">
        <v>133</v>
      </c>
      <c r="AH658" s="115" t="s">
        <v>133</v>
      </c>
      <c r="AJ658" s="115" t="s">
        <v>136</v>
      </c>
      <c r="AK658" s="115" t="s">
        <v>133</v>
      </c>
    </row>
    <row r="659" spans="1:39" x14ac:dyDescent="0.25">
      <c r="A659" s="115">
        <v>333333</v>
      </c>
      <c r="B659" s="115" t="s">
        <v>138</v>
      </c>
      <c r="P659" s="115" t="s">
        <v>136</v>
      </c>
      <c r="W659" s="115" t="s">
        <v>136</v>
      </c>
      <c r="X659" s="115" t="s">
        <v>133</v>
      </c>
      <c r="AG659" s="115" t="s">
        <v>136</v>
      </c>
      <c r="AH659" s="115" t="s">
        <v>133</v>
      </c>
      <c r="AI659" s="115" t="s">
        <v>135</v>
      </c>
      <c r="AJ659" s="115" t="s">
        <v>135</v>
      </c>
      <c r="AM659" s="115" t="s">
        <v>135</v>
      </c>
    </row>
    <row r="660" spans="1:39" x14ac:dyDescent="0.25">
      <c r="A660" s="115">
        <v>323590</v>
      </c>
      <c r="B660" s="115" t="s">
        <v>138</v>
      </c>
      <c r="P660" s="115" t="s">
        <v>136</v>
      </c>
      <c r="W660" s="115" t="s">
        <v>136</v>
      </c>
      <c r="AC660" s="115" t="s">
        <v>136</v>
      </c>
      <c r="AE660" s="115" t="s">
        <v>136</v>
      </c>
      <c r="AJ660" s="115" t="s">
        <v>136</v>
      </c>
      <c r="AK660" s="115" t="s">
        <v>136</v>
      </c>
    </row>
    <row r="661" spans="1:39" x14ac:dyDescent="0.25">
      <c r="A661" s="115">
        <v>327132</v>
      </c>
      <c r="B661" s="115" t="s">
        <v>138</v>
      </c>
      <c r="W661" s="115" t="s">
        <v>136</v>
      </c>
      <c r="AG661" s="115" t="s">
        <v>133</v>
      </c>
      <c r="AH661" s="115" t="s">
        <v>133</v>
      </c>
      <c r="AJ661" s="115" t="s">
        <v>136</v>
      </c>
      <c r="AM661" s="115" t="s">
        <v>136</v>
      </c>
    </row>
    <row r="662" spans="1:39" x14ac:dyDescent="0.25">
      <c r="A662" s="115">
        <v>330136</v>
      </c>
      <c r="B662" s="115" t="s">
        <v>138</v>
      </c>
      <c r="P662" s="115" t="s">
        <v>136</v>
      </c>
      <c r="AC662" s="115" t="s">
        <v>136</v>
      </c>
      <c r="AE662" s="115" t="s">
        <v>136</v>
      </c>
      <c r="AG662" s="115" t="s">
        <v>136</v>
      </c>
      <c r="AJ662" s="115" t="s">
        <v>136</v>
      </c>
      <c r="AM662" s="115" t="s">
        <v>136</v>
      </c>
    </row>
    <row r="663" spans="1:39" x14ac:dyDescent="0.25">
      <c r="A663" s="115">
        <v>330215</v>
      </c>
      <c r="B663" s="115" t="s">
        <v>138</v>
      </c>
      <c r="W663" s="115" t="s">
        <v>136</v>
      </c>
      <c r="AC663" s="115" t="s">
        <v>136</v>
      </c>
      <c r="AG663" s="115" t="s">
        <v>136</v>
      </c>
      <c r="AH663" s="115" t="s">
        <v>136</v>
      </c>
      <c r="AJ663" s="115" t="s">
        <v>136</v>
      </c>
    </row>
    <row r="664" spans="1:39" x14ac:dyDescent="0.25">
      <c r="A664" s="115">
        <v>328637</v>
      </c>
      <c r="B664" s="115" t="s">
        <v>138</v>
      </c>
      <c r="P664" s="115" t="s">
        <v>136</v>
      </c>
      <c r="W664" s="115" t="s">
        <v>136</v>
      </c>
      <c r="X664" s="115" t="s">
        <v>136</v>
      </c>
      <c r="Z664" s="115" t="s">
        <v>136</v>
      </c>
      <c r="AC664" s="115" t="s">
        <v>136</v>
      </c>
      <c r="AF664" s="115" t="s">
        <v>136</v>
      </c>
      <c r="AG664" s="115" t="s">
        <v>136</v>
      </c>
      <c r="AI664" s="115" t="s">
        <v>136</v>
      </c>
      <c r="AJ664" s="115" t="s">
        <v>136</v>
      </c>
      <c r="AK664" s="115" t="s">
        <v>136</v>
      </c>
    </row>
    <row r="665" spans="1:39" x14ac:dyDescent="0.25">
      <c r="A665" s="115">
        <v>331748</v>
      </c>
      <c r="B665" s="115" t="s">
        <v>138</v>
      </c>
      <c r="AC665" s="115" t="s">
        <v>136</v>
      </c>
      <c r="AG665" s="115" t="s">
        <v>133</v>
      </c>
      <c r="AH665" s="115" t="s">
        <v>133</v>
      </c>
      <c r="AI665" s="115" t="s">
        <v>136</v>
      </c>
      <c r="AJ665" s="115" t="s">
        <v>136</v>
      </c>
      <c r="AK665" s="115" t="s">
        <v>136</v>
      </c>
    </row>
    <row r="666" spans="1:39" x14ac:dyDescent="0.25">
      <c r="A666" s="115">
        <v>333466</v>
      </c>
      <c r="B666" s="115" t="s">
        <v>138</v>
      </c>
      <c r="W666" s="115" t="s">
        <v>136</v>
      </c>
      <c r="AF666" s="115" t="s">
        <v>136</v>
      </c>
      <c r="AG666" s="115" t="s">
        <v>136</v>
      </c>
      <c r="AI666" s="115" t="s">
        <v>136</v>
      </c>
      <c r="AJ666" s="115" t="s">
        <v>135</v>
      </c>
      <c r="AM666" s="115" t="s">
        <v>136</v>
      </c>
    </row>
    <row r="667" spans="1:39" x14ac:dyDescent="0.25">
      <c r="A667" s="115">
        <v>336934</v>
      </c>
      <c r="B667" s="115" t="s">
        <v>138</v>
      </c>
      <c r="AC667" s="115" t="s">
        <v>136</v>
      </c>
      <c r="AG667" s="115" t="s">
        <v>136</v>
      </c>
      <c r="AI667" s="115" t="s">
        <v>136</v>
      </c>
      <c r="AJ667" s="115" t="s">
        <v>136</v>
      </c>
      <c r="AL667" s="115" t="s">
        <v>136</v>
      </c>
      <c r="AM667" s="115" t="s">
        <v>136</v>
      </c>
    </row>
    <row r="668" spans="1:39" x14ac:dyDescent="0.25">
      <c r="A668" s="115">
        <v>330748</v>
      </c>
      <c r="B668" s="115" t="s">
        <v>138</v>
      </c>
      <c r="AE668" s="115" t="s">
        <v>136</v>
      </c>
      <c r="AG668" s="115" t="s">
        <v>133</v>
      </c>
      <c r="AI668" s="115" t="s">
        <v>136</v>
      </c>
      <c r="AJ668" s="115" t="s">
        <v>136</v>
      </c>
      <c r="AL668" s="115" t="s">
        <v>136</v>
      </c>
      <c r="AM668" s="115" t="s">
        <v>136</v>
      </c>
    </row>
    <row r="669" spans="1:39" x14ac:dyDescent="0.25">
      <c r="A669" s="115">
        <v>331065</v>
      </c>
      <c r="B669" s="115" t="s">
        <v>138</v>
      </c>
      <c r="N669" s="115" t="s">
        <v>136</v>
      </c>
      <c r="P669" s="115" t="s">
        <v>136</v>
      </c>
      <c r="AC669" s="115" t="s">
        <v>136</v>
      </c>
      <c r="AE669" s="115" t="s">
        <v>136</v>
      </c>
      <c r="AF669" s="115" t="s">
        <v>136</v>
      </c>
      <c r="AG669" s="115" t="s">
        <v>136</v>
      </c>
      <c r="AH669" s="115" t="s">
        <v>135</v>
      </c>
      <c r="AJ669" s="115" t="s">
        <v>136</v>
      </c>
      <c r="AL669" s="115" t="s">
        <v>136</v>
      </c>
      <c r="AM669" s="115" t="s">
        <v>136</v>
      </c>
    </row>
    <row r="670" spans="1:39" x14ac:dyDescent="0.25">
      <c r="A670" s="115">
        <v>334564</v>
      </c>
      <c r="B670" s="115" t="s">
        <v>138</v>
      </c>
      <c r="W670" s="115" t="s">
        <v>136</v>
      </c>
      <c r="Y670" s="115" t="s">
        <v>136</v>
      </c>
      <c r="AC670" s="115" t="s">
        <v>136</v>
      </c>
      <c r="AI670" s="115" t="s">
        <v>136</v>
      </c>
      <c r="AK670" s="115" t="s">
        <v>136</v>
      </c>
      <c r="AM670" s="115" t="s">
        <v>136</v>
      </c>
    </row>
    <row r="671" spans="1:39" x14ac:dyDescent="0.25">
      <c r="A671" s="115">
        <v>330749</v>
      </c>
      <c r="B671" s="115" t="s">
        <v>138</v>
      </c>
      <c r="W671" s="115" t="s">
        <v>136</v>
      </c>
      <c r="Z671" s="115" t="s">
        <v>136</v>
      </c>
      <c r="AE671" s="115" t="s">
        <v>136</v>
      </c>
      <c r="AG671" s="115" t="s">
        <v>136</v>
      </c>
      <c r="AI671" s="115" t="s">
        <v>136</v>
      </c>
      <c r="AJ671" s="115" t="s">
        <v>136</v>
      </c>
      <c r="AL671" s="115" t="s">
        <v>136</v>
      </c>
      <c r="AM671" s="115" t="s">
        <v>136</v>
      </c>
    </row>
    <row r="672" spans="1:39" x14ac:dyDescent="0.25">
      <c r="A672" s="115">
        <v>332105</v>
      </c>
      <c r="B672" s="115" t="s">
        <v>138</v>
      </c>
      <c r="Z672" s="115" t="s">
        <v>136</v>
      </c>
      <c r="AA672" s="115" t="s">
        <v>136</v>
      </c>
      <c r="AG672" s="115" t="s">
        <v>136</v>
      </c>
      <c r="AH672" s="115" t="s">
        <v>135</v>
      </c>
      <c r="AM672" s="115" t="s">
        <v>136</v>
      </c>
    </row>
    <row r="673" spans="1:40" x14ac:dyDescent="0.25">
      <c r="A673" s="115">
        <v>334319</v>
      </c>
      <c r="B673" s="115" t="s">
        <v>138</v>
      </c>
      <c r="AC673" s="115" t="s">
        <v>136</v>
      </c>
      <c r="AF673" s="115" t="s">
        <v>136</v>
      </c>
      <c r="AG673" s="115" t="s">
        <v>136</v>
      </c>
      <c r="AI673" s="115" t="s">
        <v>136</v>
      </c>
      <c r="AM673" s="115" t="s">
        <v>136</v>
      </c>
    </row>
    <row r="674" spans="1:40" x14ac:dyDescent="0.25">
      <c r="A674" s="115">
        <v>331847</v>
      </c>
      <c r="B674" s="115" t="s">
        <v>138</v>
      </c>
      <c r="P674" s="115" t="s">
        <v>136</v>
      </c>
      <c r="AG674" s="115" t="s">
        <v>133</v>
      </c>
      <c r="AI674" s="115" t="s">
        <v>136</v>
      </c>
      <c r="AJ674" s="115" t="s">
        <v>136</v>
      </c>
      <c r="AK674" s="115" t="s">
        <v>135</v>
      </c>
      <c r="AL674" s="115" t="s">
        <v>135</v>
      </c>
      <c r="AM674" s="115" t="s">
        <v>136</v>
      </c>
    </row>
    <row r="675" spans="1:40" x14ac:dyDescent="0.25">
      <c r="A675" s="115">
        <v>329166</v>
      </c>
      <c r="B675" s="115" t="s">
        <v>138</v>
      </c>
      <c r="W675" s="115" t="s">
        <v>136</v>
      </c>
      <c r="AE675" s="115" t="s">
        <v>136</v>
      </c>
      <c r="AF675" s="115" t="s">
        <v>136</v>
      </c>
      <c r="AG675" s="115" t="s">
        <v>136</v>
      </c>
      <c r="AH675" s="115" t="s">
        <v>135</v>
      </c>
      <c r="AI675" s="115" t="s">
        <v>136</v>
      </c>
      <c r="AJ675" s="115" t="s">
        <v>136</v>
      </c>
      <c r="AK675" s="115" t="s">
        <v>136</v>
      </c>
      <c r="AL675" s="115" t="s">
        <v>135</v>
      </c>
      <c r="AM675" s="115" t="s">
        <v>136</v>
      </c>
    </row>
    <row r="676" spans="1:40" x14ac:dyDescent="0.25">
      <c r="A676" s="115">
        <v>333350</v>
      </c>
      <c r="B676" s="115" t="s">
        <v>138</v>
      </c>
      <c r="AA676" s="115" t="s">
        <v>136</v>
      </c>
      <c r="AC676" s="115" t="s">
        <v>136</v>
      </c>
      <c r="AG676" s="115" t="s">
        <v>136</v>
      </c>
      <c r="AI676" s="115" t="s">
        <v>136</v>
      </c>
      <c r="AK676" s="115" t="s">
        <v>136</v>
      </c>
      <c r="AL676" s="115" t="s">
        <v>136</v>
      </c>
      <c r="AM676" s="115" t="s">
        <v>136</v>
      </c>
    </row>
    <row r="677" spans="1:40" x14ac:dyDescent="0.25">
      <c r="A677" s="115">
        <v>321099</v>
      </c>
      <c r="B677" s="115" t="s">
        <v>138</v>
      </c>
      <c r="W677" s="115" t="s">
        <v>136</v>
      </c>
      <c r="AC677" s="115" t="s">
        <v>136</v>
      </c>
      <c r="AD677" s="115" t="s">
        <v>136</v>
      </c>
      <c r="AE677" s="115" t="s">
        <v>136</v>
      </c>
      <c r="AG677" s="115" t="s">
        <v>135</v>
      </c>
      <c r="AH677" s="115" t="s">
        <v>136</v>
      </c>
      <c r="AI677" s="115" t="s">
        <v>135</v>
      </c>
      <c r="AJ677" s="115" t="s">
        <v>136</v>
      </c>
      <c r="AK677" s="115" t="s">
        <v>136</v>
      </c>
      <c r="AM677" s="115" t="s">
        <v>136</v>
      </c>
    </row>
    <row r="678" spans="1:40" x14ac:dyDescent="0.25">
      <c r="A678" s="115">
        <v>331257</v>
      </c>
      <c r="B678" s="115" t="s">
        <v>138</v>
      </c>
      <c r="Q678" s="115" t="s">
        <v>136</v>
      </c>
      <c r="W678" s="115" t="s">
        <v>136</v>
      </c>
      <c r="AA678" s="115" t="s">
        <v>133</v>
      </c>
      <c r="AG678" s="115" t="s">
        <v>135</v>
      </c>
      <c r="AH678" s="115" t="s">
        <v>133</v>
      </c>
      <c r="AI678" s="115" t="s">
        <v>136</v>
      </c>
      <c r="AJ678" s="115" t="s">
        <v>136</v>
      </c>
      <c r="AM678" s="115" t="s">
        <v>136</v>
      </c>
    </row>
    <row r="679" spans="1:40" x14ac:dyDescent="0.25">
      <c r="A679" s="115">
        <v>332934</v>
      </c>
      <c r="B679" s="115" t="s">
        <v>138</v>
      </c>
      <c r="O679" s="115" t="s">
        <v>201</v>
      </c>
      <c r="P679" s="115" t="s">
        <v>201</v>
      </c>
      <c r="W679" s="115" t="s">
        <v>201</v>
      </c>
      <c r="Y679" s="115" t="s">
        <v>201</v>
      </c>
      <c r="Z679" s="115" t="s">
        <v>201</v>
      </c>
      <c r="AB679" s="115" t="s">
        <v>201</v>
      </c>
      <c r="AC679" s="115" t="s">
        <v>201</v>
      </c>
      <c r="AD679" s="115" t="s">
        <v>201</v>
      </c>
      <c r="AE679" s="115" t="s">
        <v>201</v>
      </c>
      <c r="AF679" s="115" t="s">
        <v>201</v>
      </c>
      <c r="AG679" s="115" t="s">
        <v>201</v>
      </c>
      <c r="AH679" s="115" t="s">
        <v>201</v>
      </c>
      <c r="AI679" s="115" t="s">
        <v>201</v>
      </c>
      <c r="AJ679" s="115" t="s">
        <v>201</v>
      </c>
      <c r="AK679" s="115" t="s">
        <v>201</v>
      </c>
      <c r="AL679" s="115" t="s">
        <v>201</v>
      </c>
      <c r="AM679" s="115" t="s">
        <v>201</v>
      </c>
      <c r="AN679" s="115" t="s">
        <v>201</v>
      </c>
    </row>
    <row r="680" spans="1:40" x14ac:dyDescent="0.25">
      <c r="A680" s="115">
        <v>334499</v>
      </c>
      <c r="B680" s="115" t="s">
        <v>138</v>
      </c>
      <c r="N680" s="115" t="s">
        <v>201</v>
      </c>
      <c r="O680" s="115" t="s">
        <v>201</v>
      </c>
      <c r="P680" s="115" t="s">
        <v>201</v>
      </c>
      <c r="W680" s="115" t="s">
        <v>201</v>
      </c>
      <c r="AB680" s="115" t="s">
        <v>201</v>
      </c>
      <c r="AC680" s="115" t="s">
        <v>201</v>
      </c>
      <c r="AD680" s="115" t="s">
        <v>201</v>
      </c>
      <c r="AE680" s="115" t="s">
        <v>201</v>
      </c>
      <c r="AF680" s="115" t="s">
        <v>201</v>
      </c>
      <c r="AG680" s="115" t="s">
        <v>201</v>
      </c>
      <c r="AH680" s="115" t="s">
        <v>201</v>
      </c>
      <c r="AI680" s="115" t="s">
        <v>201</v>
      </c>
      <c r="AJ680" s="115" t="s">
        <v>201</v>
      </c>
      <c r="AK680" s="115" t="s">
        <v>201</v>
      </c>
      <c r="AL680" s="115" t="s">
        <v>201</v>
      </c>
      <c r="AM680" s="115" t="s">
        <v>201</v>
      </c>
      <c r="AN680" s="115" t="s">
        <v>201</v>
      </c>
    </row>
    <row r="681" spans="1:40" x14ac:dyDescent="0.25">
      <c r="A681" s="115">
        <v>323412</v>
      </c>
      <c r="B681" s="115" t="s">
        <v>138</v>
      </c>
      <c r="O681" s="115" t="s">
        <v>201</v>
      </c>
      <c r="P681" s="115" t="s">
        <v>201</v>
      </c>
      <c r="W681" s="115" t="s">
        <v>201</v>
      </c>
      <c r="Z681" s="115" t="s">
        <v>201</v>
      </c>
      <c r="AB681" s="115" t="s">
        <v>201</v>
      </c>
      <c r="AC681" s="115" t="s">
        <v>201</v>
      </c>
      <c r="AD681" s="115" t="s">
        <v>201</v>
      </c>
      <c r="AE681" s="115" t="s">
        <v>201</v>
      </c>
      <c r="AF681" s="115" t="s">
        <v>201</v>
      </c>
      <c r="AG681" s="115" t="s">
        <v>201</v>
      </c>
      <c r="AH681" s="115" t="s">
        <v>201</v>
      </c>
      <c r="AI681" s="115" t="s">
        <v>201</v>
      </c>
      <c r="AJ681" s="115" t="s">
        <v>201</v>
      </c>
      <c r="AK681" s="115" t="s">
        <v>201</v>
      </c>
      <c r="AL681" s="115" t="s">
        <v>201</v>
      </c>
      <c r="AM681" s="115" t="s">
        <v>201</v>
      </c>
      <c r="AN681" s="115" t="s">
        <v>201</v>
      </c>
    </row>
    <row r="682" spans="1:40" x14ac:dyDescent="0.25">
      <c r="A682" s="115">
        <v>327942</v>
      </c>
      <c r="B682" s="115" t="s">
        <v>138</v>
      </c>
      <c r="O682" s="115" t="s">
        <v>201</v>
      </c>
      <c r="Q682" s="115" t="s">
        <v>201</v>
      </c>
      <c r="W682" s="115" t="s">
        <v>201</v>
      </c>
      <c r="AB682" s="115" t="s">
        <v>201</v>
      </c>
      <c r="AC682" s="115" t="s">
        <v>201</v>
      </c>
      <c r="AF682" s="115" t="s">
        <v>201</v>
      </c>
      <c r="AG682" s="115" t="s">
        <v>201</v>
      </c>
      <c r="AH682" s="115" t="s">
        <v>201</v>
      </c>
      <c r="AI682" s="115" t="s">
        <v>201</v>
      </c>
      <c r="AJ682" s="115" t="s">
        <v>201</v>
      </c>
      <c r="AK682" s="115" t="s">
        <v>201</v>
      </c>
      <c r="AL682" s="115" t="s">
        <v>201</v>
      </c>
      <c r="AM682" s="115" t="s">
        <v>201</v>
      </c>
      <c r="AN682" s="115" t="s">
        <v>201</v>
      </c>
    </row>
    <row r="683" spans="1:40" x14ac:dyDescent="0.25">
      <c r="A683" s="115">
        <v>337050</v>
      </c>
      <c r="B683" s="115" t="s">
        <v>138</v>
      </c>
      <c r="O683" s="115" t="s">
        <v>201</v>
      </c>
      <c r="P683" s="115" t="s">
        <v>201</v>
      </c>
      <c r="AB683" s="115" t="s">
        <v>201</v>
      </c>
      <c r="AC683" s="115" t="s">
        <v>201</v>
      </c>
      <c r="AF683" s="115" t="s">
        <v>201</v>
      </c>
      <c r="AG683" s="115" t="s">
        <v>201</v>
      </c>
      <c r="AH683" s="115" t="s">
        <v>201</v>
      </c>
      <c r="AI683" s="115" t="s">
        <v>201</v>
      </c>
      <c r="AJ683" s="115" t="s">
        <v>201</v>
      </c>
      <c r="AL683" s="115" t="s">
        <v>201</v>
      </c>
      <c r="AM683" s="115" t="s">
        <v>201</v>
      </c>
      <c r="AN683" s="115" t="s">
        <v>201</v>
      </c>
    </row>
    <row r="684" spans="1:40" x14ac:dyDescent="0.25">
      <c r="A684" s="115">
        <v>330805</v>
      </c>
      <c r="B684" s="115" t="s">
        <v>138</v>
      </c>
      <c r="O684" s="115" t="s">
        <v>201</v>
      </c>
      <c r="AB684" s="115" t="s">
        <v>201</v>
      </c>
      <c r="AE684" s="115" t="s">
        <v>201</v>
      </c>
      <c r="AG684" s="115" t="s">
        <v>201</v>
      </c>
      <c r="AI684" s="115" t="s">
        <v>201</v>
      </c>
      <c r="AJ684" s="115" t="s">
        <v>201</v>
      </c>
      <c r="AM684" s="115" t="s">
        <v>201</v>
      </c>
      <c r="AN684" s="115" t="s">
        <v>201</v>
      </c>
    </row>
    <row r="685" spans="1:40" x14ac:dyDescent="0.25">
      <c r="A685" s="115">
        <v>330572</v>
      </c>
      <c r="B685" s="115" t="s">
        <v>138</v>
      </c>
      <c r="O685" s="115" t="s">
        <v>201</v>
      </c>
      <c r="P685" s="115" t="s">
        <v>201</v>
      </c>
      <c r="W685" s="115" t="s">
        <v>201</v>
      </c>
      <c r="AB685" s="115" t="s">
        <v>201</v>
      </c>
      <c r="AK685" s="115" t="s">
        <v>201</v>
      </c>
      <c r="AL685" s="115" t="s">
        <v>201</v>
      </c>
      <c r="AN685" s="115" t="s">
        <v>201</v>
      </c>
    </row>
    <row r="686" spans="1:40" x14ac:dyDescent="0.25">
      <c r="A686" s="115">
        <v>332451</v>
      </c>
      <c r="B686" s="115" t="s">
        <v>138</v>
      </c>
      <c r="O686" s="115" t="s">
        <v>201</v>
      </c>
      <c r="W686" s="115" t="s">
        <v>201</v>
      </c>
      <c r="AB686" s="115" t="s">
        <v>201</v>
      </c>
      <c r="AC686" s="115" t="s">
        <v>201</v>
      </c>
      <c r="AE686" s="115" t="s">
        <v>201</v>
      </c>
      <c r="AF686" s="115" t="s">
        <v>201</v>
      </c>
      <c r="AG686" s="115" t="s">
        <v>201</v>
      </c>
      <c r="AI686" s="115" t="s">
        <v>201</v>
      </c>
      <c r="AJ686" s="115" t="s">
        <v>201</v>
      </c>
      <c r="AK686" s="115" t="s">
        <v>201</v>
      </c>
      <c r="AL686" s="115" t="s">
        <v>201</v>
      </c>
      <c r="AM686" s="115" t="s">
        <v>201</v>
      </c>
      <c r="AN686" s="115" t="s">
        <v>201</v>
      </c>
    </row>
    <row r="687" spans="1:40" x14ac:dyDescent="0.25">
      <c r="A687" s="115">
        <v>317244</v>
      </c>
      <c r="B687" s="115" t="s">
        <v>138</v>
      </c>
      <c r="M687" s="115" t="s">
        <v>201</v>
      </c>
      <c r="Q687" s="115" t="s">
        <v>201</v>
      </c>
      <c r="W687" s="115" t="s">
        <v>201</v>
      </c>
      <c r="Z687" s="115" t="s">
        <v>201</v>
      </c>
      <c r="AA687" s="115" t="s">
        <v>201</v>
      </c>
      <c r="AB687" s="115" t="s">
        <v>201</v>
      </c>
      <c r="AC687" s="115" t="s">
        <v>201</v>
      </c>
      <c r="AD687" s="115" t="s">
        <v>201</v>
      </c>
      <c r="AE687" s="115" t="s">
        <v>201</v>
      </c>
      <c r="AF687" s="115" t="s">
        <v>201</v>
      </c>
      <c r="AG687" s="115" t="s">
        <v>201</v>
      </c>
      <c r="AH687" s="115" t="s">
        <v>201</v>
      </c>
      <c r="AI687" s="115" t="s">
        <v>201</v>
      </c>
      <c r="AJ687" s="115" t="s">
        <v>201</v>
      </c>
      <c r="AK687" s="115" t="s">
        <v>201</v>
      </c>
      <c r="AL687" s="115" t="s">
        <v>201</v>
      </c>
      <c r="AM687" s="115" t="s">
        <v>201</v>
      </c>
      <c r="AN687" s="115" t="s">
        <v>201</v>
      </c>
    </row>
    <row r="688" spans="1:40" x14ac:dyDescent="0.25">
      <c r="A688" s="115">
        <v>332599</v>
      </c>
      <c r="B688" s="115" t="s">
        <v>138</v>
      </c>
      <c r="G688" s="115" t="s">
        <v>201</v>
      </c>
      <c r="J688" s="115" t="s">
        <v>201</v>
      </c>
      <c r="P688" s="115" t="s">
        <v>201</v>
      </c>
      <c r="Z688" s="115" t="s">
        <v>201</v>
      </c>
      <c r="AB688" s="115" t="s">
        <v>201</v>
      </c>
      <c r="AC688" s="115" t="s">
        <v>201</v>
      </c>
      <c r="AD688" s="115" t="s">
        <v>201</v>
      </c>
      <c r="AE688" s="115" t="s">
        <v>201</v>
      </c>
      <c r="AF688" s="115" t="s">
        <v>201</v>
      </c>
      <c r="AG688" s="115" t="s">
        <v>201</v>
      </c>
      <c r="AI688" s="115" t="s">
        <v>201</v>
      </c>
      <c r="AJ688" s="115" t="s">
        <v>201</v>
      </c>
      <c r="AK688" s="115" t="s">
        <v>201</v>
      </c>
      <c r="AL688" s="115" t="s">
        <v>201</v>
      </c>
      <c r="AM688" s="115" t="s">
        <v>201</v>
      </c>
      <c r="AN688" s="115" t="s">
        <v>201</v>
      </c>
    </row>
    <row r="689" spans="1:40" x14ac:dyDescent="0.25">
      <c r="A689" s="115">
        <v>337052</v>
      </c>
      <c r="B689" s="115" t="s">
        <v>138</v>
      </c>
      <c r="N689" s="115" t="s">
        <v>201</v>
      </c>
      <c r="P689" s="115" t="s">
        <v>201</v>
      </c>
      <c r="W689" s="115" t="s">
        <v>201</v>
      </c>
      <c r="AB689" s="115" t="s">
        <v>201</v>
      </c>
      <c r="AC689" s="115" t="s">
        <v>201</v>
      </c>
      <c r="AD689" s="115" t="s">
        <v>201</v>
      </c>
      <c r="AF689" s="115" t="s">
        <v>201</v>
      </c>
      <c r="AG689" s="115" t="s">
        <v>201</v>
      </c>
      <c r="AH689" s="115" t="s">
        <v>201</v>
      </c>
      <c r="AI689" s="115" t="s">
        <v>201</v>
      </c>
      <c r="AJ689" s="115" t="s">
        <v>201</v>
      </c>
      <c r="AK689" s="115" t="s">
        <v>201</v>
      </c>
      <c r="AM689" s="115" t="s">
        <v>201</v>
      </c>
      <c r="AN689" s="115" t="s">
        <v>201</v>
      </c>
    </row>
    <row r="690" spans="1:40" x14ac:dyDescent="0.25">
      <c r="A690" s="115">
        <v>337207</v>
      </c>
      <c r="B690" s="115" t="s">
        <v>138</v>
      </c>
      <c r="F690" s="115" t="s">
        <v>201</v>
      </c>
      <c r="R690" s="115" t="s">
        <v>201</v>
      </c>
      <c r="AB690" s="115" t="s">
        <v>201</v>
      </c>
      <c r="AC690" s="115" t="s">
        <v>201</v>
      </c>
      <c r="AD690" s="115" t="s">
        <v>201</v>
      </c>
      <c r="AF690" s="115" t="s">
        <v>201</v>
      </c>
      <c r="AG690" s="115" t="s">
        <v>201</v>
      </c>
      <c r="AI690" s="115" t="s">
        <v>201</v>
      </c>
      <c r="AJ690" s="115" t="s">
        <v>201</v>
      </c>
      <c r="AK690" s="115" t="s">
        <v>201</v>
      </c>
      <c r="AL690" s="115" t="s">
        <v>201</v>
      </c>
      <c r="AM690" s="115" t="s">
        <v>201</v>
      </c>
      <c r="AN690" s="115" t="s">
        <v>201</v>
      </c>
    </row>
    <row r="691" spans="1:40" x14ac:dyDescent="0.25">
      <c r="A691" s="115">
        <v>327678</v>
      </c>
      <c r="B691" s="115" t="s">
        <v>138</v>
      </c>
      <c r="W691" s="115" t="s">
        <v>201</v>
      </c>
      <c r="X691" s="115" t="s">
        <v>201</v>
      </c>
      <c r="AA691" s="115" t="s">
        <v>201</v>
      </c>
      <c r="AB691" s="115" t="s">
        <v>201</v>
      </c>
      <c r="AC691" s="115" t="s">
        <v>201</v>
      </c>
      <c r="AD691" s="115" t="s">
        <v>201</v>
      </c>
      <c r="AE691" s="115" t="s">
        <v>201</v>
      </c>
      <c r="AF691" s="115" t="s">
        <v>201</v>
      </c>
      <c r="AG691" s="115" t="s">
        <v>201</v>
      </c>
      <c r="AH691" s="115" t="s">
        <v>201</v>
      </c>
      <c r="AI691" s="115" t="s">
        <v>201</v>
      </c>
      <c r="AJ691" s="115" t="s">
        <v>201</v>
      </c>
      <c r="AK691" s="115" t="s">
        <v>201</v>
      </c>
      <c r="AL691" s="115" t="s">
        <v>201</v>
      </c>
      <c r="AM691" s="115" t="s">
        <v>201</v>
      </c>
      <c r="AN691" s="115" t="s">
        <v>201</v>
      </c>
    </row>
    <row r="692" spans="1:40" x14ac:dyDescent="0.25">
      <c r="A692" s="115">
        <v>334536</v>
      </c>
      <c r="B692" s="115" t="s">
        <v>138</v>
      </c>
      <c r="O692" s="115" t="s">
        <v>201</v>
      </c>
      <c r="P692" s="115" t="s">
        <v>201</v>
      </c>
      <c r="R692" s="115" t="s">
        <v>201</v>
      </c>
      <c r="W692" s="115" t="s">
        <v>201</v>
      </c>
      <c r="X692" s="115" t="s">
        <v>201</v>
      </c>
      <c r="Z692" s="115" t="s">
        <v>201</v>
      </c>
      <c r="AC692" s="115" t="s">
        <v>201</v>
      </c>
      <c r="AD692" s="115" t="s">
        <v>201</v>
      </c>
      <c r="AE692" s="115" t="s">
        <v>201</v>
      </c>
      <c r="AF692" s="115" t="s">
        <v>201</v>
      </c>
      <c r="AG692" s="115" t="s">
        <v>201</v>
      </c>
      <c r="AH692" s="115" t="s">
        <v>201</v>
      </c>
      <c r="AI692" s="115" t="s">
        <v>201</v>
      </c>
      <c r="AJ692" s="115" t="s">
        <v>201</v>
      </c>
      <c r="AK692" s="115" t="s">
        <v>201</v>
      </c>
      <c r="AL692" s="115" t="s">
        <v>201</v>
      </c>
      <c r="AM692" s="115" t="s">
        <v>201</v>
      </c>
      <c r="AN692" s="115" t="s">
        <v>201</v>
      </c>
    </row>
    <row r="693" spans="1:40" x14ac:dyDescent="0.25">
      <c r="A693" s="115">
        <v>320526</v>
      </c>
      <c r="B693" s="115" t="s">
        <v>138</v>
      </c>
      <c r="D693" s="115" t="s">
        <v>201</v>
      </c>
      <c r="H693" s="115" t="s">
        <v>201</v>
      </c>
      <c r="I693" s="115" t="s">
        <v>201</v>
      </c>
      <c r="O693" s="115" t="s">
        <v>201</v>
      </c>
      <c r="Q693" s="115" t="s">
        <v>201</v>
      </c>
      <c r="Z693" s="115" t="s">
        <v>201</v>
      </c>
      <c r="AC693" s="115" t="s">
        <v>201</v>
      </c>
      <c r="AE693" s="115" t="s">
        <v>201</v>
      </c>
      <c r="AG693" s="115" t="s">
        <v>201</v>
      </c>
      <c r="AH693" s="115" t="s">
        <v>201</v>
      </c>
      <c r="AI693" s="115" t="s">
        <v>201</v>
      </c>
      <c r="AJ693" s="115" t="s">
        <v>201</v>
      </c>
      <c r="AK693" s="115" t="s">
        <v>201</v>
      </c>
      <c r="AL693" s="115" t="s">
        <v>201</v>
      </c>
      <c r="AM693" s="115" t="s">
        <v>201</v>
      </c>
      <c r="AN693" s="115" t="s">
        <v>201</v>
      </c>
    </row>
    <row r="694" spans="1:40" x14ac:dyDescent="0.25">
      <c r="A694" s="115">
        <v>325871</v>
      </c>
      <c r="B694" s="115" t="s">
        <v>138</v>
      </c>
      <c r="O694" s="115" t="s">
        <v>201</v>
      </c>
      <c r="P694" s="115" t="s">
        <v>201</v>
      </c>
      <c r="S694" s="115" t="s">
        <v>201</v>
      </c>
      <c r="W694" s="115" t="s">
        <v>201</v>
      </c>
      <c r="X694" s="115" t="s">
        <v>201</v>
      </c>
      <c r="AC694" s="115" t="s">
        <v>201</v>
      </c>
      <c r="AD694" s="115" t="s">
        <v>201</v>
      </c>
      <c r="AG694" s="115" t="s">
        <v>201</v>
      </c>
      <c r="AH694" s="115" t="s">
        <v>201</v>
      </c>
      <c r="AI694" s="115" t="s">
        <v>201</v>
      </c>
      <c r="AJ694" s="115" t="s">
        <v>201</v>
      </c>
      <c r="AK694" s="115" t="s">
        <v>201</v>
      </c>
      <c r="AL694" s="115" t="s">
        <v>201</v>
      </c>
      <c r="AM694" s="115" t="s">
        <v>201</v>
      </c>
      <c r="AN694" s="115" t="s">
        <v>201</v>
      </c>
    </row>
    <row r="695" spans="1:40" x14ac:dyDescent="0.25">
      <c r="A695" s="115">
        <v>337097</v>
      </c>
      <c r="B695" s="115" t="s">
        <v>138</v>
      </c>
      <c r="O695" s="115" t="s">
        <v>201</v>
      </c>
      <c r="P695" s="115" t="s">
        <v>201</v>
      </c>
      <c r="W695" s="115" t="s">
        <v>201</v>
      </c>
      <c r="AA695" s="115" t="s">
        <v>201</v>
      </c>
      <c r="AC695" s="115" t="s">
        <v>201</v>
      </c>
      <c r="AE695" s="115" t="s">
        <v>201</v>
      </c>
      <c r="AF695" s="115" t="s">
        <v>201</v>
      </c>
      <c r="AG695" s="115" t="s">
        <v>201</v>
      </c>
      <c r="AI695" s="115" t="s">
        <v>201</v>
      </c>
      <c r="AJ695" s="115" t="s">
        <v>201</v>
      </c>
      <c r="AK695" s="115" t="s">
        <v>201</v>
      </c>
      <c r="AM695" s="115" t="s">
        <v>201</v>
      </c>
      <c r="AN695" s="115" t="s">
        <v>201</v>
      </c>
    </row>
    <row r="696" spans="1:40" x14ac:dyDescent="0.25">
      <c r="A696" s="115">
        <v>324035</v>
      </c>
      <c r="B696" s="115" t="s">
        <v>138</v>
      </c>
      <c r="O696" s="115" t="s">
        <v>201</v>
      </c>
      <c r="Z696" s="115" t="s">
        <v>201</v>
      </c>
      <c r="AG696" s="115" t="s">
        <v>201</v>
      </c>
      <c r="AH696" s="115" t="s">
        <v>201</v>
      </c>
      <c r="AI696" s="115" t="s">
        <v>201</v>
      </c>
      <c r="AJ696" s="115" t="s">
        <v>201</v>
      </c>
      <c r="AK696" s="115" t="s">
        <v>201</v>
      </c>
      <c r="AL696" s="115" t="s">
        <v>201</v>
      </c>
      <c r="AM696" s="115" t="s">
        <v>201</v>
      </c>
      <c r="AN696" s="115" t="s">
        <v>201</v>
      </c>
    </row>
    <row r="697" spans="1:40" x14ac:dyDescent="0.25">
      <c r="A697" s="115">
        <v>328052</v>
      </c>
      <c r="B697" s="115" t="s">
        <v>138</v>
      </c>
      <c r="O697" s="115" t="s">
        <v>201</v>
      </c>
      <c r="W697" s="115" t="s">
        <v>201</v>
      </c>
      <c r="Z697" s="115" t="s">
        <v>201</v>
      </c>
      <c r="AG697" s="115" t="s">
        <v>201</v>
      </c>
      <c r="AH697" s="115" t="s">
        <v>201</v>
      </c>
      <c r="AI697" s="115" t="s">
        <v>201</v>
      </c>
      <c r="AL697" s="115" t="s">
        <v>201</v>
      </c>
      <c r="AM697" s="115" t="s">
        <v>201</v>
      </c>
      <c r="AN697" s="115" t="s">
        <v>201</v>
      </c>
    </row>
    <row r="698" spans="1:40" x14ac:dyDescent="0.25">
      <c r="A698" s="115">
        <v>334164</v>
      </c>
      <c r="B698" s="115" t="s">
        <v>138</v>
      </c>
      <c r="I698" s="115" t="s">
        <v>201</v>
      </c>
      <c r="Q698" s="115" t="s">
        <v>201</v>
      </c>
      <c r="S698" s="115" t="s">
        <v>201</v>
      </c>
      <c r="Z698" s="115" t="s">
        <v>201</v>
      </c>
      <c r="AC698" s="115" t="s">
        <v>201</v>
      </c>
      <c r="AD698" s="115" t="s">
        <v>201</v>
      </c>
      <c r="AE698" s="115" t="s">
        <v>201</v>
      </c>
      <c r="AF698" s="115" t="s">
        <v>201</v>
      </c>
      <c r="AG698" s="115" t="s">
        <v>201</v>
      </c>
      <c r="AH698" s="115" t="s">
        <v>201</v>
      </c>
      <c r="AI698" s="115" t="s">
        <v>201</v>
      </c>
      <c r="AJ698" s="115" t="s">
        <v>201</v>
      </c>
      <c r="AK698" s="115" t="s">
        <v>201</v>
      </c>
      <c r="AL698" s="115" t="s">
        <v>201</v>
      </c>
      <c r="AM698" s="115" t="s">
        <v>201</v>
      </c>
      <c r="AN698" s="115" t="s">
        <v>201</v>
      </c>
    </row>
    <row r="699" spans="1:40" x14ac:dyDescent="0.25">
      <c r="A699" s="115">
        <v>330627</v>
      </c>
      <c r="B699" s="115" t="s">
        <v>138</v>
      </c>
      <c r="H699" s="115" t="s">
        <v>201</v>
      </c>
      <c r="I699" s="115" t="s">
        <v>201</v>
      </c>
      <c r="N699" s="115" t="s">
        <v>201</v>
      </c>
      <c r="P699" s="115" t="s">
        <v>201</v>
      </c>
      <c r="T699" s="115" t="s">
        <v>201</v>
      </c>
      <c r="AA699" s="115" t="s">
        <v>201</v>
      </c>
      <c r="AC699" s="115" t="s">
        <v>201</v>
      </c>
      <c r="AD699" s="115" t="s">
        <v>201</v>
      </c>
      <c r="AE699" s="115" t="s">
        <v>201</v>
      </c>
      <c r="AF699" s="115" t="s">
        <v>201</v>
      </c>
      <c r="AG699" s="115" t="s">
        <v>201</v>
      </c>
      <c r="AH699" s="115" t="s">
        <v>201</v>
      </c>
      <c r="AI699" s="115" t="s">
        <v>201</v>
      </c>
      <c r="AJ699" s="115" t="s">
        <v>201</v>
      </c>
      <c r="AK699" s="115" t="s">
        <v>201</v>
      </c>
      <c r="AL699" s="115" t="s">
        <v>201</v>
      </c>
      <c r="AM699" s="115" t="s">
        <v>201</v>
      </c>
      <c r="AN699" s="115" t="s">
        <v>201</v>
      </c>
    </row>
    <row r="700" spans="1:40" x14ac:dyDescent="0.25">
      <c r="A700" s="115">
        <v>337043</v>
      </c>
      <c r="B700" s="115" t="s">
        <v>138</v>
      </c>
      <c r="N700" s="115" t="s">
        <v>201</v>
      </c>
      <c r="P700" s="115" t="s">
        <v>201</v>
      </c>
      <c r="R700" s="115" t="s">
        <v>201</v>
      </c>
      <c r="W700" s="115" t="s">
        <v>201</v>
      </c>
      <c r="AC700" s="115" t="s">
        <v>201</v>
      </c>
      <c r="AD700" s="115" t="s">
        <v>201</v>
      </c>
      <c r="AE700" s="115" t="s">
        <v>201</v>
      </c>
      <c r="AF700" s="115" t="s">
        <v>201</v>
      </c>
      <c r="AG700" s="115" t="s">
        <v>201</v>
      </c>
      <c r="AH700" s="115" t="s">
        <v>201</v>
      </c>
      <c r="AI700" s="115" t="s">
        <v>201</v>
      </c>
      <c r="AJ700" s="115" t="s">
        <v>201</v>
      </c>
      <c r="AK700" s="115" t="s">
        <v>201</v>
      </c>
      <c r="AM700" s="115" t="s">
        <v>201</v>
      </c>
      <c r="AN700" s="115" t="s">
        <v>201</v>
      </c>
    </row>
    <row r="701" spans="1:40" x14ac:dyDescent="0.25">
      <c r="A701" s="115">
        <v>330841</v>
      </c>
      <c r="B701" s="115" t="s">
        <v>138</v>
      </c>
      <c r="G701" s="115" t="s">
        <v>201</v>
      </c>
      <c r="M701" s="115" t="s">
        <v>201</v>
      </c>
      <c r="N701" s="115" t="s">
        <v>201</v>
      </c>
      <c r="P701" s="115" t="s">
        <v>201</v>
      </c>
      <c r="W701" s="115" t="s">
        <v>201</v>
      </c>
      <c r="Z701" s="115" t="s">
        <v>201</v>
      </c>
      <c r="AC701" s="115" t="s">
        <v>201</v>
      </c>
      <c r="AD701" s="115" t="s">
        <v>201</v>
      </c>
      <c r="AF701" s="115" t="s">
        <v>201</v>
      </c>
      <c r="AG701" s="115" t="s">
        <v>201</v>
      </c>
      <c r="AJ701" s="115" t="s">
        <v>201</v>
      </c>
      <c r="AK701" s="115" t="s">
        <v>201</v>
      </c>
      <c r="AL701" s="115" t="s">
        <v>201</v>
      </c>
      <c r="AM701" s="115" t="s">
        <v>201</v>
      </c>
      <c r="AN701" s="115" t="s">
        <v>201</v>
      </c>
    </row>
    <row r="702" spans="1:40" x14ac:dyDescent="0.25">
      <c r="A702" s="115">
        <v>331039</v>
      </c>
      <c r="B702" s="115" t="s">
        <v>138</v>
      </c>
      <c r="P702" s="115" t="s">
        <v>201</v>
      </c>
      <c r="W702" s="115" t="s">
        <v>201</v>
      </c>
      <c r="Y702" s="115" t="s">
        <v>201</v>
      </c>
      <c r="Z702" s="115" t="s">
        <v>201</v>
      </c>
      <c r="AC702" s="115" t="s">
        <v>201</v>
      </c>
      <c r="AD702" s="115" t="s">
        <v>201</v>
      </c>
      <c r="AE702" s="115" t="s">
        <v>201</v>
      </c>
      <c r="AG702" s="115" t="s">
        <v>201</v>
      </c>
      <c r="AH702" s="115" t="s">
        <v>201</v>
      </c>
      <c r="AI702" s="115" t="s">
        <v>201</v>
      </c>
      <c r="AJ702" s="115" t="s">
        <v>201</v>
      </c>
      <c r="AK702" s="115" t="s">
        <v>201</v>
      </c>
      <c r="AL702" s="115" t="s">
        <v>201</v>
      </c>
      <c r="AN702" s="115" t="s">
        <v>201</v>
      </c>
    </row>
    <row r="703" spans="1:40" x14ac:dyDescent="0.25">
      <c r="A703" s="115">
        <v>334812</v>
      </c>
      <c r="B703" s="115" t="s">
        <v>138</v>
      </c>
      <c r="N703" s="115" t="s">
        <v>201</v>
      </c>
      <c r="AA703" s="115" t="s">
        <v>201</v>
      </c>
      <c r="AC703" s="115" t="s">
        <v>201</v>
      </c>
      <c r="AD703" s="115" t="s">
        <v>201</v>
      </c>
      <c r="AE703" s="115" t="s">
        <v>201</v>
      </c>
      <c r="AF703" s="115" t="s">
        <v>201</v>
      </c>
      <c r="AG703" s="115" t="s">
        <v>201</v>
      </c>
      <c r="AH703" s="115" t="s">
        <v>201</v>
      </c>
      <c r="AI703" s="115" t="s">
        <v>201</v>
      </c>
      <c r="AJ703" s="115" t="s">
        <v>201</v>
      </c>
      <c r="AK703" s="115" t="s">
        <v>201</v>
      </c>
      <c r="AL703" s="115" t="s">
        <v>201</v>
      </c>
      <c r="AM703" s="115" t="s">
        <v>201</v>
      </c>
      <c r="AN703" s="115" t="s">
        <v>201</v>
      </c>
    </row>
    <row r="704" spans="1:40" x14ac:dyDescent="0.25">
      <c r="A704" s="115">
        <v>324782</v>
      </c>
      <c r="B704" s="115" t="s">
        <v>138</v>
      </c>
      <c r="V704" s="115" t="s">
        <v>201</v>
      </c>
      <c r="W704" s="115" t="s">
        <v>201</v>
      </c>
      <c r="Z704" s="115" t="s">
        <v>201</v>
      </c>
      <c r="AC704" s="115" t="s">
        <v>201</v>
      </c>
      <c r="AD704" s="115" t="s">
        <v>201</v>
      </c>
      <c r="AE704" s="115" t="s">
        <v>201</v>
      </c>
      <c r="AG704" s="115" t="s">
        <v>201</v>
      </c>
      <c r="AH704" s="115" t="s">
        <v>201</v>
      </c>
      <c r="AI704" s="115" t="s">
        <v>201</v>
      </c>
      <c r="AJ704" s="115" t="s">
        <v>201</v>
      </c>
      <c r="AK704" s="115" t="s">
        <v>201</v>
      </c>
      <c r="AL704" s="115" t="s">
        <v>201</v>
      </c>
      <c r="AM704" s="115" t="s">
        <v>201</v>
      </c>
      <c r="AN704" s="115" t="s">
        <v>201</v>
      </c>
    </row>
    <row r="705" spans="1:40" x14ac:dyDescent="0.25">
      <c r="A705" s="115">
        <v>337143</v>
      </c>
      <c r="B705" s="115" t="s">
        <v>138</v>
      </c>
      <c r="N705" s="115" t="s">
        <v>201</v>
      </c>
      <c r="V705" s="115" t="s">
        <v>201</v>
      </c>
      <c r="AA705" s="115" t="s">
        <v>201</v>
      </c>
      <c r="AC705" s="115" t="s">
        <v>201</v>
      </c>
      <c r="AD705" s="115" t="s">
        <v>201</v>
      </c>
      <c r="AE705" s="115" t="s">
        <v>201</v>
      </c>
      <c r="AG705" s="115" t="s">
        <v>201</v>
      </c>
      <c r="AI705" s="115" t="s">
        <v>201</v>
      </c>
      <c r="AJ705" s="115" t="s">
        <v>201</v>
      </c>
      <c r="AK705" s="115" t="s">
        <v>201</v>
      </c>
      <c r="AL705" s="115" t="s">
        <v>201</v>
      </c>
      <c r="AM705" s="115" t="s">
        <v>201</v>
      </c>
      <c r="AN705" s="115" t="s">
        <v>201</v>
      </c>
    </row>
    <row r="706" spans="1:40" x14ac:dyDescent="0.25">
      <c r="A706" s="115">
        <v>333380</v>
      </c>
      <c r="B706" s="115" t="s">
        <v>138</v>
      </c>
      <c r="N706" s="115" t="s">
        <v>201</v>
      </c>
      <c r="V706" s="115" t="s">
        <v>201</v>
      </c>
      <c r="AA706" s="115" t="s">
        <v>201</v>
      </c>
      <c r="AC706" s="115" t="s">
        <v>201</v>
      </c>
      <c r="AE706" s="115" t="s">
        <v>201</v>
      </c>
      <c r="AG706" s="115" t="s">
        <v>201</v>
      </c>
      <c r="AH706" s="115" t="s">
        <v>201</v>
      </c>
      <c r="AI706" s="115" t="s">
        <v>201</v>
      </c>
      <c r="AJ706" s="115" t="s">
        <v>201</v>
      </c>
      <c r="AK706" s="115" t="s">
        <v>201</v>
      </c>
      <c r="AM706" s="115" t="s">
        <v>201</v>
      </c>
      <c r="AN706" s="115" t="s">
        <v>201</v>
      </c>
    </row>
    <row r="707" spans="1:40" x14ac:dyDescent="0.25">
      <c r="A707" s="115">
        <v>330345</v>
      </c>
      <c r="B707" s="115" t="s">
        <v>138</v>
      </c>
      <c r="I707" s="115" t="s">
        <v>201</v>
      </c>
      <c r="N707" s="115" t="s">
        <v>201</v>
      </c>
      <c r="AA707" s="115" t="s">
        <v>201</v>
      </c>
      <c r="AC707" s="115" t="s">
        <v>201</v>
      </c>
      <c r="AD707" s="115" t="s">
        <v>201</v>
      </c>
      <c r="AG707" s="115" t="s">
        <v>201</v>
      </c>
      <c r="AH707" s="115" t="s">
        <v>201</v>
      </c>
      <c r="AI707" s="115" t="s">
        <v>201</v>
      </c>
      <c r="AJ707" s="115" t="s">
        <v>201</v>
      </c>
      <c r="AK707" s="115" t="s">
        <v>201</v>
      </c>
      <c r="AM707" s="115" t="s">
        <v>201</v>
      </c>
      <c r="AN707" s="115" t="s">
        <v>201</v>
      </c>
    </row>
    <row r="708" spans="1:40" x14ac:dyDescent="0.25">
      <c r="A708" s="115">
        <v>327150</v>
      </c>
      <c r="B708" s="115" t="s">
        <v>138</v>
      </c>
      <c r="H708" s="115" t="s">
        <v>201</v>
      </c>
      <c r="Z708" s="115" t="s">
        <v>201</v>
      </c>
      <c r="AC708" s="115" t="s">
        <v>201</v>
      </c>
      <c r="AE708" s="115" t="s">
        <v>201</v>
      </c>
      <c r="AG708" s="115" t="s">
        <v>201</v>
      </c>
      <c r="AI708" s="115" t="s">
        <v>201</v>
      </c>
      <c r="AJ708" s="115" t="s">
        <v>201</v>
      </c>
      <c r="AK708" s="115" t="s">
        <v>201</v>
      </c>
      <c r="AL708" s="115" t="s">
        <v>201</v>
      </c>
      <c r="AM708" s="115" t="s">
        <v>201</v>
      </c>
      <c r="AN708" s="115" t="s">
        <v>201</v>
      </c>
    </row>
    <row r="709" spans="1:40" x14ac:dyDescent="0.25">
      <c r="A709" s="115">
        <v>332790</v>
      </c>
      <c r="B709" s="115" t="s">
        <v>138</v>
      </c>
      <c r="V709" s="115" t="s">
        <v>201</v>
      </c>
      <c r="AA709" s="115" t="s">
        <v>201</v>
      </c>
      <c r="AC709" s="115" t="s">
        <v>201</v>
      </c>
      <c r="AG709" s="115" t="s">
        <v>201</v>
      </c>
      <c r="AH709" s="115" t="s">
        <v>201</v>
      </c>
      <c r="AI709" s="115" t="s">
        <v>201</v>
      </c>
      <c r="AJ709" s="115" t="s">
        <v>201</v>
      </c>
      <c r="AK709" s="115" t="s">
        <v>201</v>
      </c>
      <c r="AL709" s="115" t="s">
        <v>201</v>
      </c>
      <c r="AM709" s="115" t="s">
        <v>201</v>
      </c>
      <c r="AN709" s="115" t="s">
        <v>201</v>
      </c>
    </row>
    <row r="710" spans="1:40" x14ac:dyDescent="0.25">
      <c r="A710" s="115">
        <v>325833</v>
      </c>
      <c r="B710" s="115" t="s">
        <v>138</v>
      </c>
      <c r="Z710" s="115" t="s">
        <v>201</v>
      </c>
      <c r="AC710" s="115" t="s">
        <v>201</v>
      </c>
      <c r="AG710" s="115" t="s">
        <v>201</v>
      </c>
      <c r="AH710" s="115" t="s">
        <v>201</v>
      </c>
      <c r="AI710" s="115" t="s">
        <v>201</v>
      </c>
      <c r="AJ710" s="115" t="s">
        <v>201</v>
      </c>
      <c r="AK710" s="115" t="s">
        <v>201</v>
      </c>
      <c r="AN710" s="115" t="s">
        <v>201</v>
      </c>
    </row>
    <row r="711" spans="1:40" x14ac:dyDescent="0.25">
      <c r="A711" s="115">
        <v>323729</v>
      </c>
      <c r="B711" s="115" t="s">
        <v>138</v>
      </c>
      <c r="W711" s="115" t="s">
        <v>201</v>
      </c>
      <c r="AF711" s="115" t="s">
        <v>201</v>
      </c>
      <c r="AG711" s="115" t="s">
        <v>201</v>
      </c>
      <c r="AJ711" s="115" t="s">
        <v>201</v>
      </c>
      <c r="AK711" s="115" t="s">
        <v>201</v>
      </c>
      <c r="AN711" s="115" t="s">
        <v>201</v>
      </c>
    </row>
    <row r="712" spans="1:40" x14ac:dyDescent="0.25">
      <c r="A712" s="115">
        <v>325382</v>
      </c>
      <c r="B712" s="115" t="s">
        <v>138</v>
      </c>
      <c r="P712" s="115" t="s">
        <v>201</v>
      </c>
      <c r="AG712" s="115" t="s">
        <v>201</v>
      </c>
      <c r="AH712" s="115" t="s">
        <v>201</v>
      </c>
      <c r="AL712" s="115" t="s">
        <v>201</v>
      </c>
      <c r="AN712" s="115" t="s">
        <v>201</v>
      </c>
    </row>
    <row r="713" spans="1:40" x14ac:dyDescent="0.25">
      <c r="A713" s="115">
        <v>328001</v>
      </c>
      <c r="B713" s="115" t="s">
        <v>138</v>
      </c>
      <c r="S713" s="115" t="s">
        <v>201</v>
      </c>
      <c r="W713" s="115" t="s">
        <v>201</v>
      </c>
      <c r="AC713" s="115" t="s">
        <v>201</v>
      </c>
      <c r="AF713" s="115" t="s">
        <v>201</v>
      </c>
      <c r="AG713" s="115" t="s">
        <v>201</v>
      </c>
      <c r="AH713" s="115" t="s">
        <v>201</v>
      </c>
      <c r="AI713" s="115" t="s">
        <v>201</v>
      </c>
      <c r="AJ713" s="115" t="s">
        <v>201</v>
      </c>
      <c r="AK713" s="115" t="s">
        <v>201</v>
      </c>
      <c r="AL713" s="115" t="s">
        <v>201</v>
      </c>
      <c r="AM713" s="115" t="s">
        <v>201</v>
      </c>
      <c r="AN713" s="115" t="s">
        <v>201</v>
      </c>
    </row>
    <row r="714" spans="1:40" x14ac:dyDescent="0.25">
      <c r="A714" s="115">
        <v>332431</v>
      </c>
      <c r="B714" s="115" t="s">
        <v>138</v>
      </c>
      <c r="R714" s="115" t="s">
        <v>201</v>
      </c>
      <c r="AC714" s="115" t="s">
        <v>201</v>
      </c>
      <c r="AF714" s="115" t="s">
        <v>201</v>
      </c>
      <c r="AG714" s="115" t="s">
        <v>201</v>
      </c>
      <c r="AI714" s="115" t="s">
        <v>201</v>
      </c>
      <c r="AJ714" s="115" t="s">
        <v>201</v>
      </c>
      <c r="AK714" s="115" t="s">
        <v>201</v>
      </c>
      <c r="AL714" s="115" t="s">
        <v>201</v>
      </c>
      <c r="AM714" s="115" t="s">
        <v>201</v>
      </c>
      <c r="AN714" s="115" t="s">
        <v>201</v>
      </c>
    </row>
    <row r="715" spans="1:40" x14ac:dyDescent="0.25">
      <c r="A715" s="115">
        <v>321865</v>
      </c>
      <c r="B715" s="115" t="s">
        <v>138</v>
      </c>
      <c r="O715" s="115" t="s">
        <v>201</v>
      </c>
      <c r="V715" s="115" t="s">
        <v>201</v>
      </c>
      <c r="X715" s="115" t="s">
        <v>201</v>
      </c>
      <c r="AB715" s="115" t="s">
        <v>201</v>
      </c>
      <c r="AD715" s="115" t="s">
        <v>201</v>
      </c>
      <c r="AE715" s="115" t="s">
        <v>201</v>
      </c>
      <c r="AG715" s="115" t="s">
        <v>201</v>
      </c>
      <c r="AH715" s="115" t="s">
        <v>201</v>
      </c>
      <c r="AI715" s="115" t="s">
        <v>201</v>
      </c>
      <c r="AJ715" s="115" t="s">
        <v>201</v>
      </c>
      <c r="AK715" s="115" t="s">
        <v>201</v>
      </c>
      <c r="AM715" s="115" t="s">
        <v>201</v>
      </c>
    </row>
    <row r="716" spans="1:40" x14ac:dyDescent="0.25">
      <c r="A716" s="115">
        <v>333059</v>
      </c>
      <c r="B716" s="115" t="s">
        <v>138</v>
      </c>
      <c r="H716" s="115" t="s">
        <v>201</v>
      </c>
      <c r="N716" s="115" t="s">
        <v>201</v>
      </c>
      <c r="P716" s="115" t="s">
        <v>201</v>
      </c>
      <c r="W716" s="115" t="s">
        <v>201</v>
      </c>
      <c r="AA716" s="115" t="s">
        <v>201</v>
      </c>
      <c r="AC716" s="115" t="s">
        <v>201</v>
      </c>
      <c r="AE716" s="115" t="s">
        <v>201</v>
      </c>
      <c r="AG716" s="115" t="s">
        <v>201</v>
      </c>
      <c r="AI716" s="115" t="s">
        <v>201</v>
      </c>
      <c r="AJ716" s="115" t="s">
        <v>201</v>
      </c>
      <c r="AL716" s="115" t="s">
        <v>201</v>
      </c>
      <c r="AM716" s="115" t="s">
        <v>201</v>
      </c>
    </row>
    <row r="717" spans="1:40" x14ac:dyDescent="0.25">
      <c r="A717" s="115">
        <v>331645</v>
      </c>
      <c r="B717" s="115" t="s">
        <v>138</v>
      </c>
      <c r="N717" s="115" t="s">
        <v>201</v>
      </c>
      <c r="X717" s="115" t="s">
        <v>201</v>
      </c>
      <c r="Y717" s="115" t="s">
        <v>201</v>
      </c>
      <c r="Z717" s="115" t="s">
        <v>201</v>
      </c>
      <c r="AD717" s="115" t="s">
        <v>201</v>
      </c>
      <c r="AE717" s="115" t="s">
        <v>201</v>
      </c>
      <c r="AI717" s="115" t="s">
        <v>201</v>
      </c>
      <c r="AJ717" s="115" t="s">
        <v>201</v>
      </c>
      <c r="AK717" s="115" t="s">
        <v>201</v>
      </c>
      <c r="AL717" s="115" t="s">
        <v>201</v>
      </c>
      <c r="AM717" s="115" t="s">
        <v>201</v>
      </c>
    </row>
    <row r="718" spans="1:40" x14ac:dyDescent="0.25">
      <c r="A718" s="115">
        <v>329485</v>
      </c>
      <c r="B718" s="115" t="s">
        <v>138</v>
      </c>
      <c r="X718" s="115" t="s">
        <v>201</v>
      </c>
      <c r="AC718" s="115" t="s">
        <v>201</v>
      </c>
      <c r="AD718" s="115" t="s">
        <v>201</v>
      </c>
      <c r="AE718" s="115" t="s">
        <v>201</v>
      </c>
      <c r="AF718" s="115" t="s">
        <v>201</v>
      </c>
      <c r="AG718" s="115" t="s">
        <v>201</v>
      </c>
      <c r="AI718" s="115" t="s">
        <v>201</v>
      </c>
      <c r="AJ718" s="115" t="s">
        <v>201</v>
      </c>
      <c r="AK718" s="115" t="s">
        <v>201</v>
      </c>
    </row>
    <row r="719" spans="1:40" x14ac:dyDescent="0.25">
      <c r="A719" s="115">
        <v>330076</v>
      </c>
      <c r="B719" s="115" t="s">
        <v>138</v>
      </c>
      <c r="I719" s="115" t="s">
        <v>201</v>
      </c>
      <c r="N719" s="115" t="s">
        <v>201</v>
      </c>
      <c r="P719" s="115" t="s">
        <v>201</v>
      </c>
      <c r="W719" s="115" t="s">
        <v>201</v>
      </c>
      <c r="AD719" s="115" t="s">
        <v>201</v>
      </c>
      <c r="AE719" s="115" t="s">
        <v>201</v>
      </c>
      <c r="AJ719" s="115" t="s">
        <v>201</v>
      </c>
      <c r="AK719" s="115" t="s">
        <v>201</v>
      </c>
    </row>
    <row r="720" spans="1:40" x14ac:dyDescent="0.25">
      <c r="A720" s="115">
        <v>326425</v>
      </c>
      <c r="B720" s="115" t="s">
        <v>138</v>
      </c>
      <c r="H720" s="115" t="s">
        <v>201</v>
      </c>
      <c r="AG720" s="115" t="s">
        <v>201</v>
      </c>
      <c r="AH720" s="115" t="s">
        <v>201</v>
      </c>
      <c r="AJ720" s="115" t="s">
        <v>201</v>
      </c>
      <c r="AK720" s="115" t="s">
        <v>201</v>
      </c>
    </row>
    <row r="721" spans="1:40" x14ac:dyDescent="0.25">
      <c r="A721" s="115">
        <v>323350</v>
      </c>
      <c r="B721" s="115" t="s">
        <v>138</v>
      </c>
      <c r="E721" s="115" t="s">
        <v>201</v>
      </c>
      <c r="O721" s="115" t="s">
        <v>201</v>
      </c>
      <c r="W721" s="115" t="s">
        <v>201</v>
      </c>
      <c r="Z721" s="115" t="s">
        <v>201</v>
      </c>
      <c r="AA721" s="115" t="s">
        <v>201</v>
      </c>
      <c r="AB721" s="115" t="s">
        <v>201</v>
      </c>
      <c r="AC721" s="115" t="s">
        <v>201</v>
      </c>
      <c r="AD721" s="115" t="s">
        <v>201</v>
      </c>
      <c r="AE721" s="115" t="s">
        <v>201</v>
      </c>
      <c r="AF721" s="115" t="s">
        <v>201</v>
      </c>
      <c r="AG721" s="115" t="s">
        <v>201</v>
      </c>
      <c r="AH721" s="115" t="s">
        <v>201</v>
      </c>
      <c r="AI721" s="115" t="s">
        <v>201</v>
      </c>
      <c r="AJ721" s="115" t="s">
        <v>201</v>
      </c>
      <c r="AK721" s="115" t="s">
        <v>201</v>
      </c>
      <c r="AL721" s="115" t="s">
        <v>201</v>
      </c>
      <c r="AM721" s="115" t="s">
        <v>201</v>
      </c>
      <c r="AN721" s="115" t="s">
        <v>201</v>
      </c>
    </row>
    <row r="722" spans="1:40" x14ac:dyDescent="0.25">
      <c r="A722" s="115">
        <v>309663</v>
      </c>
      <c r="B722" s="115" t="s">
        <v>138</v>
      </c>
      <c r="J722" s="115" t="s">
        <v>201</v>
      </c>
      <c r="O722" s="115" t="s">
        <v>201</v>
      </c>
      <c r="P722" s="115" t="s">
        <v>201</v>
      </c>
      <c r="W722" s="115" t="s">
        <v>201</v>
      </c>
      <c r="Z722" s="115" t="s">
        <v>201</v>
      </c>
      <c r="AB722" s="115" t="s">
        <v>201</v>
      </c>
      <c r="AC722" s="115" t="s">
        <v>201</v>
      </c>
      <c r="AD722" s="115" t="s">
        <v>201</v>
      </c>
      <c r="AE722" s="115" t="s">
        <v>201</v>
      </c>
      <c r="AF722" s="115" t="s">
        <v>201</v>
      </c>
      <c r="AG722" s="115" t="s">
        <v>201</v>
      </c>
      <c r="AH722" s="115" t="s">
        <v>201</v>
      </c>
      <c r="AI722" s="115" t="s">
        <v>201</v>
      </c>
      <c r="AJ722" s="115" t="s">
        <v>201</v>
      </c>
      <c r="AK722" s="115" t="s">
        <v>201</v>
      </c>
      <c r="AL722" s="115" t="s">
        <v>201</v>
      </c>
      <c r="AM722" s="115" t="s">
        <v>201</v>
      </c>
      <c r="AN722" s="115" t="s">
        <v>201</v>
      </c>
    </row>
    <row r="723" spans="1:40" x14ac:dyDescent="0.25">
      <c r="A723" s="115">
        <v>333557</v>
      </c>
      <c r="B723" s="115" t="s">
        <v>138</v>
      </c>
      <c r="O723" s="115" t="s">
        <v>201</v>
      </c>
      <c r="P723" s="115" t="s">
        <v>201</v>
      </c>
      <c r="W723" s="115" t="s">
        <v>201</v>
      </c>
      <c r="Z723" s="115" t="s">
        <v>201</v>
      </c>
      <c r="AB723" s="115" t="s">
        <v>201</v>
      </c>
      <c r="AC723" s="115" t="s">
        <v>201</v>
      </c>
      <c r="AD723" s="115" t="s">
        <v>201</v>
      </c>
      <c r="AE723" s="115" t="s">
        <v>201</v>
      </c>
      <c r="AF723" s="115" t="s">
        <v>201</v>
      </c>
      <c r="AG723" s="115" t="s">
        <v>201</v>
      </c>
      <c r="AH723" s="115" t="s">
        <v>201</v>
      </c>
      <c r="AI723" s="115" t="s">
        <v>201</v>
      </c>
      <c r="AJ723" s="115" t="s">
        <v>201</v>
      </c>
      <c r="AK723" s="115" t="s">
        <v>201</v>
      </c>
      <c r="AL723" s="115" t="s">
        <v>201</v>
      </c>
      <c r="AM723" s="115" t="s">
        <v>201</v>
      </c>
      <c r="AN723" s="115" t="s">
        <v>201</v>
      </c>
    </row>
    <row r="724" spans="1:40" x14ac:dyDescent="0.25">
      <c r="A724" s="115">
        <v>325746</v>
      </c>
      <c r="B724" s="115" t="s">
        <v>138</v>
      </c>
      <c r="O724" s="115" t="s">
        <v>201</v>
      </c>
      <c r="W724" s="115" t="s">
        <v>201</v>
      </c>
      <c r="Z724" s="115" t="s">
        <v>201</v>
      </c>
      <c r="AB724" s="115" t="s">
        <v>201</v>
      </c>
      <c r="AC724" s="115" t="s">
        <v>201</v>
      </c>
      <c r="AD724" s="115" t="s">
        <v>201</v>
      </c>
      <c r="AE724" s="115" t="s">
        <v>201</v>
      </c>
      <c r="AF724" s="115" t="s">
        <v>201</v>
      </c>
      <c r="AG724" s="115" t="s">
        <v>201</v>
      </c>
      <c r="AH724" s="115" t="s">
        <v>201</v>
      </c>
      <c r="AI724" s="115" t="s">
        <v>201</v>
      </c>
      <c r="AJ724" s="115" t="s">
        <v>201</v>
      </c>
      <c r="AK724" s="115" t="s">
        <v>201</v>
      </c>
      <c r="AL724" s="115" t="s">
        <v>201</v>
      </c>
      <c r="AM724" s="115" t="s">
        <v>201</v>
      </c>
      <c r="AN724" s="115" t="s">
        <v>201</v>
      </c>
    </row>
    <row r="725" spans="1:40" x14ac:dyDescent="0.25">
      <c r="A725" s="115">
        <v>328438</v>
      </c>
      <c r="B725" s="115" t="s">
        <v>138</v>
      </c>
      <c r="O725" s="115" t="s">
        <v>201</v>
      </c>
      <c r="P725" s="115" t="s">
        <v>201</v>
      </c>
      <c r="Y725" s="115" t="s">
        <v>201</v>
      </c>
      <c r="AB725" s="115" t="s">
        <v>201</v>
      </c>
      <c r="AC725" s="115" t="s">
        <v>201</v>
      </c>
      <c r="AG725" s="115" t="s">
        <v>201</v>
      </c>
      <c r="AH725" s="115" t="s">
        <v>201</v>
      </c>
      <c r="AI725" s="115" t="s">
        <v>201</v>
      </c>
      <c r="AJ725" s="115" t="s">
        <v>201</v>
      </c>
      <c r="AL725" s="115" t="s">
        <v>201</v>
      </c>
      <c r="AM725" s="115" t="s">
        <v>201</v>
      </c>
      <c r="AN725" s="115" t="s">
        <v>201</v>
      </c>
    </row>
    <row r="726" spans="1:40" x14ac:dyDescent="0.25">
      <c r="A726" s="115">
        <v>333261</v>
      </c>
      <c r="B726" s="115" t="s">
        <v>138</v>
      </c>
      <c r="F726" s="115" t="s">
        <v>201</v>
      </c>
      <c r="P726" s="115" t="s">
        <v>201</v>
      </c>
      <c r="W726" s="115" t="s">
        <v>201</v>
      </c>
      <c r="Y726" s="115" t="s">
        <v>201</v>
      </c>
      <c r="Z726" s="115" t="s">
        <v>201</v>
      </c>
      <c r="AB726" s="115" t="s">
        <v>201</v>
      </c>
      <c r="AC726" s="115" t="s">
        <v>201</v>
      </c>
      <c r="AD726" s="115" t="s">
        <v>201</v>
      </c>
      <c r="AE726" s="115" t="s">
        <v>201</v>
      </c>
      <c r="AF726" s="115" t="s">
        <v>201</v>
      </c>
      <c r="AG726" s="115" t="s">
        <v>201</v>
      </c>
      <c r="AH726" s="115" t="s">
        <v>201</v>
      </c>
      <c r="AI726" s="115" t="s">
        <v>201</v>
      </c>
      <c r="AJ726" s="115" t="s">
        <v>201</v>
      </c>
      <c r="AK726" s="115" t="s">
        <v>201</v>
      </c>
      <c r="AL726" s="115" t="s">
        <v>201</v>
      </c>
      <c r="AM726" s="115" t="s">
        <v>201</v>
      </c>
      <c r="AN726" s="115" t="s">
        <v>201</v>
      </c>
    </row>
    <row r="727" spans="1:40" x14ac:dyDescent="0.25">
      <c r="A727" s="115">
        <v>316866</v>
      </c>
      <c r="B727" s="115" t="s">
        <v>138</v>
      </c>
      <c r="H727" s="115" t="s">
        <v>201</v>
      </c>
      <c r="M727" s="115" t="s">
        <v>201</v>
      </c>
      <c r="R727" s="115" t="s">
        <v>201</v>
      </c>
      <c r="W727" s="115" t="s">
        <v>201</v>
      </c>
      <c r="Z727" s="115" t="s">
        <v>201</v>
      </c>
      <c r="AB727" s="115" t="s">
        <v>201</v>
      </c>
      <c r="AC727" s="115" t="s">
        <v>201</v>
      </c>
      <c r="AD727" s="115" t="s">
        <v>201</v>
      </c>
      <c r="AE727" s="115" t="s">
        <v>201</v>
      </c>
      <c r="AF727" s="115" t="s">
        <v>201</v>
      </c>
      <c r="AG727" s="115" t="s">
        <v>201</v>
      </c>
      <c r="AH727" s="115" t="s">
        <v>201</v>
      </c>
      <c r="AI727" s="115" t="s">
        <v>201</v>
      </c>
      <c r="AJ727" s="115" t="s">
        <v>201</v>
      </c>
      <c r="AK727" s="115" t="s">
        <v>201</v>
      </c>
      <c r="AL727" s="115" t="s">
        <v>201</v>
      </c>
      <c r="AM727" s="115" t="s">
        <v>201</v>
      </c>
      <c r="AN727" s="115" t="s">
        <v>201</v>
      </c>
    </row>
    <row r="728" spans="1:40" x14ac:dyDescent="0.25">
      <c r="A728" s="115">
        <v>327823</v>
      </c>
      <c r="B728" s="115" t="s">
        <v>138</v>
      </c>
      <c r="H728" s="115" t="s">
        <v>201</v>
      </c>
      <c r="Q728" s="115" t="s">
        <v>201</v>
      </c>
      <c r="W728" s="115" t="s">
        <v>201</v>
      </c>
      <c r="Z728" s="115" t="s">
        <v>201</v>
      </c>
      <c r="AB728" s="115" t="s">
        <v>201</v>
      </c>
      <c r="AC728" s="115" t="s">
        <v>201</v>
      </c>
      <c r="AD728" s="115" t="s">
        <v>201</v>
      </c>
      <c r="AE728" s="115" t="s">
        <v>201</v>
      </c>
      <c r="AF728" s="115" t="s">
        <v>201</v>
      </c>
      <c r="AG728" s="115" t="s">
        <v>201</v>
      </c>
      <c r="AH728" s="115" t="s">
        <v>201</v>
      </c>
      <c r="AI728" s="115" t="s">
        <v>201</v>
      </c>
      <c r="AJ728" s="115" t="s">
        <v>201</v>
      </c>
      <c r="AK728" s="115" t="s">
        <v>201</v>
      </c>
      <c r="AL728" s="115" t="s">
        <v>201</v>
      </c>
      <c r="AM728" s="115" t="s">
        <v>201</v>
      </c>
      <c r="AN728" s="115" t="s">
        <v>201</v>
      </c>
    </row>
    <row r="729" spans="1:40" x14ac:dyDescent="0.25">
      <c r="A729" s="115">
        <v>326131</v>
      </c>
      <c r="B729" s="115" t="s">
        <v>138</v>
      </c>
      <c r="G729" s="115" t="s">
        <v>201</v>
      </c>
      <c r="H729" s="115" t="s">
        <v>201</v>
      </c>
      <c r="P729" s="115" t="s">
        <v>201</v>
      </c>
      <c r="Z729" s="115" t="s">
        <v>201</v>
      </c>
      <c r="AB729" s="115" t="s">
        <v>201</v>
      </c>
      <c r="AC729" s="115" t="s">
        <v>201</v>
      </c>
      <c r="AD729" s="115" t="s">
        <v>201</v>
      </c>
      <c r="AE729" s="115" t="s">
        <v>201</v>
      </c>
      <c r="AF729" s="115" t="s">
        <v>201</v>
      </c>
      <c r="AG729" s="115" t="s">
        <v>201</v>
      </c>
      <c r="AH729" s="115" t="s">
        <v>201</v>
      </c>
      <c r="AI729" s="115" t="s">
        <v>201</v>
      </c>
      <c r="AJ729" s="115" t="s">
        <v>201</v>
      </c>
      <c r="AK729" s="115" t="s">
        <v>201</v>
      </c>
      <c r="AL729" s="115" t="s">
        <v>201</v>
      </c>
      <c r="AM729" s="115" t="s">
        <v>201</v>
      </c>
      <c r="AN729" s="115" t="s">
        <v>201</v>
      </c>
    </row>
    <row r="730" spans="1:40" x14ac:dyDescent="0.25">
      <c r="A730" s="115">
        <v>329160</v>
      </c>
      <c r="B730" s="115" t="s">
        <v>138</v>
      </c>
      <c r="N730" s="115" t="s">
        <v>201</v>
      </c>
      <c r="P730" s="115" t="s">
        <v>201</v>
      </c>
      <c r="AA730" s="115" t="s">
        <v>201</v>
      </c>
      <c r="AB730" s="115" t="s">
        <v>201</v>
      </c>
      <c r="AC730" s="115" t="s">
        <v>201</v>
      </c>
      <c r="AD730" s="115" t="s">
        <v>201</v>
      </c>
      <c r="AE730" s="115" t="s">
        <v>201</v>
      </c>
      <c r="AF730" s="115" t="s">
        <v>201</v>
      </c>
      <c r="AG730" s="115" t="s">
        <v>201</v>
      </c>
      <c r="AH730" s="115" t="s">
        <v>201</v>
      </c>
      <c r="AI730" s="115" t="s">
        <v>201</v>
      </c>
      <c r="AJ730" s="115" t="s">
        <v>201</v>
      </c>
      <c r="AK730" s="115" t="s">
        <v>201</v>
      </c>
      <c r="AL730" s="115" t="s">
        <v>201</v>
      </c>
      <c r="AM730" s="115" t="s">
        <v>201</v>
      </c>
      <c r="AN730" s="115" t="s">
        <v>201</v>
      </c>
    </row>
    <row r="731" spans="1:40" x14ac:dyDescent="0.25">
      <c r="A731" s="115">
        <v>323578</v>
      </c>
      <c r="B731" s="115" t="s">
        <v>138</v>
      </c>
      <c r="T731" s="115" t="s">
        <v>201</v>
      </c>
      <c r="W731" s="115" t="s">
        <v>201</v>
      </c>
      <c r="X731" s="115" t="s">
        <v>201</v>
      </c>
      <c r="AB731" s="115" t="s">
        <v>201</v>
      </c>
      <c r="AC731" s="115" t="s">
        <v>201</v>
      </c>
      <c r="AD731" s="115" t="s">
        <v>201</v>
      </c>
      <c r="AE731" s="115" t="s">
        <v>201</v>
      </c>
      <c r="AF731" s="115" t="s">
        <v>201</v>
      </c>
      <c r="AG731" s="115" t="s">
        <v>201</v>
      </c>
      <c r="AH731" s="115" t="s">
        <v>201</v>
      </c>
      <c r="AI731" s="115" t="s">
        <v>201</v>
      </c>
      <c r="AJ731" s="115" t="s">
        <v>201</v>
      </c>
      <c r="AK731" s="115" t="s">
        <v>201</v>
      </c>
      <c r="AL731" s="115" t="s">
        <v>201</v>
      </c>
      <c r="AM731" s="115" t="s">
        <v>201</v>
      </c>
      <c r="AN731" s="115" t="s">
        <v>201</v>
      </c>
    </row>
    <row r="732" spans="1:40" x14ac:dyDescent="0.25">
      <c r="A732" s="115">
        <v>324906</v>
      </c>
      <c r="B732" s="115" t="s">
        <v>138</v>
      </c>
      <c r="L732" s="115" t="s">
        <v>201</v>
      </c>
      <c r="N732" s="115" t="s">
        <v>201</v>
      </c>
      <c r="P732" s="115" t="s">
        <v>201</v>
      </c>
      <c r="W732" s="115" t="s">
        <v>201</v>
      </c>
      <c r="Z732" s="115" t="s">
        <v>201</v>
      </c>
      <c r="AB732" s="115" t="s">
        <v>201</v>
      </c>
      <c r="AC732" s="115" t="s">
        <v>201</v>
      </c>
      <c r="AF732" s="115" t="s">
        <v>201</v>
      </c>
      <c r="AG732" s="115" t="s">
        <v>201</v>
      </c>
      <c r="AH732" s="115" t="s">
        <v>201</v>
      </c>
      <c r="AI732" s="115" t="s">
        <v>201</v>
      </c>
      <c r="AJ732" s="115" t="s">
        <v>201</v>
      </c>
      <c r="AK732" s="115" t="s">
        <v>201</v>
      </c>
      <c r="AL732" s="115" t="s">
        <v>201</v>
      </c>
      <c r="AM732" s="115" t="s">
        <v>201</v>
      </c>
      <c r="AN732" s="115" t="s">
        <v>201</v>
      </c>
    </row>
    <row r="733" spans="1:40" x14ac:dyDescent="0.25">
      <c r="A733" s="115">
        <v>323955</v>
      </c>
      <c r="B733" s="115" t="s">
        <v>138</v>
      </c>
      <c r="W733" s="115" t="s">
        <v>201</v>
      </c>
      <c r="X733" s="115" t="s">
        <v>201</v>
      </c>
      <c r="Y733" s="115" t="s">
        <v>201</v>
      </c>
      <c r="AB733" s="115" t="s">
        <v>201</v>
      </c>
      <c r="AC733" s="115" t="s">
        <v>201</v>
      </c>
      <c r="AD733" s="115" t="s">
        <v>201</v>
      </c>
      <c r="AE733" s="115" t="s">
        <v>201</v>
      </c>
      <c r="AF733" s="115" t="s">
        <v>201</v>
      </c>
      <c r="AG733" s="115" t="s">
        <v>201</v>
      </c>
      <c r="AH733" s="115" t="s">
        <v>201</v>
      </c>
      <c r="AI733" s="115" t="s">
        <v>201</v>
      </c>
      <c r="AJ733" s="115" t="s">
        <v>201</v>
      </c>
      <c r="AK733" s="115" t="s">
        <v>201</v>
      </c>
      <c r="AL733" s="115" t="s">
        <v>201</v>
      </c>
      <c r="AM733" s="115" t="s">
        <v>201</v>
      </c>
      <c r="AN733" s="115" t="s">
        <v>201</v>
      </c>
    </row>
    <row r="734" spans="1:40" x14ac:dyDescent="0.25">
      <c r="A734" s="115">
        <v>330363</v>
      </c>
      <c r="B734" s="115" t="s">
        <v>138</v>
      </c>
      <c r="P734" s="115" t="s">
        <v>201</v>
      </c>
      <c r="Z734" s="115" t="s">
        <v>201</v>
      </c>
      <c r="AA734" s="115" t="s">
        <v>201</v>
      </c>
      <c r="AB734" s="115" t="s">
        <v>201</v>
      </c>
      <c r="AC734" s="115" t="s">
        <v>201</v>
      </c>
      <c r="AD734" s="115" t="s">
        <v>201</v>
      </c>
      <c r="AE734" s="115" t="s">
        <v>201</v>
      </c>
      <c r="AF734" s="115" t="s">
        <v>201</v>
      </c>
      <c r="AG734" s="115" t="s">
        <v>201</v>
      </c>
      <c r="AH734" s="115" t="s">
        <v>201</v>
      </c>
      <c r="AI734" s="115" t="s">
        <v>201</v>
      </c>
      <c r="AJ734" s="115" t="s">
        <v>201</v>
      </c>
      <c r="AK734" s="115" t="s">
        <v>201</v>
      </c>
      <c r="AL734" s="115" t="s">
        <v>201</v>
      </c>
      <c r="AM734" s="115" t="s">
        <v>201</v>
      </c>
      <c r="AN734" s="115" t="s">
        <v>201</v>
      </c>
    </row>
    <row r="735" spans="1:40" x14ac:dyDescent="0.25">
      <c r="A735" s="115">
        <v>330935</v>
      </c>
      <c r="B735" s="115" t="s">
        <v>138</v>
      </c>
      <c r="I735" s="115" t="s">
        <v>201</v>
      </c>
      <c r="P735" s="115" t="s">
        <v>201</v>
      </c>
      <c r="W735" s="115" t="s">
        <v>201</v>
      </c>
      <c r="AB735" s="115" t="s">
        <v>201</v>
      </c>
      <c r="AC735" s="115" t="s">
        <v>201</v>
      </c>
      <c r="AD735" s="115" t="s">
        <v>201</v>
      </c>
      <c r="AE735" s="115" t="s">
        <v>201</v>
      </c>
      <c r="AF735" s="115" t="s">
        <v>201</v>
      </c>
      <c r="AG735" s="115" t="s">
        <v>201</v>
      </c>
      <c r="AH735" s="115" t="s">
        <v>201</v>
      </c>
      <c r="AI735" s="115" t="s">
        <v>201</v>
      </c>
      <c r="AJ735" s="115" t="s">
        <v>201</v>
      </c>
      <c r="AK735" s="115" t="s">
        <v>201</v>
      </c>
      <c r="AL735" s="115" t="s">
        <v>201</v>
      </c>
      <c r="AM735" s="115" t="s">
        <v>201</v>
      </c>
      <c r="AN735" s="115" t="s">
        <v>201</v>
      </c>
    </row>
    <row r="736" spans="1:40" x14ac:dyDescent="0.25">
      <c r="A736" s="115">
        <v>332685</v>
      </c>
      <c r="B736" s="115" t="s">
        <v>138</v>
      </c>
      <c r="P736" s="115" t="s">
        <v>201</v>
      </c>
      <c r="X736" s="115" t="s">
        <v>201</v>
      </c>
      <c r="Z736" s="115" t="s">
        <v>201</v>
      </c>
      <c r="AB736" s="115" t="s">
        <v>201</v>
      </c>
      <c r="AC736" s="115" t="s">
        <v>201</v>
      </c>
      <c r="AD736" s="115" t="s">
        <v>201</v>
      </c>
      <c r="AE736" s="115" t="s">
        <v>201</v>
      </c>
      <c r="AF736" s="115" t="s">
        <v>201</v>
      </c>
      <c r="AG736" s="115" t="s">
        <v>201</v>
      </c>
      <c r="AH736" s="115" t="s">
        <v>201</v>
      </c>
      <c r="AI736" s="115" t="s">
        <v>201</v>
      </c>
      <c r="AJ736" s="115" t="s">
        <v>201</v>
      </c>
      <c r="AK736" s="115" t="s">
        <v>201</v>
      </c>
      <c r="AL736" s="115" t="s">
        <v>201</v>
      </c>
      <c r="AM736" s="115" t="s">
        <v>201</v>
      </c>
      <c r="AN736" s="115" t="s">
        <v>201</v>
      </c>
    </row>
    <row r="737" spans="1:40" x14ac:dyDescent="0.25">
      <c r="A737" s="115">
        <v>328402</v>
      </c>
      <c r="B737" s="115" t="s">
        <v>138</v>
      </c>
      <c r="I737" s="115" t="s">
        <v>201</v>
      </c>
      <c r="N737" s="115" t="s">
        <v>201</v>
      </c>
      <c r="W737" s="115" t="s">
        <v>201</v>
      </c>
      <c r="AB737" s="115" t="s">
        <v>201</v>
      </c>
      <c r="AC737" s="115" t="s">
        <v>201</v>
      </c>
      <c r="AE737" s="115" t="s">
        <v>201</v>
      </c>
      <c r="AF737" s="115" t="s">
        <v>201</v>
      </c>
      <c r="AG737" s="115" t="s">
        <v>201</v>
      </c>
      <c r="AH737" s="115" t="s">
        <v>201</v>
      </c>
      <c r="AI737" s="115" t="s">
        <v>201</v>
      </c>
      <c r="AJ737" s="115" t="s">
        <v>201</v>
      </c>
      <c r="AK737" s="115" t="s">
        <v>201</v>
      </c>
      <c r="AL737" s="115" t="s">
        <v>201</v>
      </c>
      <c r="AM737" s="115" t="s">
        <v>201</v>
      </c>
      <c r="AN737" s="115" t="s">
        <v>201</v>
      </c>
    </row>
    <row r="738" spans="1:40" x14ac:dyDescent="0.25">
      <c r="A738" s="115">
        <v>321632</v>
      </c>
      <c r="B738" s="115" t="s">
        <v>138</v>
      </c>
      <c r="I738" s="115" t="s">
        <v>201</v>
      </c>
      <c r="J738" s="115" t="s">
        <v>201</v>
      </c>
      <c r="Y738" s="115" t="s">
        <v>201</v>
      </c>
      <c r="Z738" s="115" t="s">
        <v>201</v>
      </c>
      <c r="AB738" s="115" t="s">
        <v>201</v>
      </c>
      <c r="AC738" s="115" t="s">
        <v>201</v>
      </c>
      <c r="AD738" s="115" t="s">
        <v>201</v>
      </c>
      <c r="AE738" s="115" t="s">
        <v>201</v>
      </c>
      <c r="AF738" s="115" t="s">
        <v>201</v>
      </c>
      <c r="AG738" s="115" t="s">
        <v>201</v>
      </c>
      <c r="AH738" s="115" t="s">
        <v>201</v>
      </c>
      <c r="AI738" s="115" t="s">
        <v>201</v>
      </c>
      <c r="AJ738" s="115" t="s">
        <v>201</v>
      </c>
      <c r="AM738" s="115" t="s">
        <v>201</v>
      </c>
      <c r="AN738" s="115" t="s">
        <v>201</v>
      </c>
    </row>
    <row r="739" spans="1:40" x14ac:dyDescent="0.25">
      <c r="A739" s="115">
        <v>321277</v>
      </c>
      <c r="B739" s="115" t="s">
        <v>138</v>
      </c>
      <c r="M739" s="115" t="s">
        <v>201</v>
      </c>
      <c r="P739" s="115" t="s">
        <v>201</v>
      </c>
      <c r="W739" s="115" t="s">
        <v>201</v>
      </c>
      <c r="AB739" s="115" t="s">
        <v>201</v>
      </c>
      <c r="AC739" s="115" t="s">
        <v>201</v>
      </c>
      <c r="AE739" s="115" t="s">
        <v>201</v>
      </c>
      <c r="AG739" s="115" t="s">
        <v>201</v>
      </c>
      <c r="AH739" s="115" t="s">
        <v>201</v>
      </c>
      <c r="AI739" s="115" t="s">
        <v>201</v>
      </c>
      <c r="AJ739" s="115" t="s">
        <v>201</v>
      </c>
      <c r="AK739" s="115" t="s">
        <v>201</v>
      </c>
      <c r="AL739" s="115" t="s">
        <v>201</v>
      </c>
      <c r="AM739" s="115" t="s">
        <v>201</v>
      </c>
      <c r="AN739" s="115" t="s">
        <v>201</v>
      </c>
    </row>
    <row r="740" spans="1:40" x14ac:dyDescent="0.25">
      <c r="A740" s="115">
        <v>319501</v>
      </c>
      <c r="B740" s="115" t="s">
        <v>138</v>
      </c>
      <c r="W740" s="115" t="s">
        <v>201</v>
      </c>
      <c r="Y740" s="115" t="s">
        <v>201</v>
      </c>
      <c r="Z740" s="115" t="s">
        <v>201</v>
      </c>
      <c r="AB740" s="115" t="s">
        <v>201</v>
      </c>
      <c r="AC740" s="115" t="s">
        <v>201</v>
      </c>
      <c r="AD740" s="115" t="s">
        <v>201</v>
      </c>
      <c r="AE740" s="115" t="s">
        <v>201</v>
      </c>
      <c r="AG740" s="115" t="s">
        <v>201</v>
      </c>
      <c r="AI740" s="115" t="s">
        <v>201</v>
      </c>
      <c r="AJ740" s="115" t="s">
        <v>201</v>
      </c>
      <c r="AL740" s="115" t="s">
        <v>201</v>
      </c>
      <c r="AM740" s="115" t="s">
        <v>201</v>
      </c>
      <c r="AN740" s="115" t="s">
        <v>201</v>
      </c>
    </row>
    <row r="741" spans="1:40" x14ac:dyDescent="0.25">
      <c r="A741" s="115">
        <v>304101</v>
      </c>
      <c r="B741" s="115" t="s">
        <v>138</v>
      </c>
      <c r="P741" s="115" t="s">
        <v>201</v>
      </c>
      <c r="W741" s="115" t="s">
        <v>201</v>
      </c>
      <c r="AB741" s="115" t="s">
        <v>201</v>
      </c>
      <c r="AC741" s="115" t="s">
        <v>201</v>
      </c>
      <c r="AD741" s="115" t="s">
        <v>201</v>
      </c>
      <c r="AE741" s="115" t="s">
        <v>201</v>
      </c>
      <c r="AF741" s="115" t="s">
        <v>201</v>
      </c>
      <c r="AG741" s="115" t="s">
        <v>201</v>
      </c>
      <c r="AI741" s="115" t="s">
        <v>201</v>
      </c>
      <c r="AJ741" s="115" t="s">
        <v>201</v>
      </c>
      <c r="AK741" s="115" t="s">
        <v>201</v>
      </c>
      <c r="AM741" s="115" t="s">
        <v>201</v>
      </c>
      <c r="AN741" s="115" t="s">
        <v>201</v>
      </c>
    </row>
    <row r="742" spans="1:40" x14ac:dyDescent="0.25">
      <c r="A742" s="115">
        <v>322387</v>
      </c>
      <c r="B742" s="115" t="s">
        <v>138</v>
      </c>
      <c r="P742" s="115" t="s">
        <v>201</v>
      </c>
      <c r="Z742" s="115" t="s">
        <v>201</v>
      </c>
      <c r="AB742" s="115" t="s">
        <v>201</v>
      </c>
      <c r="AC742" s="115" t="s">
        <v>201</v>
      </c>
      <c r="AF742" s="115" t="s">
        <v>201</v>
      </c>
      <c r="AG742" s="115" t="s">
        <v>201</v>
      </c>
      <c r="AH742" s="115" t="s">
        <v>201</v>
      </c>
      <c r="AI742" s="115" t="s">
        <v>201</v>
      </c>
      <c r="AJ742" s="115" t="s">
        <v>201</v>
      </c>
      <c r="AK742" s="115" t="s">
        <v>201</v>
      </c>
      <c r="AL742" s="115" t="s">
        <v>201</v>
      </c>
      <c r="AM742" s="115" t="s">
        <v>201</v>
      </c>
      <c r="AN742" s="115" t="s">
        <v>201</v>
      </c>
    </row>
    <row r="743" spans="1:40" x14ac:dyDescent="0.25">
      <c r="A743" s="115">
        <v>326699</v>
      </c>
      <c r="B743" s="115" t="s">
        <v>138</v>
      </c>
      <c r="H743" s="115" t="s">
        <v>201</v>
      </c>
      <c r="P743" s="115" t="s">
        <v>201</v>
      </c>
      <c r="AB743" s="115">
        <v>0</v>
      </c>
      <c r="AC743" s="115" t="s">
        <v>201</v>
      </c>
      <c r="AD743" s="115" t="s">
        <v>201</v>
      </c>
      <c r="AE743" s="115" t="s">
        <v>201</v>
      </c>
      <c r="AF743" s="115" t="s">
        <v>201</v>
      </c>
      <c r="AG743" s="115" t="s">
        <v>201</v>
      </c>
      <c r="AH743" s="115" t="s">
        <v>201</v>
      </c>
      <c r="AI743" s="115" t="s">
        <v>201</v>
      </c>
      <c r="AJ743" s="115" t="s">
        <v>201</v>
      </c>
      <c r="AK743" s="115" t="s">
        <v>201</v>
      </c>
      <c r="AL743" s="115" t="s">
        <v>201</v>
      </c>
      <c r="AM743" s="115" t="s">
        <v>201</v>
      </c>
      <c r="AN743" s="115" t="s">
        <v>201</v>
      </c>
    </row>
    <row r="744" spans="1:40" x14ac:dyDescent="0.25">
      <c r="A744" s="115">
        <v>333371</v>
      </c>
      <c r="B744" s="115" t="s">
        <v>138</v>
      </c>
      <c r="H744" s="115" t="s">
        <v>201</v>
      </c>
      <c r="M744" s="115" t="s">
        <v>201</v>
      </c>
      <c r="N744" s="115" t="s">
        <v>201</v>
      </c>
      <c r="O744" s="115" t="s">
        <v>201</v>
      </c>
      <c r="P744" s="115" t="s">
        <v>201</v>
      </c>
      <c r="Z744" s="115" t="s">
        <v>201</v>
      </c>
      <c r="AC744" s="115" t="s">
        <v>201</v>
      </c>
      <c r="AD744" s="115" t="s">
        <v>201</v>
      </c>
      <c r="AE744" s="115" t="s">
        <v>201</v>
      </c>
      <c r="AF744" s="115" t="s">
        <v>201</v>
      </c>
      <c r="AG744" s="115" t="s">
        <v>201</v>
      </c>
      <c r="AH744" s="115" t="s">
        <v>201</v>
      </c>
      <c r="AI744" s="115" t="s">
        <v>201</v>
      </c>
      <c r="AJ744" s="115" t="s">
        <v>201</v>
      </c>
      <c r="AK744" s="115" t="s">
        <v>201</v>
      </c>
      <c r="AL744" s="115" t="s">
        <v>201</v>
      </c>
      <c r="AM744" s="115" t="s">
        <v>201</v>
      </c>
      <c r="AN744" s="115" t="s">
        <v>201</v>
      </c>
    </row>
    <row r="745" spans="1:40" x14ac:dyDescent="0.25">
      <c r="A745" s="115">
        <v>328315</v>
      </c>
      <c r="B745" s="115" t="s">
        <v>138</v>
      </c>
      <c r="H745" s="115" t="s">
        <v>201</v>
      </c>
      <c r="O745" s="115" t="s">
        <v>201</v>
      </c>
      <c r="P745" s="115" t="s">
        <v>201</v>
      </c>
      <c r="AC745" s="115" t="s">
        <v>201</v>
      </c>
      <c r="AD745" s="115" t="s">
        <v>201</v>
      </c>
      <c r="AE745" s="115" t="s">
        <v>201</v>
      </c>
      <c r="AF745" s="115" t="s">
        <v>201</v>
      </c>
      <c r="AG745" s="115" t="s">
        <v>201</v>
      </c>
      <c r="AH745" s="115" t="s">
        <v>201</v>
      </c>
      <c r="AI745" s="115" t="s">
        <v>201</v>
      </c>
      <c r="AJ745" s="115" t="s">
        <v>201</v>
      </c>
      <c r="AK745" s="115" t="s">
        <v>201</v>
      </c>
      <c r="AL745" s="115" t="s">
        <v>201</v>
      </c>
      <c r="AM745" s="115" t="s">
        <v>201</v>
      </c>
      <c r="AN745" s="115" t="s">
        <v>201</v>
      </c>
    </row>
    <row r="746" spans="1:40" x14ac:dyDescent="0.25">
      <c r="A746" s="115">
        <v>328568</v>
      </c>
      <c r="B746" s="115" t="s">
        <v>138</v>
      </c>
      <c r="O746" s="115" t="s">
        <v>201</v>
      </c>
      <c r="P746" s="115" t="s">
        <v>201</v>
      </c>
      <c r="W746" s="115" t="s">
        <v>201</v>
      </c>
      <c r="AA746" s="115" t="s">
        <v>201</v>
      </c>
      <c r="AC746" s="115" t="s">
        <v>201</v>
      </c>
      <c r="AE746" s="115" t="s">
        <v>201</v>
      </c>
      <c r="AF746" s="115" t="s">
        <v>201</v>
      </c>
      <c r="AG746" s="115" t="s">
        <v>201</v>
      </c>
      <c r="AH746" s="115" t="s">
        <v>201</v>
      </c>
      <c r="AI746" s="115" t="s">
        <v>201</v>
      </c>
      <c r="AJ746" s="115" t="s">
        <v>201</v>
      </c>
      <c r="AK746" s="115" t="s">
        <v>201</v>
      </c>
      <c r="AM746" s="115" t="s">
        <v>201</v>
      </c>
      <c r="AN746" s="115" t="s">
        <v>201</v>
      </c>
    </row>
    <row r="747" spans="1:40" x14ac:dyDescent="0.25">
      <c r="A747" s="115">
        <v>324935</v>
      </c>
      <c r="B747" s="115" t="s">
        <v>138</v>
      </c>
      <c r="O747" s="115" t="s">
        <v>201</v>
      </c>
      <c r="X747" s="115" t="s">
        <v>201</v>
      </c>
      <c r="AE747" s="115" t="s">
        <v>201</v>
      </c>
      <c r="AF747" s="115" t="s">
        <v>201</v>
      </c>
      <c r="AG747" s="115" t="s">
        <v>201</v>
      </c>
      <c r="AH747" s="115" t="s">
        <v>201</v>
      </c>
      <c r="AI747" s="115" t="s">
        <v>201</v>
      </c>
      <c r="AJ747" s="115" t="s">
        <v>201</v>
      </c>
      <c r="AK747" s="115" t="s">
        <v>201</v>
      </c>
      <c r="AL747" s="115" t="s">
        <v>201</v>
      </c>
      <c r="AM747" s="115" t="s">
        <v>201</v>
      </c>
      <c r="AN747" s="115" t="s">
        <v>201</v>
      </c>
    </row>
    <row r="748" spans="1:40" x14ac:dyDescent="0.25">
      <c r="A748" s="115">
        <v>327443</v>
      </c>
      <c r="B748" s="115" t="s">
        <v>138</v>
      </c>
      <c r="O748" s="115" t="s">
        <v>201</v>
      </c>
      <c r="P748" s="115" t="s">
        <v>201</v>
      </c>
      <c r="AC748" s="115" t="s">
        <v>201</v>
      </c>
      <c r="AF748" s="115" t="s">
        <v>201</v>
      </c>
      <c r="AG748" s="115" t="s">
        <v>201</v>
      </c>
      <c r="AH748" s="115" t="s">
        <v>201</v>
      </c>
      <c r="AI748" s="115" t="s">
        <v>201</v>
      </c>
      <c r="AJ748" s="115" t="s">
        <v>201</v>
      </c>
      <c r="AK748" s="115" t="s">
        <v>201</v>
      </c>
      <c r="AL748" s="115" t="s">
        <v>201</v>
      </c>
      <c r="AM748" s="115" t="s">
        <v>201</v>
      </c>
      <c r="AN748" s="115" t="s">
        <v>201</v>
      </c>
    </row>
    <row r="749" spans="1:40" x14ac:dyDescent="0.25">
      <c r="A749" s="115">
        <v>331492</v>
      </c>
      <c r="B749" s="115" t="s">
        <v>138</v>
      </c>
      <c r="O749" s="115" t="s">
        <v>201</v>
      </c>
      <c r="AF749" s="115" t="s">
        <v>201</v>
      </c>
      <c r="AG749" s="115" t="s">
        <v>201</v>
      </c>
      <c r="AH749" s="115" t="s">
        <v>201</v>
      </c>
      <c r="AJ749" s="115" t="s">
        <v>201</v>
      </c>
      <c r="AL749" s="115" t="s">
        <v>201</v>
      </c>
      <c r="AM749" s="115" t="s">
        <v>201</v>
      </c>
      <c r="AN749" s="115" t="s">
        <v>201</v>
      </c>
    </row>
    <row r="750" spans="1:40" x14ac:dyDescent="0.25">
      <c r="A750" s="115">
        <v>318168</v>
      </c>
      <c r="B750" s="115" t="s">
        <v>138</v>
      </c>
      <c r="N750" s="115" t="s">
        <v>201</v>
      </c>
      <c r="O750" s="115" t="s">
        <v>201</v>
      </c>
      <c r="P750" s="115" t="s">
        <v>201</v>
      </c>
      <c r="Y750" s="115" t="s">
        <v>201</v>
      </c>
      <c r="AC750" s="115" t="s">
        <v>201</v>
      </c>
      <c r="AE750" s="115" t="s">
        <v>201</v>
      </c>
      <c r="AG750" s="115" t="s">
        <v>201</v>
      </c>
      <c r="AH750" s="115" t="s">
        <v>201</v>
      </c>
      <c r="AI750" s="115" t="s">
        <v>201</v>
      </c>
      <c r="AJ750" s="115" t="s">
        <v>201</v>
      </c>
      <c r="AK750" s="115" t="s">
        <v>201</v>
      </c>
      <c r="AL750" s="115" t="s">
        <v>201</v>
      </c>
      <c r="AN750" s="115" t="s">
        <v>201</v>
      </c>
    </row>
    <row r="751" spans="1:40" x14ac:dyDescent="0.25">
      <c r="A751" s="115">
        <v>327744</v>
      </c>
      <c r="B751" s="115" t="s">
        <v>138</v>
      </c>
      <c r="I751" s="115" t="s">
        <v>201</v>
      </c>
      <c r="P751" s="115" t="s">
        <v>201</v>
      </c>
      <c r="AC751" s="115" t="s">
        <v>201</v>
      </c>
      <c r="AF751" s="115" t="s">
        <v>201</v>
      </c>
      <c r="AG751" s="115" t="s">
        <v>201</v>
      </c>
      <c r="AH751" s="115" t="s">
        <v>201</v>
      </c>
      <c r="AI751" s="115" t="s">
        <v>201</v>
      </c>
      <c r="AJ751" s="115" t="s">
        <v>201</v>
      </c>
      <c r="AK751" s="115" t="s">
        <v>201</v>
      </c>
      <c r="AL751" s="115" t="s">
        <v>201</v>
      </c>
      <c r="AM751" s="115" t="s">
        <v>201</v>
      </c>
      <c r="AN751" s="115" t="s">
        <v>201</v>
      </c>
    </row>
    <row r="752" spans="1:40" x14ac:dyDescent="0.25">
      <c r="A752" s="115">
        <v>331071</v>
      </c>
      <c r="B752" s="115" t="s">
        <v>138</v>
      </c>
      <c r="G752" s="115" t="s">
        <v>201</v>
      </c>
      <c r="K752" s="115" t="s">
        <v>201</v>
      </c>
      <c r="R752" s="115" t="s">
        <v>201</v>
      </c>
      <c r="W752" s="115" t="s">
        <v>201</v>
      </c>
      <c r="X752" s="115" t="s">
        <v>201</v>
      </c>
      <c r="Y752" s="115" t="s">
        <v>201</v>
      </c>
      <c r="AC752" s="115" t="s">
        <v>201</v>
      </c>
      <c r="AD752" s="115" t="s">
        <v>201</v>
      </c>
      <c r="AE752" s="115" t="s">
        <v>201</v>
      </c>
      <c r="AF752" s="115" t="s">
        <v>201</v>
      </c>
      <c r="AG752" s="115" t="s">
        <v>201</v>
      </c>
      <c r="AH752" s="115" t="s">
        <v>201</v>
      </c>
      <c r="AI752" s="115" t="s">
        <v>201</v>
      </c>
      <c r="AJ752" s="115" t="s">
        <v>201</v>
      </c>
      <c r="AK752" s="115" t="s">
        <v>201</v>
      </c>
      <c r="AL752" s="115" t="s">
        <v>201</v>
      </c>
      <c r="AM752" s="115" t="s">
        <v>201</v>
      </c>
      <c r="AN752" s="115" t="s">
        <v>201</v>
      </c>
    </row>
    <row r="753" spans="1:40" x14ac:dyDescent="0.25">
      <c r="A753" s="115">
        <v>327207</v>
      </c>
      <c r="B753" s="115" t="s">
        <v>138</v>
      </c>
      <c r="I753" s="115" t="s">
        <v>201</v>
      </c>
      <c r="N753" s="115" t="s">
        <v>201</v>
      </c>
      <c r="P753" s="115" t="s">
        <v>201</v>
      </c>
      <c r="V753" s="115" t="s">
        <v>201</v>
      </c>
      <c r="Z753" s="115" t="s">
        <v>201</v>
      </c>
      <c r="AA753" s="115" t="s">
        <v>201</v>
      </c>
      <c r="AC753" s="115" t="s">
        <v>201</v>
      </c>
      <c r="AD753" s="115" t="s">
        <v>201</v>
      </c>
      <c r="AE753" s="115" t="s">
        <v>201</v>
      </c>
      <c r="AF753" s="115" t="s">
        <v>201</v>
      </c>
      <c r="AG753" s="115" t="s">
        <v>201</v>
      </c>
      <c r="AH753" s="115" t="s">
        <v>201</v>
      </c>
      <c r="AI753" s="115" t="s">
        <v>201</v>
      </c>
      <c r="AJ753" s="115" t="s">
        <v>201</v>
      </c>
      <c r="AK753" s="115" t="s">
        <v>201</v>
      </c>
      <c r="AL753" s="115" t="s">
        <v>201</v>
      </c>
      <c r="AM753" s="115" t="s">
        <v>201</v>
      </c>
      <c r="AN753" s="115" t="s">
        <v>201</v>
      </c>
    </row>
    <row r="754" spans="1:40" x14ac:dyDescent="0.25">
      <c r="A754" s="115">
        <v>334874</v>
      </c>
      <c r="B754" s="115" t="s">
        <v>138</v>
      </c>
      <c r="N754" s="115" t="s">
        <v>201</v>
      </c>
      <c r="Q754" s="115" t="s">
        <v>201</v>
      </c>
      <c r="V754" s="115" t="s">
        <v>201</v>
      </c>
      <c r="W754" s="115" t="s">
        <v>201</v>
      </c>
      <c r="AA754" s="115" t="s">
        <v>201</v>
      </c>
      <c r="AC754" s="115" t="s">
        <v>201</v>
      </c>
      <c r="AD754" s="115" t="s">
        <v>201</v>
      </c>
      <c r="AE754" s="115" t="s">
        <v>201</v>
      </c>
      <c r="AF754" s="115" t="s">
        <v>201</v>
      </c>
      <c r="AG754" s="115" t="s">
        <v>201</v>
      </c>
      <c r="AH754" s="115" t="s">
        <v>201</v>
      </c>
      <c r="AI754" s="115" t="s">
        <v>201</v>
      </c>
      <c r="AJ754" s="115" t="s">
        <v>201</v>
      </c>
      <c r="AK754" s="115" t="s">
        <v>201</v>
      </c>
      <c r="AL754" s="115" t="s">
        <v>201</v>
      </c>
      <c r="AM754" s="115" t="s">
        <v>201</v>
      </c>
      <c r="AN754" s="115" t="s">
        <v>201</v>
      </c>
    </row>
    <row r="755" spans="1:40" x14ac:dyDescent="0.25">
      <c r="A755" s="115">
        <v>331372</v>
      </c>
      <c r="B755" s="115" t="s">
        <v>138</v>
      </c>
      <c r="N755" s="115" t="s">
        <v>201</v>
      </c>
      <c r="P755" s="115" t="s">
        <v>201</v>
      </c>
      <c r="W755" s="115" t="s">
        <v>201</v>
      </c>
      <c r="Y755" s="115" t="s">
        <v>201</v>
      </c>
      <c r="Z755" s="115" t="s">
        <v>201</v>
      </c>
      <c r="AC755" s="115" t="s">
        <v>201</v>
      </c>
      <c r="AD755" s="115" t="s">
        <v>201</v>
      </c>
      <c r="AE755" s="115" t="s">
        <v>201</v>
      </c>
      <c r="AF755" s="115" t="s">
        <v>201</v>
      </c>
      <c r="AG755" s="115" t="s">
        <v>201</v>
      </c>
      <c r="AH755" s="115" t="s">
        <v>201</v>
      </c>
      <c r="AI755" s="115" t="s">
        <v>201</v>
      </c>
      <c r="AJ755" s="115" t="s">
        <v>201</v>
      </c>
      <c r="AK755" s="115" t="s">
        <v>201</v>
      </c>
      <c r="AL755" s="115" t="s">
        <v>201</v>
      </c>
      <c r="AM755" s="115" t="s">
        <v>201</v>
      </c>
      <c r="AN755" s="115" t="s">
        <v>201</v>
      </c>
    </row>
    <row r="756" spans="1:40" x14ac:dyDescent="0.25">
      <c r="A756" s="115">
        <v>327384</v>
      </c>
      <c r="B756" s="115" t="s">
        <v>138</v>
      </c>
      <c r="P756" s="115" t="s">
        <v>201</v>
      </c>
      <c r="W756" s="115" t="s">
        <v>201</v>
      </c>
      <c r="Z756" s="115" t="s">
        <v>201</v>
      </c>
      <c r="AA756" s="115" t="s">
        <v>201</v>
      </c>
      <c r="AC756" s="115" t="s">
        <v>201</v>
      </c>
      <c r="AD756" s="115" t="s">
        <v>201</v>
      </c>
      <c r="AE756" s="115" t="s">
        <v>201</v>
      </c>
      <c r="AF756" s="115" t="s">
        <v>201</v>
      </c>
      <c r="AG756" s="115" t="s">
        <v>201</v>
      </c>
      <c r="AH756" s="115" t="s">
        <v>201</v>
      </c>
      <c r="AI756" s="115" t="s">
        <v>201</v>
      </c>
      <c r="AJ756" s="115" t="s">
        <v>201</v>
      </c>
      <c r="AK756" s="115" t="s">
        <v>201</v>
      </c>
      <c r="AL756" s="115" t="s">
        <v>201</v>
      </c>
      <c r="AM756" s="115" t="s">
        <v>201</v>
      </c>
      <c r="AN756" s="115" t="s">
        <v>201</v>
      </c>
    </row>
    <row r="757" spans="1:40" x14ac:dyDescent="0.25">
      <c r="A757" s="115">
        <v>333395</v>
      </c>
      <c r="B757" s="115" t="s">
        <v>138</v>
      </c>
      <c r="P757" s="115" t="s">
        <v>201</v>
      </c>
      <c r="W757" s="115" t="s">
        <v>201</v>
      </c>
      <c r="Z757" s="115" t="s">
        <v>201</v>
      </c>
      <c r="AA757" s="115" t="s">
        <v>201</v>
      </c>
      <c r="AC757" s="115" t="s">
        <v>201</v>
      </c>
      <c r="AD757" s="115" t="s">
        <v>201</v>
      </c>
      <c r="AE757" s="115" t="s">
        <v>201</v>
      </c>
      <c r="AF757" s="115" t="s">
        <v>201</v>
      </c>
      <c r="AG757" s="115" t="s">
        <v>201</v>
      </c>
      <c r="AH757" s="115" t="s">
        <v>201</v>
      </c>
      <c r="AI757" s="115" t="s">
        <v>201</v>
      </c>
      <c r="AJ757" s="115" t="s">
        <v>201</v>
      </c>
      <c r="AK757" s="115" t="s">
        <v>201</v>
      </c>
      <c r="AL757" s="115" t="s">
        <v>201</v>
      </c>
      <c r="AM757" s="115" t="s">
        <v>201</v>
      </c>
      <c r="AN757" s="115" t="s">
        <v>201</v>
      </c>
    </row>
    <row r="758" spans="1:40" x14ac:dyDescent="0.25">
      <c r="A758" s="115">
        <v>329078</v>
      </c>
      <c r="B758" s="115" t="s">
        <v>138</v>
      </c>
      <c r="N758" s="115" t="s">
        <v>201</v>
      </c>
      <c r="P758" s="115" t="s">
        <v>201</v>
      </c>
      <c r="W758" s="115" t="s">
        <v>201</v>
      </c>
      <c r="AA758" s="115" t="s">
        <v>201</v>
      </c>
      <c r="AC758" s="115" t="s">
        <v>201</v>
      </c>
      <c r="AD758" s="115" t="s">
        <v>201</v>
      </c>
      <c r="AE758" s="115" t="s">
        <v>201</v>
      </c>
      <c r="AF758" s="115" t="s">
        <v>201</v>
      </c>
      <c r="AG758" s="115" t="s">
        <v>201</v>
      </c>
      <c r="AH758" s="115" t="s">
        <v>201</v>
      </c>
      <c r="AI758" s="115" t="s">
        <v>201</v>
      </c>
      <c r="AJ758" s="115" t="s">
        <v>201</v>
      </c>
      <c r="AK758" s="115" t="s">
        <v>201</v>
      </c>
      <c r="AL758" s="115" t="s">
        <v>201</v>
      </c>
      <c r="AM758" s="115" t="s">
        <v>201</v>
      </c>
      <c r="AN758" s="115" t="s">
        <v>201</v>
      </c>
    </row>
    <row r="759" spans="1:40" x14ac:dyDescent="0.25">
      <c r="A759" s="115">
        <v>326136</v>
      </c>
      <c r="B759" s="115" t="s">
        <v>138</v>
      </c>
      <c r="M759" s="115" t="s">
        <v>201</v>
      </c>
      <c r="P759" s="115" t="s">
        <v>201</v>
      </c>
      <c r="W759" s="115" t="s">
        <v>201</v>
      </c>
      <c r="Z759" s="115" t="s">
        <v>201</v>
      </c>
      <c r="AC759" s="115" t="s">
        <v>201</v>
      </c>
      <c r="AD759" s="115" t="s">
        <v>201</v>
      </c>
      <c r="AE759" s="115" t="s">
        <v>201</v>
      </c>
      <c r="AF759" s="115" t="s">
        <v>201</v>
      </c>
      <c r="AG759" s="115" t="s">
        <v>201</v>
      </c>
      <c r="AH759" s="115" t="s">
        <v>201</v>
      </c>
      <c r="AI759" s="115" t="s">
        <v>201</v>
      </c>
      <c r="AJ759" s="115" t="s">
        <v>201</v>
      </c>
      <c r="AK759" s="115" t="s">
        <v>201</v>
      </c>
      <c r="AL759" s="115" t="s">
        <v>201</v>
      </c>
      <c r="AM759" s="115" t="s">
        <v>201</v>
      </c>
      <c r="AN759" s="115" t="s">
        <v>201</v>
      </c>
    </row>
    <row r="760" spans="1:40" x14ac:dyDescent="0.25">
      <c r="A760" s="115">
        <v>321604</v>
      </c>
      <c r="B760" s="115" t="s">
        <v>138</v>
      </c>
      <c r="P760" s="115" t="s">
        <v>201</v>
      </c>
      <c r="R760" s="115" t="s">
        <v>201</v>
      </c>
      <c r="W760" s="115" t="s">
        <v>201</v>
      </c>
      <c r="Z760" s="115" t="s">
        <v>201</v>
      </c>
      <c r="AC760" s="115" t="s">
        <v>201</v>
      </c>
      <c r="AD760" s="115" t="s">
        <v>201</v>
      </c>
      <c r="AE760" s="115" t="s">
        <v>201</v>
      </c>
      <c r="AF760" s="115" t="s">
        <v>201</v>
      </c>
      <c r="AG760" s="115" t="s">
        <v>201</v>
      </c>
      <c r="AH760" s="115" t="s">
        <v>201</v>
      </c>
      <c r="AI760" s="115" t="s">
        <v>201</v>
      </c>
      <c r="AJ760" s="115" t="s">
        <v>201</v>
      </c>
      <c r="AK760" s="115" t="s">
        <v>201</v>
      </c>
      <c r="AL760" s="115" t="s">
        <v>201</v>
      </c>
      <c r="AM760" s="115" t="s">
        <v>201</v>
      </c>
      <c r="AN760" s="115" t="s">
        <v>201</v>
      </c>
    </row>
    <row r="761" spans="1:40" x14ac:dyDescent="0.25">
      <c r="A761" s="115">
        <v>303462</v>
      </c>
      <c r="B761" s="115" t="s">
        <v>138</v>
      </c>
      <c r="N761" s="115" t="s">
        <v>201</v>
      </c>
      <c r="P761" s="115" t="s">
        <v>201</v>
      </c>
      <c r="Z761" s="115" t="s">
        <v>201</v>
      </c>
      <c r="AA761" s="115" t="s">
        <v>201</v>
      </c>
      <c r="AC761" s="115" t="s">
        <v>201</v>
      </c>
      <c r="AD761" s="115" t="s">
        <v>201</v>
      </c>
      <c r="AE761" s="115" t="s">
        <v>201</v>
      </c>
      <c r="AF761" s="115" t="s">
        <v>201</v>
      </c>
      <c r="AG761" s="115" t="s">
        <v>201</v>
      </c>
      <c r="AH761" s="115" t="s">
        <v>201</v>
      </c>
      <c r="AI761" s="115" t="s">
        <v>201</v>
      </c>
      <c r="AJ761" s="115" t="s">
        <v>201</v>
      </c>
      <c r="AK761" s="115" t="s">
        <v>201</v>
      </c>
      <c r="AL761" s="115" t="s">
        <v>201</v>
      </c>
      <c r="AM761" s="115" t="s">
        <v>201</v>
      </c>
      <c r="AN761" s="115" t="s">
        <v>201</v>
      </c>
    </row>
    <row r="762" spans="1:40" x14ac:dyDescent="0.25">
      <c r="A762" s="115">
        <v>330853</v>
      </c>
      <c r="B762" s="115" t="s">
        <v>138</v>
      </c>
      <c r="J762" s="115" t="s">
        <v>201</v>
      </c>
      <c r="P762" s="115" t="s">
        <v>201</v>
      </c>
      <c r="W762" s="115" t="s">
        <v>201</v>
      </c>
      <c r="Z762" s="115" t="s">
        <v>201</v>
      </c>
      <c r="AC762" s="115" t="s">
        <v>201</v>
      </c>
      <c r="AD762" s="115" t="s">
        <v>201</v>
      </c>
      <c r="AF762" s="115" t="s">
        <v>201</v>
      </c>
      <c r="AG762" s="115" t="s">
        <v>201</v>
      </c>
      <c r="AH762" s="115" t="s">
        <v>201</v>
      </c>
      <c r="AI762" s="115" t="s">
        <v>201</v>
      </c>
      <c r="AJ762" s="115" t="s">
        <v>201</v>
      </c>
      <c r="AK762" s="115" t="s">
        <v>201</v>
      </c>
      <c r="AL762" s="115" t="s">
        <v>201</v>
      </c>
      <c r="AM762" s="115" t="s">
        <v>201</v>
      </c>
      <c r="AN762" s="115" t="s">
        <v>201</v>
      </c>
    </row>
    <row r="763" spans="1:40" x14ac:dyDescent="0.25">
      <c r="A763" s="115">
        <v>330280</v>
      </c>
      <c r="B763" s="115" t="s">
        <v>138</v>
      </c>
      <c r="P763" s="115" t="s">
        <v>201</v>
      </c>
      <c r="Q763" s="115" t="s">
        <v>201</v>
      </c>
      <c r="Z763" s="115" t="s">
        <v>201</v>
      </c>
      <c r="AC763" s="115" t="s">
        <v>201</v>
      </c>
      <c r="AD763" s="115" t="s">
        <v>201</v>
      </c>
      <c r="AE763" s="115" t="s">
        <v>201</v>
      </c>
      <c r="AG763" s="115" t="s">
        <v>201</v>
      </c>
      <c r="AH763" s="115" t="s">
        <v>201</v>
      </c>
      <c r="AI763" s="115" t="s">
        <v>201</v>
      </c>
      <c r="AJ763" s="115" t="s">
        <v>201</v>
      </c>
      <c r="AK763" s="115" t="s">
        <v>201</v>
      </c>
      <c r="AL763" s="115" t="s">
        <v>201</v>
      </c>
      <c r="AM763" s="115" t="s">
        <v>201</v>
      </c>
      <c r="AN763" s="115" t="s">
        <v>201</v>
      </c>
    </row>
    <row r="764" spans="1:40" x14ac:dyDescent="0.25">
      <c r="A764" s="115">
        <v>331697</v>
      </c>
      <c r="B764" s="115" t="s">
        <v>138</v>
      </c>
      <c r="X764" s="115" t="s">
        <v>201</v>
      </c>
      <c r="Z764" s="115" t="s">
        <v>201</v>
      </c>
      <c r="AC764" s="115" t="s">
        <v>201</v>
      </c>
      <c r="AD764" s="115" t="s">
        <v>201</v>
      </c>
      <c r="AE764" s="115" t="s">
        <v>201</v>
      </c>
      <c r="AF764" s="115" t="s">
        <v>201</v>
      </c>
      <c r="AG764" s="115" t="s">
        <v>201</v>
      </c>
      <c r="AH764" s="115" t="s">
        <v>201</v>
      </c>
      <c r="AI764" s="115" t="s">
        <v>201</v>
      </c>
      <c r="AJ764" s="115" t="s">
        <v>201</v>
      </c>
      <c r="AK764" s="115" t="s">
        <v>201</v>
      </c>
      <c r="AL764" s="115" t="s">
        <v>201</v>
      </c>
      <c r="AM764" s="115" t="s">
        <v>201</v>
      </c>
      <c r="AN764" s="115" t="s">
        <v>201</v>
      </c>
    </row>
    <row r="765" spans="1:40" x14ac:dyDescent="0.25">
      <c r="A765" s="115">
        <v>305725</v>
      </c>
      <c r="B765" s="115" t="s">
        <v>138</v>
      </c>
      <c r="N765" s="115" t="s">
        <v>201</v>
      </c>
      <c r="P765" s="115" t="s">
        <v>201</v>
      </c>
      <c r="U765" s="115" t="s">
        <v>201</v>
      </c>
      <c r="AA765" s="115" t="s">
        <v>201</v>
      </c>
      <c r="AD765" s="115" t="s">
        <v>201</v>
      </c>
      <c r="AE765" s="115" t="s">
        <v>201</v>
      </c>
      <c r="AG765" s="115" t="s">
        <v>201</v>
      </c>
      <c r="AH765" s="115" t="s">
        <v>201</v>
      </c>
      <c r="AI765" s="115" t="s">
        <v>201</v>
      </c>
      <c r="AJ765" s="115" t="s">
        <v>201</v>
      </c>
      <c r="AK765" s="115" t="s">
        <v>201</v>
      </c>
      <c r="AL765" s="115" t="s">
        <v>201</v>
      </c>
      <c r="AM765" s="115" t="s">
        <v>201</v>
      </c>
      <c r="AN765" s="115" t="s">
        <v>201</v>
      </c>
    </row>
    <row r="766" spans="1:40" x14ac:dyDescent="0.25">
      <c r="A766" s="115">
        <v>319212</v>
      </c>
      <c r="B766" s="115" t="s">
        <v>138</v>
      </c>
      <c r="K766" s="115" t="s">
        <v>201</v>
      </c>
      <c r="Q766" s="115" t="s">
        <v>201</v>
      </c>
      <c r="X766" s="115" t="s">
        <v>201</v>
      </c>
      <c r="AC766" s="115" t="s">
        <v>201</v>
      </c>
      <c r="AD766" s="115" t="s">
        <v>201</v>
      </c>
      <c r="AE766" s="115" t="s">
        <v>201</v>
      </c>
      <c r="AF766" s="115" t="s">
        <v>201</v>
      </c>
      <c r="AG766" s="115" t="s">
        <v>201</v>
      </c>
      <c r="AI766" s="115" t="s">
        <v>201</v>
      </c>
      <c r="AJ766" s="115" t="s">
        <v>201</v>
      </c>
      <c r="AK766" s="115" t="s">
        <v>201</v>
      </c>
      <c r="AL766" s="115" t="s">
        <v>201</v>
      </c>
      <c r="AM766" s="115" t="s">
        <v>201</v>
      </c>
      <c r="AN766" s="115" t="s">
        <v>201</v>
      </c>
    </row>
    <row r="767" spans="1:40" x14ac:dyDescent="0.25">
      <c r="A767" s="115">
        <v>331227</v>
      </c>
      <c r="B767" s="115" t="s">
        <v>138</v>
      </c>
      <c r="P767" s="115" t="s">
        <v>201</v>
      </c>
      <c r="W767" s="115" t="s">
        <v>201</v>
      </c>
      <c r="Z767" s="115" t="s">
        <v>201</v>
      </c>
      <c r="AC767" s="115" t="s">
        <v>201</v>
      </c>
      <c r="AE767" s="115" t="s">
        <v>201</v>
      </c>
      <c r="AF767" s="115" t="s">
        <v>201</v>
      </c>
      <c r="AG767" s="115" t="s">
        <v>201</v>
      </c>
      <c r="AH767" s="115" t="s">
        <v>201</v>
      </c>
      <c r="AI767" s="115" t="s">
        <v>201</v>
      </c>
      <c r="AJ767" s="115" t="s">
        <v>201</v>
      </c>
      <c r="AK767" s="115" t="s">
        <v>201</v>
      </c>
      <c r="AL767" s="115" t="s">
        <v>201</v>
      </c>
      <c r="AM767" s="115" t="s">
        <v>201</v>
      </c>
      <c r="AN767" s="115" t="s">
        <v>201</v>
      </c>
    </row>
    <row r="768" spans="1:40" x14ac:dyDescent="0.25">
      <c r="A768" s="115">
        <v>327946</v>
      </c>
      <c r="B768" s="115" t="s">
        <v>138</v>
      </c>
      <c r="P768" s="115" t="s">
        <v>201</v>
      </c>
      <c r="Y768" s="115" t="s">
        <v>201</v>
      </c>
      <c r="AC768" s="115" t="s">
        <v>201</v>
      </c>
      <c r="AD768" s="115" t="s">
        <v>201</v>
      </c>
      <c r="AE768" s="115" t="s">
        <v>201</v>
      </c>
      <c r="AF768" s="115" t="s">
        <v>201</v>
      </c>
      <c r="AG768" s="115" t="s">
        <v>201</v>
      </c>
      <c r="AH768" s="115" t="s">
        <v>201</v>
      </c>
      <c r="AI768" s="115" t="s">
        <v>201</v>
      </c>
      <c r="AJ768" s="115" t="s">
        <v>201</v>
      </c>
      <c r="AK768" s="115" t="s">
        <v>201</v>
      </c>
      <c r="AL768" s="115" t="s">
        <v>201</v>
      </c>
      <c r="AM768" s="115" t="s">
        <v>201</v>
      </c>
      <c r="AN768" s="115" t="s">
        <v>201</v>
      </c>
    </row>
    <row r="769" spans="1:40" x14ac:dyDescent="0.25">
      <c r="A769" s="115">
        <v>330351</v>
      </c>
      <c r="B769" s="115" t="s">
        <v>138</v>
      </c>
      <c r="P769" s="115" t="s">
        <v>201</v>
      </c>
      <c r="S769" s="115" t="s">
        <v>201</v>
      </c>
      <c r="Z769" s="115" t="s">
        <v>201</v>
      </c>
      <c r="AC769" s="115" t="s">
        <v>201</v>
      </c>
      <c r="AE769" s="115" t="s">
        <v>201</v>
      </c>
      <c r="AF769" s="115" t="s">
        <v>201</v>
      </c>
      <c r="AH769" s="115" t="s">
        <v>201</v>
      </c>
      <c r="AI769" s="115" t="s">
        <v>201</v>
      </c>
      <c r="AJ769" s="115" t="s">
        <v>201</v>
      </c>
      <c r="AK769" s="115" t="s">
        <v>201</v>
      </c>
      <c r="AL769" s="115" t="s">
        <v>201</v>
      </c>
      <c r="AM769" s="115" t="s">
        <v>201</v>
      </c>
      <c r="AN769" s="115" t="s">
        <v>201</v>
      </c>
    </row>
    <row r="770" spans="1:40" x14ac:dyDescent="0.25">
      <c r="A770" s="115">
        <v>324151</v>
      </c>
      <c r="B770" s="115" t="s">
        <v>138</v>
      </c>
      <c r="P770" s="115" t="s">
        <v>201</v>
      </c>
      <c r="AC770" s="115" t="s">
        <v>201</v>
      </c>
      <c r="AD770" s="115" t="s">
        <v>201</v>
      </c>
      <c r="AE770" s="115" t="s">
        <v>201</v>
      </c>
      <c r="AF770" s="115" t="s">
        <v>201</v>
      </c>
      <c r="AG770" s="115" t="s">
        <v>201</v>
      </c>
      <c r="AH770" s="115" t="s">
        <v>201</v>
      </c>
      <c r="AI770" s="115" t="s">
        <v>201</v>
      </c>
      <c r="AJ770" s="115" t="s">
        <v>201</v>
      </c>
      <c r="AK770" s="115" t="s">
        <v>201</v>
      </c>
      <c r="AL770" s="115" t="s">
        <v>201</v>
      </c>
      <c r="AM770" s="115" t="s">
        <v>201</v>
      </c>
      <c r="AN770" s="115" t="s">
        <v>201</v>
      </c>
    </row>
    <row r="771" spans="1:40" x14ac:dyDescent="0.25">
      <c r="A771" s="115">
        <v>331150</v>
      </c>
      <c r="B771" s="115" t="s">
        <v>138</v>
      </c>
      <c r="H771" s="115" t="s">
        <v>201</v>
      </c>
      <c r="W771" s="115" t="s">
        <v>201</v>
      </c>
      <c r="X771" s="115" t="s">
        <v>201</v>
      </c>
      <c r="AD771" s="115" t="s">
        <v>201</v>
      </c>
      <c r="AE771" s="115" t="s">
        <v>201</v>
      </c>
      <c r="AF771" s="115" t="s">
        <v>201</v>
      </c>
      <c r="AG771" s="115" t="s">
        <v>201</v>
      </c>
      <c r="AH771" s="115" t="s">
        <v>201</v>
      </c>
      <c r="AI771" s="115" t="s">
        <v>201</v>
      </c>
      <c r="AJ771" s="115" t="s">
        <v>201</v>
      </c>
      <c r="AL771" s="115" t="s">
        <v>201</v>
      </c>
      <c r="AM771" s="115" t="s">
        <v>201</v>
      </c>
      <c r="AN771" s="115" t="s">
        <v>201</v>
      </c>
    </row>
    <row r="772" spans="1:40" x14ac:dyDescent="0.25">
      <c r="A772" s="115">
        <v>329129</v>
      </c>
      <c r="B772" s="115" t="s">
        <v>138</v>
      </c>
      <c r="P772" s="115" t="s">
        <v>201</v>
      </c>
      <c r="AA772" s="115" t="s">
        <v>201</v>
      </c>
      <c r="AC772" s="115" t="s">
        <v>201</v>
      </c>
      <c r="AD772" s="115" t="s">
        <v>201</v>
      </c>
      <c r="AE772" s="115" t="s">
        <v>201</v>
      </c>
      <c r="AG772" s="115" t="s">
        <v>201</v>
      </c>
      <c r="AH772" s="115" t="s">
        <v>201</v>
      </c>
      <c r="AI772" s="115" t="s">
        <v>201</v>
      </c>
      <c r="AJ772" s="115" t="s">
        <v>201</v>
      </c>
      <c r="AK772" s="115" t="s">
        <v>201</v>
      </c>
      <c r="AL772" s="115" t="s">
        <v>201</v>
      </c>
      <c r="AM772" s="115" t="s">
        <v>201</v>
      </c>
      <c r="AN772" s="115" t="s">
        <v>201</v>
      </c>
    </row>
    <row r="773" spans="1:40" x14ac:dyDescent="0.25">
      <c r="A773" s="115">
        <v>330878</v>
      </c>
      <c r="B773" s="115" t="s">
        <v>138</v>
      </c>
      <c r="M773" s="115" t="s">
        <v>201</v>
      </c>
      <c r="P773" s="115" t="s">
        <v>201</v>
      </c>
      <c r="R773" s="115" t="s">
        <v>201</v>
      </c>
      <c r="X773" s="115" t="s">
        <v>201</v>
      </c>
      <c r="AC773" s="115" t="s">
        <v>201</v>
      </c>
      <c r="AG773" s="115" t="s">
        <v>201</v>
      </c>
      <c r="AH773" s="115" t="s">
        <v>201</v>
      </c>
      <c r="AJ773" s="115" t="s">
        <v>201</v>
      </c>
      <c r="AK773" s="115" t="s">
        <v>201</v>
      </c>
      <c r="AM773" s="115" t="s">
        <v>201</v>
      </c>
      <c r="AN773" s="115" t="s">
        <v>201</v>
      </c>
    </row>
    <row r="774" spans="1:40" x14ac:dyDescent="0.25">
      <c r="A774" s="115">
        <v>327906</v>
      </c>
      <c r="B774" s="115" t="s">
        <v>138</v>
      </c>
      <c r="AC774" s="115" t="s">
        <v>201</v>
      </c>
      <c r="AD774" s="115" t="s">
        <v>201</v>
      </c>
      <c r="AE774" s="115" t="s">
        <v>201</v>
      </c>
      <c r="AF774" s="115" t="s">
        <v>201</v>
      </c>
      <c r="AG774" s="115" t="s">
        <v>201</v>
      </c>
      <c r="AI774" s="115" t="s">
        <v>201</v>
      </c>
      <c r="AJ774" s="115" t="s">
        <v>201</v>
      </c>
      <c r="AK774" s="115" t="s">
        <v>201</v>
      </c>
      <c r="AL774" s="115" t="s">
        <v>201</v>
      </c>
      <c r="AM774" s="115" t="s">
        <v>201</v>
      </c>
      <c r="AN774" s="115" t="s">
        <v>201</v>
      </c>
    </row>
    <row r="775" spans="1:40" x14ac:dyDescent="0.25">
      <c r="A775" s="115">
        <v>327073</v>
      </c>
      <c r="B775" s="115" t="s">
        <v>138</v>
      </c>
      <c r="Q775" s="115" t="s">
        <v>201</v>
      </c>
      <c r="W775" s="115" t="s">
        <v>201</v>
      </c>
      <c r="AG775" s="115" t="s">
        <v>201</v>
      </c>
      <c r="AH775" s="115" t="s">
        <v>201</v>
      </c>
      <c r="AI775" s="115" t="s">
        <v>201</v>
      </c>
      <c r="AJ775" s="115" t="s">
        <v>201</v>
      </c>
      <c r="AK775" s="115" t="s">
        <v>201</v>
      </c>
      <c r="AL775" s="115" t="s">
        <v>201</v>
      </c>
      <c r="AM775" s="115" t="s">
        <v>201</v>
      </c>
      <c r="AN775" s="115" t="s">
        <v>201</v>
      </c>
    </row>
    <row r="776" spans="1:40" x14ac:dyDescent="0.25">
      <c r="A776" s="115">
        <v>330204</v>
      </c>
      <c r="B776" s="115" t="s">
        <v>138</v>
      </c>
      <c r="H776" s="115" t="s">
        <v>201</v>
      </c>
      <c r="AD776" s="115" t="s">
        <v>201</v>
      </c>
      <c r="AG776" s="115" t="s">
        <v>201</v>
      </c>
      <c r="AH776" s="115" t="s">
        <v>201</v>
      </c>
      <c r="AI776" s="115" t="s">
        <v>201</v>
      </c>
      <c r="AJ776" s="115" t="s">
        <v>201</v>
      </c>
      <c r="AK776" s="115" t="s">
        <v>201</v>
      </c>
      <c r="AL776" s="115" t="s">
        <v>201</v>
      </c>
      <c r="AM776" s="115" t="s">
        <v>201</v>
      </c>
      <c r="AN776" s="115" t="s">
        <v>201</v>
      </c>
    </row>
    <row r="777" spans="1:40" x14ac:dyDescent="0.25">
      <c r="A777" s="115">
        <v>316139</v>
      </c>
      <c r="B777" s="115" t="s">
        <v>138</v>
      </c>
      <c r="AF777" s="115" t="s">
        <v>201</v>
      </c>
      <c r="AG777" s="115" t="s">
        <v>201</v>
      </c>
      <c r="AH777" s="115" t="s">
        <v>201</v>
      </c>
      <c r="AI777" s="115" t="s">
        <v>201</v>
      </c>
      <c r="AJ777" s="115" t="s">
        <v>201</v>
      </c>
      <c r="AK777" s="115" t="s">
        <v>201</v>
      </c>
      <c r="AM777" s="115" t="s">
        <v>201</v>
      </c>
      <c r="AN777" s="115" t="s">
        <v>201</v>
      </c>
    </row>
    <row r="778" spans="1:40" x14ac:dyDescent="0.25">
      <c r="A778" s="115">
        <v>319475</v>
      </c>
      <c r="B778" s="115" t="s">
        <v>138</v>
      </c>
      <c r="AC778" s="115" t="s">
        <v>201</v>
      </c>
      <c r="AD778" s="115" t="s">
        <v>201</v>
      </c>
      <c r="AG778" s="115" t="s">
        <v>201</v>
      </c>
      <c r="AI778" s="115" t="s">
        <v>201</v>
      </c>
      <c r="AJ778" s="115" t="s">
        <v>201</v>
      </c>
      <c r="AK778" s="115" t="s">
        <v>201</v>
      </c>
      <c r="AN778" s="115" t="s">
        <v>201</v>
      </c>
    </row>
    <row r="779" spans="1:40" x14ac:dyDescent="0.25">
      <c r="A779" s="115">
        <v>330402</v>
      </c>
      <c r="B779" s="115" t="s">
        <v>138</v>
      </c>
      <c r="AD779" s="115" t="s">
        <v>201</v>
      </c>
      <c r="AG779" s="115" t="s">
        <v>201</v>
      </c>
      <c r="AI779" s="115" t="s">
        <v>201</v>
      </c>
      <c r="AM779" s="115" t="s">
        <v>201</v>
      </c>
      <c r="AN779" s="115" t="s">
        <v>201</v>
      </c>
    </row>
    <row r="780" spans="1:40" x14ac:dyDescent="0.25">
      <c r="A780" s="115">
        <v>309320</v>
      </c>
      <c r="B780" s="115" t="s">
        <v>138</v>
      </c>
      <c r="N780" s="115" t="s">
        <v>201</v>
      </c>
      <c r="AA780" s="115" t="s">
        <v>201</v>
      </c>
      <c r="AC780" s="115" t="s">
        <v>201</v>
      </c>
      <c r="AG780" s="115" t="s">
        <v>201</v>
      </c>
      <c r="AH780" s="115" t="s">
        <v>201</v>
      </c>
      <c r="AJ780" s="115" t="s">
        <v>201</v>
      </c>
      <c r="AK780" s="115" t="s">
        <v>201</v>
      </c>
      <c r="AL780" s="115" t="s">
        <v>201</v>
      </c>
      <c r="AM780" s="115" t="s">
        <v>201</v>
      </c>
      <c r="AN780" s="115" t="s">
        <v>201</v>
      </c>
    </row>
    <row r="781" spans="1:40" x14ac:dyDescent="0.25">
      <c r="A781" s="115">
        <v>318451</v>
      </c>
      <c r="B781" s="115" t="s">
        <v>138</v>
      </c>
      <c r="R781" s="115" t="s">
        <v>201</v>
      </c>
      <c r="W781" s="115" t="s">
        <v>201</v>
      </c>
      <c r="Y781" s="115" t="s">
        <v>201</v>
      </c>
      <c r="Z781" s="115" t="s">
        <v>201</v>
      </c>
      <c r="AC781" s="115" t="s">
        <v>201</v>
      </c>
      <c r="AD781" s="115" t="s">
        <v>201</v>
      </c>
      <c r="AE781" s="115" t="s">
        <v>201</v>
      </c>
      <c r="AF781" s="115" t="s">
        <v>201</v>
      </c>
      <c r="AG781" s="115" t="s">
        <v>201</v>
      </c>
      <c r="AH781" s="115" t="s">
        <v>201</v>
      </c>
      <c r="AI781" s="115" t="s">
        <v>201</v>
      </c>
      <c r="AJ781" s="115" t="s">
        <v>201</v>
      </c>
      <c r="AK781" s="115" t="s">
        <v>201</v>
      </c>
      <c r="AL781" s="115" t="s">
        <v>201</v>
      </c>
      <c r="AM781" s="115" t="s">
        <v>201</v>
      </c>
      <c r="AN781" s="115" t="s">
        <v>201</v>
      </c>
    </row>
    <row r="782" spans="1:40" x14ac:dyDescent="0.25">
      <c r="A782" s="115">
        <v>326052</v>
      </c>
      <c r="B782" s="115" t="s">
        <v>138</v>
      </c>
      <c r="R782" s="115" t="s">
        <v>201</v>
      </c>
      <c r="W782" s="115" t="s">
        <v>201</v>
      </c>
      <c r="AA782" s="115" t="s">
        <v>201</v>
      </c>
      <c r="AE782" s="115" t="s">
        <v>201</v>
      </c>
      <c r="AF782" s="115" t="s">
        <v>201</v>
      </c>
      <c r="AG782" s="115" t="s">
        <v>201</v>
      </c>
      <c r="AH782" s="115" t="s">
        <v>201</v>
      </c>
      <c r="AI782" s="115" t="s">
        <v>201</v>
      </c>
      <c r="AJ782" s="115" t="s">
        <v>201</v>
      </c>
      <c r="AK782" s="115" t="s">
        <v>201</v>
      </c>
      <c r="AL782" s="115" t="s">
        <v>201</v>
      </c>
      <c r="AM782" s="115" t="s">
        <v>201</v>
      </c>
      <c r="AN782" s="115" t="s">
        <v>201</v>
      </c>
    </row>
    <row r="783" spans="1:40" x14ac:dyDescent="0.25">
      <c r="A783" s="115">
        <v>331298</v>
      </c>
      <c r="B783" s="115" t="s">
        <v>138</v>
      </c>
      <c r="G783" s="115" t="s">
        <v>201</v>
      </c>
      <c r="M783" s="115" t="s">
        <v>201</v>
      </c>
      <c r="O783" s="115" t="s">
        <v>201</v>
      </c>
      <c r="AC783" s="115" t="s">
        <v>201</v>
      </c>
      <c r="AG783" s="115" t="s">
        <v>201</v>
      </c>
      <c r="AH783" s="115" t="s">
        <v>201</v>
      </c>
      <c r="AI783" s="115" t="s">
        <v>201</v>
      </c>
      <c r="AJ783" s="115" t="s">
        <v>201</v>
      </c>
      <c r="AK783" s="115" t="s">
        <v>201</v>
      </c>
      <c r="AM783" s="115" t="s">
        <v>201</v>
      </c>
      <c r="AN783" s="115" t="s">
        <v>201</v>
      </c>
    </row>
    <row r="784" spans="1:40" x14ac:dyDescent="0.25">
      <c r="A784" s="115">
        <v>333235</v>
      </c>
      <c r="B784" s="115" t="s">
        <v>138</v>
      </c>
      <c r="N784" s="115" t="s">
        <v>201</v>
      </c>
      <c r="P784" s="115" t="s">
        <v>201</v>
      </c>
      <c r="W784" s="115" t="s">
        <v>201</v>
      </c>
      <c r="AA784" s="115" t="s">
        <v>201</v>
      </c>
      <c r="AB784" s="115" t="s">
        <v>201</v>
      </c>
      <c r="AC784" s="115" t="s">
        <v>201</v>
      </c>
      <c r="AE784" s="115" t="s">
        <v>201</v>
      </c>
      <c r="AF784" s="115" t="s">
        <v>201</v>
      </c>
      <c r="AG784" s="115" t="s">
        <v>201</v>
      </c>
      <c r="AH784" s="115" t="s">
        <v>201</v>
      </c>
      <c r="AI784" s="115" t="s">
        <v>201</v>
      </c>
      <c r="AJ784" s="115" t="s">
        <v>201</v>
      </c>
      <c r="AK784" s="115" t="s">
        <v>201</v>
      </c>
      <c r="AL784" s="115" t="s">
        <v>201</v>
      </c>
      <c r="AM784" s="115" t="s">
        <v>201</v>
      </c>
      <c r="AN784" s="115" t="s">
        <v>201</v>
      </c>
    </row>
    <row r="785" spans="1:40" x14ac:dyDescent="0.25">
      <c r="A785" s="115">
        <v>333292</v>
      </c>
      <c r="B785" s="115" t="s">
        <v>138</v>
      </c>
      <c r="M785" s="115" t="s">
        <v>201</v>
      </c>
      <c r="Z785" s="115" t="s">
        <v>201</v>
      </c>
      <c r="AD785" s="115" t="s">
        <v>201</v>
      </c>
      <c r="AG785" s="115" t="s">
        <v>201</v>
      </c>
      <c r="AI785" s="115" t="s">
        <v>201</v>
      </c>
      <c r="AJ785" s="115" t="s">
        <v>201</v>
      </c>
      <c r="AK785" s="115" t="s">
        <v>201</v>
      </c>
      <c r="AL785" s="115" t="s">
        <v>201</v>
      </c>
      <c r="AN785" s="115" t="s">
        <v>201</v>
      </c>
    </row>
    <row r="786" spans="1:40" x14ac:dyDescent="0.25">
      <c r="A786" s="115">
        <v>322871</v>
      </c>
      <c r="B786" s="115" t="s">
        <v>138</v>
      </c>
      <c r="O786" s="115" t="s">
        <v>201</v>
      </c>
      <c r="AC786" s="115" t="s">
        <v>201</v>
      </c>
      <c r="AG786" s="115" t="s">
        <v>201</v>
      </c>
      <c r="AJ786" s="115" t="s">
        <v>201</v>
      </c>
      <c r="AL786" s="115" t="s">
        <v>201</v>
      </c>
    </row>
    <row r="787" spans="1:40" x14ac:dyDescent="0.25">
      <c r="A787" s="115">
        <v>327315</v>
      </c>
      <c r="B787" s="115" t="s">
        <v>138</v>
      </c>
      <c r="F787" s="115" t="s">
        <v>201</v>
      </c>
      <c r="P787" s="115" t="s">
        <v>201</v>
      </c>
      <c r="Z787" s="115" t="s">
        <v>201</v>
      </c>
      <c r="AC787" s="115" t="s">
        <v>201</v>
      </c>
      <c r="AE787" s="115" t="s">
        <v>201</v>
      </c>
      <c r="AF787" s="115" t="s">
        <v>201</v>
      </c>
      <c r="AG787" s="115" t="s">
        <v>201</v>
      </c>
      <c r="AI787" s="115" t="s">
        <v>201</v>
      </c>
      <c r="AK787" s="115" t="s">
        <v>201</v>
      </c>
      <c r="AL787" s="115" t="s">
        <v>201</v>
      </c>
      <c r="AM787" s="115" t="s">
        <v>201</v>
      </c>
    </row>
    <row r="788" spans="1:40" x14ac:dyDescent="0.25">
      <c r="A788" s="115">
        <v>327236</v>
      </c>
      <c r="B788" s="115" t="s">
        <v>138</v>
      </c>
      <c r="I788" s="115" t="s">
        <v>201</v>
      </c>
      <c r="N788" s="115" t="s">
        <v>201</v>
      </c>
      <c r="P788" s="115" t="s">
        <v>201</v>
      </c>
      <c r="AC788" s="115" t="s">
        <v>201</v>
      </c>
      <c r="AF788" s="115" t="s">
        <v>201</v>
      </c>
      <c r="AG788" s="115" t="s">
        <v>201</v>
      </c>
      <c r="AH788" s="115" t="s">
        <v>201</v>
      </c>
      <c r="AK788" s="115" t="s">
        <v>201</v>
      </c>
    </row>
    <row r="789" spans="1:40" x14ac:dyDescent="0.25">
      <c r="A789" s="115">
        <v>319202</v>
      </c>
      <c r="B789" s="115" t="s">
        <v>138</v>
      </c>
      <c r="I789" s="115" t="s">
        <v>201</v>
      </c>
      <c r="AC789" s="115" t="s">
        <v>201</v>
      </c>
      <c r="AE789" s="115" t="s">
        <v>201</v>
      </c>
      <c r="AF789" s="115" t="s">
        <v>201</v>
      </c>
      <c r="AI789" s="115" t="s">
        <v>201</v>
      </c>
      <c r="AJ789" s="115" t="s">
        <v>201</v>
      </c>
      <c r="AM789" s="115" t="s">
        <v>201</v>
      </c>
    </row>
    <row r="790" spans="1:40" x14ac:dyDescent="0.25">
      <c r="A790" s="115">
        <v>323852</v>
      </c>
      <c r="B790" s="115" t="s">
        <v>138</v>
      </c>
      <c r="P790" s="115" t="s">
        <v>201</v>
      </c>
      <c r="W790" s="115" t="s">
        <v>201</v>
      </c>
      <c r="Z790" s="115" t="s">
        <v>201</v>
      </c>
      <c r="AH790" s="115" t="s">
        <v>201</v>
      </c>
      <c r="AJ790" s="115" t="s">
        <v>201</v>
      </c>
      <c r="AK790" s="115" t="s">
        <v>201</v>
      </c>
    </row>
    <row r="791" spans="1:40" x14ac:dyDescent="0.25">
      <c r="A791" s="115">
        <v>317415</v>
      </c>
      <c r="B791" s="115" t="s">
        <v>138</v>
      </c>
      <c r="P791" s="115" t="s">
        <v>201</v>
      </c>
      <c r="W791" s="115" t="s">
        <v>201</v>
      </c>
      <c r="AC791" s="115" t="s">
        <v>201</v>
      </c>
      <c r="AE791" s="115" t="s">
        <v>201</v>
      </c>
      <c r="AG791" s="115" t="s">
        <v>201</v>
      </c>
      <c r="AJ791" s="115" t="s">
        <v>201</v>
      </c>
    </row>
    <row r="792" spans="1:40" x14ac:dyDescent="0.25">
      <c r="A792" s="115">
        <v>328137</v>
      </c>
      <c r="B792" s="115" t="s">
        <v>138</v>
      </c>
      <c r="Z792" s="115" t="s">
        <v>201</v>
      </c>
      <c r="AG792" s="115" t="s">
        <v>201</v>
      </c>
      <c r="AI792" s="115" t="s">
        <v>201</v>
      </c>
      <c r="AJ792" s="115" t="s">
        <v>201</v>
      </c>
      <c r="AK792" s="115" t="s">
        <v>201</v>
      </c>
      <c r="AL792" s="115" t="s">
        <v>201</v>
      </c>
    </row>
    <row r="793" spans="1:40" x14ac:dyDescent="0.25">
      <c r="A793" s="115">
        <v>312237</v>
      </c>
      <c r="B793" s="115" t="s">
        <v>138</v>
      </c>
      <c r="Z793" s="115" t="s">
        <v>201</v>
      </c>
      <c r="AF793" s="115" t="s">
        <v>201</v>
      </c>
      <c r="AG793" s="115" t="s">
        <v>201</v>
      </c>
      <c r="AJ793" s="115" t="s">
        <v>201</v>
      </c>
      <c r="AK793" s="115" t="s">
        <v>201</v>
      </c>
    </row>
    <row r="794" spans="1:40" x14ac:dyDescent="0.25">
      <c r="A794" s="115">
        <v>314791</v>
      </c>
      <c r="B794" s="115" t="s">
        <v>138</v>
      </c>
      <c r="I794" s="115" t="s">
        <v>201</v>
      </c>
      <c r="V794" s="115" t="s">
        <v>201</v>
      </c>
      <c r="W794" s="115" t="s">
        <v>201</v>
      </c>
      <c r="X794" s="115" t="s">
        <v>201</v>
      </c>
      <c r="AI794" s="115" t="s">
        <v>201</v>
      </c>
    </row>
    <row r="795" spans="1:40" x14ac:dyDescent="0.25">
      <c r="A795" s="115">
        <v>330675</v>
      </c>
      <c r="B795" s="115" t="s">
        <v>138</v>
      </c>
      <c r="AA795" s="115" t="s">
        <v>201</v>
      </c>
      <c r="AD795" s="115" t="s">
        <v>201</v>
      </c>
      <c r="AG795" s="115" t="s">
        <v>201</v>
      </c>
      <c r="AI795" s="115" t="s">
        <v>201</v>
      </c>
      <c r="AJ795" s="115" t="s">
        <v>201</v>
      </c>
    </row>
    <row r="796" spans="1:40" x14ac:dyDescent="0.25">
      <c r="A796" s="115">
        <v>324998</v>
      </c>
      <c r="B796" s="115" t="s">
        <v>138</v>
      </c>
      <c r="I796" s="115" t="s">
        <v>201</v>
      </c>
      <c r="N796" s="115" t="s">
        <v>201</v>
      </c>
      <c r="P796" s="115" t="s">
        <v>201</v>
      </c>
      <c r="AA796" s="115" t="s">
        <v>201</v>
      </c>
      <c r="AM796" s="115" t="s">
        <v>201</v>
      </c>
    </row>
    <row r="797" spans="1:40" x14ac:dyDescent="0.25">
      <c r="A797" s="115">
        <v>328918</v>
      </c>
      <c r="B797" s="115" t="s">
        <v>138</v>
      </c>
      <c r="H797" s="115" t="s">
        <v>201</v>
      </c>
      <c r="R797" s="115" t="s">
        <v>201</v>
      </c>
      <c r="W797" s="115" t="s">
        <v>201</v>
      </c>
      <c r="AG797" s="115" t="s">
        <v>201</v>
      </c>
      <c r="AJ797" s="115" t="s">
        <v>201</v>
      </c>
    </row>
    <row r="798" spans="1:40" x14ac:dyDescent="0.25">
      <c r="A798" s="115">
        <v>316465</v>
      </c>
      <c r="B798" s="115" t="s">
        <v>138</v>
      </c>
      <c r="W798" s="115" t="s">
        <v>136</v>
      </c>
      <c r="Z798" s="115" t="s">
        <v>136</v>
      </c>
      <c r="AB798" s="115" t="s">
        <v>135</v>
      </c>
      <c r="AC798" s="115" t="s">
        <v>135</v>
      </c>
      <c r="AE798" s="115" t="s">
        <v>136</v>
      </c>
      <c r="AF798" s="115" t="s">
        <v>133</v>
      </c>
      <c r="AG798" s="115" t="s">
        <v>136</v>
      </c>
      <c r="AH798" s="115" t="s">
        <v>133</v>
      </c>
      <c r="AI798" s="115" t="s">
        <v>133</v>
      </c>
      <c r="AJ798" s="115" t="s">
        <v>135</v>
      </c>
      <c r="AK798" s="115" t="s">
        <v>136</v>
      </c>
      <c r="AL798" s="115" t="s">
        <v>135</v>
      </c>
      <c r="AM798" s="115" t="s">
        <v>136</v>
      </c>
      <c r="AN798" s="115" t="s">
        <v>133</v>
      </c>
    </row>
    <row r="799" spans="1:40" x14ac:dyDescent="0.25">
      <c r="A799" s="115">
        <v>320985</v>
      </c>
      <c r="B799" s="115" t="s">
        <v>138</v>
      </c>
      <c r="X799" s="115" t="s">
        <v>136</v>
      </c>
      <c r="AC799" s="115" t="s">
        <v>136</v>
      </c>
      <c r="AE799" s="115" t="s">
        <v>136</v>
      </c>
      <c r="AF799" s="115" t="s">
        <v>133</v>
      </c>
      <c r="AG799" s="115" t="s">
        <v>136</v>
      </c>
      <c r="AM799" s="115" t="s">
        <v>136</v>
      </c>
      <c r="AN799" s="115" t="s">
        <v>133</v>
      </c>
    </row>
    <row r="800" spans="1:40" x14ac:dyDescent="0.25">
      <c r="A800" s="115">
        <v>332022</v>
      </c>
      <c r="B800" s="115" t="s">
        <v>138</v>
      </c>
      <c r="Z800" s="115" t="s">
        <v>135</v>
      </c>
      <c r="AA800" s="115" t="s">
        <v>136</v>
      </c>
      <c r="AD800" s="115" t="s">
        <v>136</v>
      </c>
      <c r="AE800" s="115" t="s">
        <v>136</v>
      </c>
      <c r="AF800" s="115" t="s">
        <v>135</v>
      </c>
      <c r="AG800" s="115" t="s">
        <v>133</v>
      </c>
      <c r="AI800" s="115" t="s">
        <v>136</v>
      </c>
      <c r="AJ800" s="115" t="s">
        <v>133</v>
      </c>
      <c r="AK800" s="115" t="s">
        <v>135</v>
      </c>
      <c r="AL800" s="115" t="s">
        <v>135</v>
      </c>
      <c r="AM800" s="115" t="s">
        <v>135</v>
      </c>
      <c r="AN800" s="115" t="s">
        <v>133</v>
      </c>
    </row>
    <row r="801" spans="1:40" x14ac:dyDescent="0.25">
      <c r="A801" s="115">
        <v>334914</v>
      </c>
      <c r="B801" s="115" t="s">
        <v>138</v>
      </c>
      <c r="P801" s="115" t="s">
        <v>136</v>
      </c>
      <c r="W801" s="115" t="s">
        <v>136</v>
      </c>
      <c r="AC801" s="115" t="s">
        <v>136</v>
      </c>
      <c r="AD801" s="115" t="s">
        <v>136</v>
      </c>
      <c r="AG801" s="115" t="s">
        <v>135</v>
      </c>
      <c r="AI801" s="115" t="s">
        <v>135</v>
      </c>
      <c r="AJ801" s="115" t="s">
        <v>135</v>
      </c>
      <c r="AK801" s="115" t="s">
        <v>135</v>
      </c>
      <c r="AL801" s="115" t="s">
        <v>135</v>
      </c>
      <c r="AM801" s="115" t="s">
        <v>135</v>
      </c>
      <c r="AN801" s="115" t="s">
        <v>133</v>
      </c>
    </row>
    <row r="802" spans="1:40" x14ac:dyDescent="0.25">
      <c r="A802" s="115">
        <v>307929</v>
      </c>
      <c r="B802" s="115" t="s">
        <v>138</v>
      </c>
      <c r="G802" s="115" t="s">
        <v>201</v>
      </c>
      <c r="H802" s="115" t="s">
        <v>201</v>
      </c>
      <c r="W802" s="115" t="s">
        <v>201</v>
      </c>
      <c r="AC802" s="115" t="s">
        <v>201</v>
      </c>
      <c r="AD802" s="115" t="s">
        <v>201</v>
      </c>
      <c r="AE802" s="115" t="s">
        <v>201</v>
      </c>
      <c r="AK802" s="115" t="s">
        <v>201</v>
      </c>
    </row>
    <row r="803" spans="1:40" x14ac:dyDescent="0.25">
      <c r="A803" s="115">
        <v>330676</v>
      </c>
      <c r="B803" s="115" t="s">
        <v>138</v>
      </c>
      <c r="E803" s="115" t="s">
        <v>136</v>
      </c>
      <c r="W803" s="115" t="s">
        <v>136</v>
      </c>
      <c r="AD803" s="115" t="s">
        <v>136</v>
      </c>
      <c r="AI803" s="115" t="s">
        <v>136</v>
      </c>
      <c r="AJ803" s="115" t="s">
        <v>136</v>
      </c>
      <c r="AK803" s="115" t="s">
        <v>136</v>
      </c>
      <c r="AL803" s="115" t="s">
        <v>136</v>
      </c>
      <c r="AM803" s="115" t="s">
        <v>136</v>
      </c>
    </row>
    <row r="804" spans="1:40" x14ac:dyDescent="0.25">
      <c r="A804" s="115">
        <v>326739</v>
      </c>
      <c r="B804" s="115" t="s">
        <v>138</v>
      </c>
      <c r="F804" s="115" t="s">
        <v>135</v>
      </c>
      <c r="W804" s="115" t="s">
        <v>136</v>
      </c>
      <c r="AH804" s="115" t="s">
        <v>133</v>
      </c>
      <c r="AI804" s="115" t="s">
        <v>136</v>
      </c>
      <c r="AJ804" s="115" t="s">
        <v>136</v>
      </c>
      <c r="AK804" s="115" t="s">
        <v>136</v>
      </c>
      <c r="AM804" s="115" t="s">
        <v>135</v>
      </c>
    </row>
    <row r="805" spans="1:40" x14ac:dyDescent="0.25">
      <c r="A805" s="115">
        <v>328124</v>
      </c>
      <c r="B805" s="115" t="s">
        <v>138</v>
      </c>
      <c r="Q805" s="115" t="s">
        <v>136</v>
      </c>
      <c r="AC805" s="115" t="s">
        <v>136</v>
      </c>
      <c r="AD805" s="115" t="s">
        <v>136</v>
      </c>
      <c r="AE805" s="115" t="s">
        <v>136</v>
      </c>
      <c r="AG805" s="115" t="s">
        <v>136</v>
      </c>
      <c r="AI805" s="115" t="s">
        <v>135</v>
      </c>
      <c r="AJ805" s="115" t="s">
        <v>135</v>
      </c>
      <c r="AK805" s="115" t="s">
        <v>133</v>
      </c>
      <c r="AL805" s="115" t="s">
        <v>133</v>
      </c>
      <c r="AM805" s="115" t="s">
        <v>136</v>
      </c>
    </row>
    <row r="806" spans="1:40" x14ac:dyDescent="0.25">
      <c r="A806" s="115">
        <v>331561</v>
      </c>
      <c r="B806" s="115" t="s">
        <v>138</v>
      </c>
      <c r="O806" s="115" t="s">
        <v>201</v>
      </c>
      <c r="P806" s="115" t="s">
        <v>201</v>
      </c>
      <c r="T806" s="115" t="s">
        <v>201</v>
      </c>
      <c r="W806" s="115" t="s">
        <v>201</v>
      </c>
      <c r="AB806" s="115" t="s">
        <v>201</v>
      </c>
      <c r="AC806" s="115" t="s">
        <v>201</v>
      </c>
      <c r="AD806" s="115" t="s">
        <v>201</v>
      </c>
      <c r="AE806" s="115" t="s">
        <v>201</v>
      </c>
      <c r="AF806" s="115" t="s">
        <v>201</v>
      </c>
      <c r="AG806" s="115" t="s">
        <v>201</v>
      </c>
      <c r="AH806" s="115" t="s">
        <v>201</v>
      </c>
      <c r="AI806" s="115" t="s">
        <v>201</v>
      </c>
      <c r="AJ806" s="115" t="s">
        <v>201</v>
      </c>
      <c r="AK806" s="115" t="s">
        <v>201</v>
      </c>
      <c r="AL806" s="115" t="s">
        <v>201</v>
      </c>
      <c r="AM806" s="115" t="s">
        <v>201</v>
      </c>
      <c r="AN806" s="115" t="s">
        <v>201</v>
      </c>
    </row>
    <row r="807" spans="1:40" x14ac:dyDescent="0.25">
      <c r="A807" s="115">
        <v>330579</v>
      </c>
      <c r="B807" s="115" t="s">
        <v>138</v>
      </c>
      <c r="O807" s="115" t="s">
        <v>201</v>
      </c>
      <c r="P807" s="115" t="s">
        <v>201</v>
      </c>
      <c r="W807" s="115" t="s">
        <v>201</v>
      </c>
      <c r="X807" s="115" t="s">
        <v>201</v>
      </c>
      <c r="AB807" s="115" t="s">
        <v>201</v>
      </c>
      <c r="AC807" s="115" t="s">
        <v>201</v>
      </c>
      <c r="AF807" s="115" t="s">
        <v>201</v>
      </c>
      <c r="AG807" s="115" t="s">
        <v>201</v>
      </c>
      <c r="AH807" s="115" t="s">
        <v>201</v>
      </c>
      <c r="AI807" s="115" t="s">
        <v>201</v>
      </c>
      <c r="AJ807" s="115" t="s">
        <v>201</v>
      </c>
      <c r="AK807" s="115" t="s">
        <v>201</v>
      </c>
      <c r="AL807" s="115" t="s">
        <v>201</v>
      </c>
      <c r="AM807" s="115" t="s">
        <v>201</v>
      </c>
      <c r="AN807" s="115" t="s">
        <v>201</v>
      </c>
    </row>
    <row r="808" spans="1:40" x14ac:dyDescent="0.25">
      <c r="A808" s="115">
        <v>320242</v>
      </c>
      <c r="B808" s="115" t="s">
        <v>138</v>
      </c>
      <c r="O808" s="115" t="s">
        <v>201</v>
      </c>
      <c r="Z808" s="115" t="s">
        <v>201</v>
      </c>
      <c r="AB808" s="115" t="s">
        <v>201</v>
      </c>
      <c r="AE808" s="115" t="s">
        <v>201</v>
      </c>
      <c r="AF808" s="115" t="s">
        <v>201</v>
      </c>
      <c r="AG808" s="115" t="s">
        <v>201</v>
      </c>
      <c r="AH808" s="115" t="s">
        <v>201</v>
      </c>
      <c r="AI808" s="115" t="s">
        <v>201</v>
      </c>
      <c r="AJ808" s="115" t="s">
        <v>201</v>
      </c>
      <c r="AK808" s="115" t="s">
        <v>201</v>
      </c>
      <c r="AL808" s="115" t="s">
        <v>201</v>
      </c>
      <c r="AM808" s="115" t="s">
        <v>201</v>
      </c>
      <c r="AN808" s="115" t="s">
        <v>201</v>
      </c>
    </row>
    <row r="809" spans="1:40" x14ac:dyDescent="0.25">
      <c r="A809" s="115">
        <v>331290</v>
      </c>
      <c r="B809" s="115" t="s">
        <v>138</v>
      </c>
      <c r="D809" s="115" t="s">
        <v>201</v>
      </c>
      <c r="H809" s="115" t="s">
        <v>201</v>
      </c>
      <c r="P809" s="115" t="s">
        <v>201</v>
      </c>
      <c r="W809" s="115" t="s">
        <v>201</v>
      </c>
      <c r="Z809" s="115" t="s">
        <v>201</v>
      </c>
      <c r="AB809" s="115" t="s">
        <v>201</v>
      </c>
      <c r="AC809" s="115" t="s">
        <v>201</v>
      </c>
      <c r="AD809" s="115" t="s">
        <v>201</v>
      </c>
      <c r="AE809" s="115" t="s">
        <v>201</v>
      </c>
      <c r="AF809" s="115" t="s">
        <v>201</v>
      </c>
      <c r="AG809" s="115" t="s">
        <v>201</v>
      </c>
      <c r="AH809" s="115" t="s">
        <v>201</v>
      </c>
      <c r="AI809" s="115" t="s">
        <v>201</v>
      </c>
      <c r="AJ809" s="115" t="s">
        <v>201</v>
      </c>
      <c r="AK809" s="115" t="s">
        <v>201</v>
      </c>
      <c r="AL809" s="115" t="s">
        <v>201</v>
      </c>
      <c r="AM809" s="115" t="s">
        <v>201</v>
      </c>
      <c r="AN809" s="115" t="s">
        <v>201</v>
      </c>
    </row>
    <row r="810" spans="1:40" x14ac:dyDescent="0.25">
      <c r="A810" s="115">
        <v>337293</v>
      </c>
      <c r="B810" s="115" t="s">
        <v>138</v>
      </c>
      <c r="G810" s="115" t="s">
        <v>201</v>
      </c>
      <c r="Q810" s="115" t="s">
        <v>201</v>
      </c>
      <c r="R810" s="115" t="s">
        <v>201</v>
      </c>
      <c r="W810" s="115" t="s">
        <v>201</v>
      </c>
      <c r="Y810" s="115" t="s">
        <v>201</v>
      </c>
      <c r="AB810" s="115" t="s">
        <v>201</v>
      </c>
      <c r="AC810" s="115" t="s">
        <v>201</v>
      </c>
      <c r="AD810" s="115" t="s">
        <v>201</v>
      </c>
      <c r="AE810" s="115" t="s">
        <v>201</v>
      </c>
      <c r="AF810" s="115" t="s">
        <v>201</v>
      </c>
      <c r="AG810" s="115" t="s">
        <v>201</v>
      </c>
      <c r="AH810" s="115" t="s">
        <v>201</v>
      </c>
      <c r="AI810" s="115" t="s">
        <v>201</v>
      </c>
      <c r="AJ810" s="115" t="s">
        <v>201</v>
      </c>
      <c r="AK810" s="115" t="s">
        <v>201</v>
      </c>
      <c r="AL810" s="115" t="s">
        <v>201</v>
      </c>
      <c r="AM810" s="115" t="s">
        <v>201</v>
      </c>
      <c r="AN810" s="115" t="s">
        <v>201</v>
      </c>
    </row>
    <row r="811" spans="1:40" x14ac:dyDescent="0.25">
      <c r="A811" s="115">
        <v>333210</v>
      </c>
      <c r="B811" s="115" t="s">
        <v>138</v>
      </c>
      <c r="H811" s="115" t="s">
        <v>201</v>
      </c>
      <c r="P811" s="115" t="s">
        <v>201</v>
      </c>
      <c r="Z811" s="115" t="s">
        <v>201</v>
      </c>
      <c r="AB811" s="115" t="s">
        <v>201</v>
      </c>
      <c r="AC811" s="115" t="s">
        <v>201</v>
      </c>
      <c r="AD811" s="115" t="s">
        <v>201</v>
      </c>
      <c r="AE811" s="115" t="s">
        <v>201</v>
      </c>
      <c r="AF811" s="115" t="s">
        <v>201</v>
      </c>
      <c r="AG811" s="115" t="s">
        <v>201</v>
      </c>
      <c r="AH811" s="115" t="s">
        <v>201</v>
      </c>
      <c r="AI811" s="115" t="s">
        <v>201</v>
      </c>
      <c r="AJ811" s="115" t="s">
        <v>201</v>
      </c>
      <c r="AK811" s="115" t="s">
        <v>201</v>
      </c>
      <c r="AL811" s="115" t="s">
        <v>201</v>
      </c>
      <c r="AM811" s="115" t="s">
        <v>201</v>
      </c>
      <c r="AN811" s="115" t="s">
        <v>201</v>
      </c>
    </row>
    <row r="812" spans="1:40" x14ac:dyDescent="0.25">
      <c r="A812" s="115">
        <v>334252</v>
      </c>
      <c r="B812" s="115" t="s">
        <v>138</v>
      </c>
      <c r="H812" s="115" t="s">
        <v>201</v>
      </c>
      <c r="W812" s="115" t="s">
        <v>201</v>
      </c>
      <c r="Y812" s="115" t="s">
        <v>201</v>
      </c>
      <c r="AB812" s="115" t="s">
        <v>201</v>
      </c>
      <c r="AC812" s="115" t="s">
        <v>201</v>
      </c>
      <c r="AD812" s="115" t="s">
        <v>201</v>
      </c>
      <c r="AE812" s="115" t="s">
        <v>201</v>
      </c>
      <c r="AF812" s="115" t="s">
        <v>201</v>
      </c>
      <c r="AG812" s="115" t="s">
        <v>201</v>
      </c>
      <c r="AH812" s="115" t="s">
        <v>201</v>
      </c>
      <c r="AI812" s="115" t="s">
        <v>201</v>
      </c>
      <c r="AJ812" s="115" t="s">
        <v>201</v>
      </c>
      <c r="AK812" s="115" t="s">
        <v>201</v>
      </c>
      <c r="AL812" s="115" t="s">
        <v>201</v>
      </c>
      <c r="AM812" s="115" t="s">
        <v>201</v>
      </c>
      <c r="AN812" s="115" t="s">
        <v>201</v>
      </c>
    </row>
    <row r="813" spans="1:40" x14ac:dyDescent="0.25">
      <c r="A813" s="115">
        <v>333944</v>
      </c>
      <c r="B813" s="115" t="s">
        <v>138</v>
      </c>
      <c r="P813" s="115" t="s">
        <v>201</v>
      </c>
      <c r="W813" s="115" t="s">
        <v>201</v>
      </c>
      <c r="Z813" s="115" t="s">
        <v>201</v>
      </c>
      <c r="AB813" s="115" t="s">
        <v>201</v>
      </c>
      <c r="AC813" s="115" t="s">
        <v>201</v>
      </c>
      <c r="AD813" s="115" t="s">
        <v>201</v>
      </c>
      <c r="AE813" s="115" t="s">
        <v>201</v>
      </c>
      <c r="AF813" s="115" t="s">
        <v>201</v>
      </c>
      <c r="AG813" s="115" t="s">
        <v>201</v>
      </c>
      <c r="AH813" s="115" t="s">
        <v>201</v>
      </c>
      <c r="AI813" s="115" t="s">
        <v>201</v>
      </c>
      <c r="AJ813" s="115" t="s">
        <v>201</v>
      </c>
      <c r="AK813" s="115" t="s">
        <v>201</v>
      </c>
      <c r="AL813" s="115" t="s">
        <v>201</v>
      </c>
      <c r="AM813" s="115" t="s">
        <v>201</v>
      </c>
      <c r="AN813" s="115" t="s">
        <v>201</v>
      </c>
    </row>
    <row r="814" spans="1:40" x14ac:dyDescent="0.25">
      <c r="A814" s="115">
        <v>312231</v>
      </c>
      <c r="B814" s="115" t="s">
        <v>138</v>
      </c>
      <c r="W814" s="115" t="s">
        <v>201</v>
      </c>
      <c r="Z814" s="115" t="s">
        <v>201</v>
      </c>
      <c r="AA814" s="115" t="s">
        <v>201</v>
      </c>
      <c r="AB814" s="115" t="s">
        <v>201</v>
      </c>
      <c r="AC814" s="115" t="s">
        <v>201</v>
      </c>
      <c r="AD814" s="115" t="s">
        <v>201</v>
      </c>
      <c r="AE814" s="115" t="s">
        <v>201</v>
      </c>
      <c r="AF814" s="115" t="s">
        <v>201</v>
      </c>
      <c r="AG814" s="115" t="s">
        <v>201</v>
      </c>
      <c r="AH814" s="115" t="s">
        <v>201</v>
      </c>
      <c r="AI814" s="115" t="s">
        <v>201</v>
      </c>
      <c r="AJ814" s="115" t="s">
        <v>201</v>
      </c>
      <c r="AK814" s="115" t="s">
        <v>201</v>
      </c>
      <c r="AL814" s="115" t="s">
        <v>201</v>
      </c>
      <c r="AM814" s="115" t="s">
        <v>201</v>
      </c>
      <c r="AN814" s="115" t="s">
        <v>201</v>
      </c>
    </row>
    <row r="815" spans="1:40" x14ac:dyDescent="0.25">
      <c r="A815" s="115">
        <v>330268</v>
      </c>
      <c r="B815" s="115" t="s">
        <v>138</v>
      </c>
      <c r="J815" s="115" t="s">
        <v>201</v>
      </c>
      <c r="Y815" s="115" t="s">
        <v>201</v>
      </c>
      <c r="Z815" s="115" t="s">
        <v>201</v>
      </c>
      <c r="AB815" s="115" t="s">
        <v>201</v>
      </c>
      <c r="AC815" s="115" t="s">
        <v>201</v>
      </c>
      <c r="AD815" s="115" t="s">
        <v>201</v>
      </c>
      <c r="AF815" s="115" t="s">
        <v>201</v>
      </c>
      <c r="AG815" s="115" t="s">
        <v>201</v>
      </c>
      <c r="AH815" s="115" t="s">
        <v>201</v>
      </c>
      <c r="AI815" s="115" t="s">
        <v>201</v>
      </c>
      <c r="AJ815" s="115" t="s">
        <v>201</v>
      </c>
      <c r="AK815" s="115" t="s">
        <v>201</v>
      </c>
      <c r="AL815" s="115" t="s">
        <v>201</v>
      </c>
      <c r="AM815" s="115" t="s">
        <v>201</v>
      </c>
      <c r="AN815" s="115" t="s">
        <v>201</v>
      </c>
    </row>
    <row r="816" spans="1:40" x14ac:dyDescent="0.25">
      <c r="A816" s="115">
        <v>333146</v>
      </c>
      <c r="B816" s="115" t="s">
        <v>138</v>
      </c>
      <c r="W816" s="115" t="s">
        <v>201</v>
      </c>
      <c r="Z816" s="115" t="s">
        <v>201</v>
      </c>
      <c r="AB816" s="115" t="s">
        <v>201</v>
      </c>
      <c r="AC816" s="115" t="s">
        <v>201</v>
      </c>
      <c r="AD816" s="115" t="s">
        <v>201</v>
      </c>
      <c r="AE816" s="115" t="s">
        <v>201</v>
      </c>
      <c r="AF816" s="115" t="s">
        <v>201</v>
      </c>
      <c r="AG816" s="115" t="s">
        <v>201</v>
      </c>
      <c r="AH816" s="115" t="s">
        <v>201</v>
      </c>
      <c r="AI816" s="115" t="s">
        <v>201</v>
      </c>
      <c r="AJ816" s="115" t="s">
        <v>201</v>
      </c>
      <c r="AK816" s="115" t="s">
        <v>201</v>
      </c>
      <c r="AL816" s="115" t="s">
        <v>201</v>
      </c>
      <c r="AM816" s="115" t="s">
        <v>201</v>
      </c>
      <c r="AN816" s="115" t="s">
        <v>201</v>
      </c>
    </row>
    <row r="817" spans="1:40" x14ac:dyDescent="0.25">
      <c r="A817" s="115">
        <v>337119</v>
      </c>
      <c r="B817" s="115" t="s">
        <v>138</v>
      </c>
      <c r="F817" s="115" t="s">
        <v>201</v>
      </c>
      <c r="M817" s="115" t="s">
        <v>201</v>
      </c>
      <c r="W817" s="115" t="s">
        <v>201</v>
      </c>
      <c r="AB817" s="115" t="s">
        <v>201</v>
      </c>
      <c r="AC817" s="115" t="s">
        <v>201</v>
      </c>
      <c r="AD817" s="115" t="s">
        <v>201</v>
      </c>
      <c r="AE817" s="115" t="s">
        <v>201</v>
      </c>
      <c r="AF817" s="115" t="s">
        <v>201</v>
      </c>
      <c r="AG817" s="115" t="s">
        <v>201</v>
      </c>
      <c r="AH817" s="115" t="s">
        <v>201</v>
      </c>
      <c r="AI817" s="115" t="s">
        <v>201</v>
      </c>
      <c r="AJ817" s="115" t="s">
        <v>201</v>
      </c>
      <c r="AL817" s="115" t="s">
        <v>201</v>
      </c>
      <c r="AM817" s="115" t="s">
        <v>201</v>
      </c>
      <c r="AN817" s="115" t="s">
        <v>201</v>
      </c>
    </row>
    <row r="818" spans="1:40" x14ac:dyDescent="0.25">
      <c r="A818" s="115">
        <v>336794</v>
      </c>
      <c r="B818" s="115" t="s">
        <v>138</v>
      </c>
      <c r="P818" s="115" t="s">
        <v>201</v>
      </c>
      <c r="W818" s="115" t="s">
        <v>201</v>
      </c>
      <c r="AB818" s="115" t="s">
        <v>201</v>
      </c>
      <c r="AC818" s="115" t="s">
        <v>201</v>
      </c>
      <c r="AD818" s="115" t="s">
        <v>201</v>
      </c>
      <c r="AE818" s="115" t="s">
        <v>201</v>
      </c>
      <c r="AF818" s="115" t="s">
        <v>201</v>
      </c>
      <c r="AG818" s="115" t="s">
        <v>201</v>
      </c>
      <c r="AH818" s="115" t="s">
        <v>201</v>
      </c>
      <c r="AI818" s="115" t="s">
        <v>201</v>
      </c>
      <c r="AJ818" s="115" t="s">
        <v>201</v>
      </c>
      <c r="AK818" s="115" t="s">
        <v>201</v>
      </c>
      <c r="AL818" s="115" t="s">
        <v>201</v>
      </c>
      <c r="AM818" s="115" t="s">
        <v>201</v>
      </c>
      <c r="AN818" s="115" t="s">
        <v>201</v>
      </c>
    </row>
    <row r="819" spans="1:40" x14ac:dyDescent="0.25">
      <c r="A819" s="115">
        <v>327421</v>
      </c>
      <c r="B819" s="115" t="s">
        <v>138</v>
      </c>
      <c r="R819" s="115" t="s">
        <v>201</v>
      </c>
      <c r="Z819" s="115" t="s">
        <v>201</v>
      </c>
      <c r="AB819" s="115" t="s">
        <v>201</v>
      </c>
      <c r="AC819" s="115" t="s">
        <v>201</v>
      </c>
      <c r="AD819" s="115" t="s">
        <v>201</v>
      </c>
      <c r="AE819" s="115" t="s">
        <v>201</v>
      </c>
      <c r="AF819" s="115" t="s">
        <v>201</v>
      </c>
      <c r="AG819" s="115" t="s">
        <v>201</v>
      </c>
      <c r="AI819" s="115" t="s">
        <v>201</v>
      </c>
      <c r="AJ819" s="115" t="s">
        <v>201</v>
      </c>
      <c r="AK819" s="115" t="s">
        <v>201</v>
      </c>
      <c r="AL819" s="115" t="s">
        <v>201</v>
      </c>
      <c r="AM819" s="115" t="s">
        <v>201</v>
      </c>
      <c r="AN819" s="115" t="s">
        <v>201</v>
      </c>
    </row>
    <row r="820" spans="1:40" x14ac:dyDescent="0.25">
      <c r="A820" s="115">
        <v>328352</v>
      </c>
      <c r="B820" s="115" t="s">
        <v>138</v>
      </c>
      <c r="P820" s="115" t="s">
        <v>201</v>
      </c>
      <c r="Z820" s="115" t="s">
        <v>201</v>
      </c>
      <c r="AB820" s="115" t="s">
        <v>201</v>
      </c>
      <c r="AC820" s="115" t="s">
        <v>201</v>
      </c>
      <c r="AE820" s="115" t="s">
        <v>201</v>
      </c>
      <c r="AF820" s="115" t="s">
        <v>201</v>
      </c>
      <c r="AG820" s="115" t="s">
        <v>201</v>
      </c>
      <c r="AH820" s="115" t="s">
        <v>201</v>
      </c>
      <c r="AI820" s="115" t="s">
        <v>201</v>
      </c>
      <c r="AJ820" s="115" t="s">
        <v>201</v>
      </c>
      <c r="AK820" s="115" t="s">
        <v>201</v>
      </c>
      <c r="AL820" s="115" t="s">
        <v>201</v>
      </c>
      <c r="AM820" s="115" t="s">
        <v>201</v>
      </c>
      <c r="AN820" s="115" t="s">
        <v>201</v>
      </c>
    </row>
    <row r="821" spans="1:40" x14ac:dyDescent="0.25">
      <c r="A821" s="115">
        <v>332282</v>
      </c>
      <c r="B821" s="115" t="s">
        <v>138</v>
      </c>
      <c r="W821" s="115" t="s">
        <v>201</v>
      </c>
      <c r="AB821" s="115" t="s">
        <v>201</v>
      </c>
      <c r="AC821" s="115" t="s">
        <v>201</v>
      </c>
      <c r="AD821" s="115" t="s">
        <v>201</v>
      </c>
      <c r="AE821" s="115" t="s">
        <v>201</v>
      </c>
      <c r="AF821" s="115" t="s">
        <v>201</v>
      </c>
      <c r="AG821" s="115" t="s">
        <v>201</v>
      </c>
      <c r="AH821" s="115" t="s">
        <v>201</v>
      </c>
      <c r="AI821" s="115" t="s">
        <v>201</v>
      </c>
      <c r="AJ821" s="115" t="s">
        <v>201</v>
      </c>
      <c r="AK821" s="115" t="s">
        <v>201</v>
      </c>
      <c r="AL821" s="115" t="s">
        <v>201</v>
      </c>
      <c r="AM821" s="115" t="s">
        <v>201</v>
      </c>
      <c r="AN821" s="115" t="s">
        <v>201</v>
      </c>
    </row>
    <row r="822" spans="1:40" x14ac:dyDescent="0.25">
      <c r="A822" s="115">
        <v>333300</v>
      </c>
      <c r="B822" s="115" t="s">
        <v>138</v>
      </c>
      <c r="Z822" s="115" t="s">
        <v>201</v>
      </c>
      <c r="AB822" s="115" t="s">
        <v>201</v>
      </c>
      <c r="AC822" s="115" t="s">
        <v>201</v>
      </c>
      <c r="AD822" s="115" t="s">
        <v>201</v>
      </c>
      <c r="AE822" s="115" t="s">
        <v>201</v>
      </c>
      <c r="AF822" s="115" t="s">
        <v>201</v>
      </c>
      <c r="AG822" s="115" t="s">
        <v>201</v>
      </c>
      <c r="AH822" s="115" t="s">
        <v>201</v>
      </c>
      <c r="AI822" s="115" t="s">
        <v>201</v>
      </c>
      <c r="AJ822" s="115" t="s">
        <v>201</v>
      </c>
      <c r="AK822" s="115" t="s">
        <v>201</v>
      </c>
      <c r="AL822" s="115" t="s">
        <v>201</v>
      </c>
      <c r="AM822" s="115" t="s">
        <v>201</v>
      </c>
      <c r="AN822" s="115" t="s">
        <v>201</v>
      </c>
    </row>
    <row r="823" spans="1:40" x14ac:dyDescent="0.25">
      <c r="A823" s="115">
        <v>318871</v>
      </c>
      <c r="B823" s="115" t="s">
        <v>138</v>
      </c>
      <c r="AA823" s="115" t="s">
        <v>201</v>
      </c>
      <c r="AB823" s="115" t="s">
        <v>201</v>
      </c>
      <c r="AC823" s="115" t="s">
        <v>201</v>
      </c>
      <c r="AE823" s="115" t="s">
        <v>201</v>
      </c>
      <c r="AF823" s="115" t="s">
        <v>201</v>
      </c>
      <c r="AG823" s="115" t="s">
        <v>201</v>
      </c>
      <c r="AH823" s="115" t="s">
        <v>201</v>
      </c>
      <c r="AI823" s="115" t="s">
        <v>201</v>
      </c>
      <c r="AJ823" s="115" t="s">
        <v>201</v>
      </c>
      <c r="AK823" s="115" t="s">
        <v>201</v>
      </c>
      <c r="AL823" s="115" t="s">
        <v>201</v>
      </c>
      <c r="AM823" s="115" t="s">
        <v>201</v>
      </c>
      <c r="AN823" s="115" t="s">
        <v>201</v>
      </c>
    </row>
    <row r="824" spans="1:40" x14ac:dyDescent="0.25">
      <c r="A824" s="115">
        <v>331732</v>
      </c>
      <c r="B824" s="115" t="s">
        <v>138</v>
      </c>
      <c r="AB824" s="115" t="s">
        <v>201</v>
      </c>
      <c r="AC824" s="115" t="s">
        <v>201</v>
      </c>
      <c r="AD824" s="115" t="s">
        <v>201</v>
      </c>
      <c r="AE824" s="115" t="s">
        <v>201</v>
      </c>
      <c r="AF824" s="115" t="s">
        <v>201</v>
      </c>
      <c r="AG824" s="115" t="s">
        <v>201</v>
      </c>
      <c r="AI824" s="115" t="s">
        <v>201</v>
      </c>
      <c r="AJ824" s="115" t="s">
        <v>201</v>
      </c>
      <c r="AK824" s="115" t="s">
        <v>201</v>
      </c>
      <c r="AL824" s="115" t="s">
        <v>201</v>
      </c>
      <c r="AM824" s="115" t="s">
        <v>201</v>
      </c>
      <c r="AN824" s="115" t="s">
        <v>201</v>
      </c>
    </row>
    <row r="825" spans="1:40" x14ac:dyDescent="0.25">
      <c r="A825" s="115">
        <v>333966</v>
      </c>
      <c r="B825" s="115" t="s">
        <v>138</v>
      </c>
      <c r="G825" s="115" t="s">
        <v>201</v>
      </c>
      <c r="P825" s="115" t="s">
        <v>201</v>
      </c>
      <c r="AB825" s="115" t="s">
        <v>201</v>
      </c>
      <c r="AC825" s="115" t="s">
        <v>201</v>
      </c>
      <c r="AF825" s="115" t="s">
        <v>201</v>
      </c>
      <c r="AG825" s="115" t="s">
        <v>201</v>
      </c>
      <c r="AI825" s="115" t="s">
        <v>201</v>
      </c>
      <c r="AJ825" s="115" t="s">
        <v>201</v>
      </c>
      <c r="AK825" s="115" t="s">
        <v>201</v>
      </c>
      <c r="AL825" s="115" t="s">
        <v>201</v>
      </c>
      <c r="AM825" s="115" t="s">
        <v>201</v>
      </c>
      <c r="AN825" s="115" t="s">
        <v>201</v>
      </c>
    </row>
    <row r="826" spans="1:40" x14ac:dyDescent="0.25">
      <c r="A826" s="115">
        <v>332719</v>
      </c>
      <c r="B826" s="115" t="s">
        <v>138</v>
      </c>
      <c r="G826" s="115" t="s">
        <v>201</v>
      </c>
      <c r="M826" s="115" t="s">
        <v>201</v>
      </c>
      <c r="O826" s="115" t="s">
        <v>201</v>
      </c>
      <c r="P826" s="115" t="s">
        <v>201</v>
      </c>
      <c r="AA826" s="115" t="s">
        <v>201</v>
      </c>
      <c r="AC826" s="115" t="s">
        <v>201</v>
      </c>
      <c r="AD826" s="115" t="s">
        <v>201</v>
      </c>
      <c r="AE826" s="115" t="s">
        <v>201</v>
      </c>
      <c r="AF826" s="115" t="s">
        <v>201</v>
      </c>
      <c r="AG826" s="115" t="s">
        <v>201</v>
      </c>
      <c r="AH826" s="115" t="s">
        <v>201</v>
      </c>
      <c r="AI826" s="115" t="s">
        <v>201</v>
      </c>
      <c r="AJ826" s="115" t="s">
        <v>201</v>
      </c>
      <c r="AK826" s="115" t="s">
        <v>201</v>
      </c>
      <c r="AL826" s="115" t="s">
        <v>201</v>
      </c>
      <c r="AM826" s="115" t="s">
        <v>201</v>
      </c>
      <c r="AN826" s="115" t="s">
        <v>201</v>
      </c>
    </row>
    <row r="827" spans="1:40" x14ac:dyDescent="0.25">
      <c r="A827" s="115">
        <v>329832</v>
      </c>
      <c r="B827" s="115" t="s">
        <v>138</v>
      </c>
      <c r="O827" s="115" t="s">
        <v>201</v>
      </c>
      <c r="P827" s="115" t="s">
        <v>201</v>
      </c>
      <c r="W827" s="115" t="s">
        <v>201</v>
      </c>
      <c r="AA827" s="115" t="s">
        <v>201</v>
      </c>
      <c r="AC827" s="115" t="s">
        <v>201</v>
      </c>
      <c r="AD827" s="115" t="s">
        <v>201</v>
      </c>
      <c r="AE827" s="115" t="s">
        <v>201</v>
      </c>
      <c r="AF827" s="115" t="s">
        <v>201</v>
      </c>
      <c r="AG827" s="115" t="s">
        <v>201</v>
      </c>
      <c r="AH827" s="115" t="s">
        <v>201</v>
      </c>
      <c r="AI827" s="115" t="s">
        <v>201</v>
      </c>
      <c r="AJ827" s="115" t="s">
        <v>201</v>
      </c>
      <c r="AK827" s="115" t="s">
        <v>201</v>
      </c>
      <c r="AL827" s="115" t="s">
        <v>201</v>
      </c>
      <c r="AM827" s="115" t="s">
        <v>201</v>
      </c>
      <c r="AN827" s="115" t="s">
        <v>201</v>
      </c>
    </row>
    <row r="828" spans="1:40" x14ac:dyDescent="0.25">
      <c r="A828" s="115">
        <v>332776</v>
      </c>
      <c r="B828" s="115" t="s">
        <v>138</v>
      </c>
      <c r="O828" s="115" t="s">
        <v>201</v>
      </c>
      <c r="P828" s="115" t="s">
        <v>201</v>
      </c>
      <c r="AA828" s="115" t="s">
        <v>201</v>
      </c>
      <c r="AC828" s="115" t="s">
        <v>201</v>
      </c>
      <c r="AE828" s="115" t="s">
        <v>201</v>
      </c>
      <c r="AG828" s="115" t="s">
        <v>201</v>
      </c>
      <c r="AH828" s="115" t="s">
        <v>201</v>
      </c>
      <c r="AI828" s="115" t="s">
        <v>201</v>
      </c>
      <c r="AJ828" s="115" t="s">
        <v>201</v>
      </c>
      <c r="AK828" s="115" t="s">
        <v>201</v>
      </c>
      <c r="AL828" s="115" t="s">
        <v>201</v>
      </c>
      <c r="AM828" s="115" t="s">
        <v>201</v>
      </c>
      <c r="AN828" s="115" t="s">
        <v>201</v>
      </c>
    </row>
    <row r="829" spans="1:40" x14ac:dyDescent="0.25">
      <c r="A829" s="115">
        <v>328020</v>
      </c>
      <c r="B829" s="115" t="s">
        <v>138</v>
      </c>
      <c r="O829" s="115" t="s">
        <v>201</v>
      </c>
      <c r="Y829" s="115" t="s">
        <v>201</v>
      </c>
      <c r="Z829" s="115" t="s">
        <v>201</v>
      </c>
      <c r="AF829" s="115" t="s">
        <v>201</v>
      </c>
      <c r="AG829" s="115" t="s">
        <v>201</v>
      </c>
      <c r="AH829" s="115" t="s">
        <v>201</v>
      </c>
      <c r="AJ829" s="115" t="s">
        <v>201</v>
      </c>
      <c r="AK829" s="115" t="s">
        <v>201</v>
      </c>
      <c r="AL829" s="115" t="s">
        <v>201</v>
      </c>
      <c r="AM829" s="115" t="s">
        <v>201</v>
      </c>
      <c r="AN829" s="115" t="s">
        <v>201</v>
      </c>
    </row>
    <row r="830" spans="1:40" x14ac:dyDescent="0.25">
      <c r="A830" s="115">
        <v>333392</v>
      </c>
      <c r="B830" s="115" t="s">
        <v>138</v>
      </c>
      <c r="O830" s="115" t="s">
        <v>201</v>
      </c>
      <c r="AA830" s="115" t="s">
        <v>201</v>
      </c>
      <c r="AF830" s="115" t="s">
        <v>201</v>
      </c>
      <c r="AG830" s="115" t="s">
        <v>201</v>
      </c>
      <c r="AI830" s="115" t="s">
        <v>201</v>
      </c>
      <c r="AJ830" s="115" t="s">
        <v>201</v>
      </c>
      <c r="AK830" s="115" t="s">
        <v>201</v>
      </c>
      <c r="AL830" s="115" t="s">
        <v>201</v>
      </c>
      <c r="AM830" s="115" t="s">
        <v>201</v>
      </c>
      <c r="AN830" s="115" t="s">
        <v>201</v>
      </c>
    </row>
    <row r="831" spans="1:40" x14ac:dyDescent="0.25">
      <c r="A831" s="115">
        <v>328790</v>
      </c>
      <c r="B831" s="115" t="s">
        <v>138</v>
      </c>
      <c r="N831" s="115" t="s">
        <v>201</v>
      </c>
      <c r="O831" s="115" t="s">
        <v>201</v>
      </c>
      <c r="AC831" s="115" t="s">
        <v>201</v>
      </c>
      <c r="AD831" s="115" t="s">
        <v>201</v>
      </c>
      <c r="AF831" s="115" t="s">
        <v>201</v>
      </c>
      <c r="AI831" s="115" t="s">
        <v>201</v>
      </c>
      <c r="AJ831" s="115" t="s">
        <v>201</v>
      </c>
      <c r="AK831" s="115" t="s">
        <v>201</v>
      </c>
      <c r="AN831" s="115" t="s">
        <v>201</v>
      </c>
    </row>
    <row r="832" spans="1:40" x14ac:dyDescent="0.25">
      <c r="A832" s="115">
        <v>332195</v>
      </c>
      <c r="B832" s="115" t="s">
        <v>138</v>
      </c>
      <c r="O832" s="115" t="s">
        <v>201</v>
      </c>
      <c r="P832" s="115" t="s">
        <v>201</v>
      </c>
      <c r="AC832" s="115" t="s">
        <v>201</v>
      </c>
      <c r="AG832" s="115" t="s">
        <v>201</v>
      </c>
      <c r="AJ832" s="115" t="s">
        <v>201</v>
      </c>
      <c r="AL832" s="115" t="s">
        <v>201</v>
      </c>
      <c r="AM832" s="115" t="s">
        <v>201</v>
      </c>
      <c r="AN832" s="115" t="s">
        <v>201</v>
      </c>
    </row>
    <row r="833" spans="1:40" x14ac:dyDescent="0.25">
      <c r="A833" s="115">
        <v>326750</v>
      </c>
      <c r="B833" s="115" t="s">
        <v>138</v>
      </c>
      <c r="K833" s="115" t="s">
        <v>201</v>
      </c>
      <c r="O833" s="115" t="s">
        <v>201</v>
      </c>
      <c r="Q833" s="115" t="s">
        <v>201</v>
      </c>
      <c r="AC833" s="115" t="s">
        <v>201</v>
      </c>
      <c r="AD833" s="115" t="s">
        <v>201</v>
      </c>
      <c r="AE833" s="115" t="s">
        <v>201</v>
      </c>
      <c r="AG833" s="115" t="s">
        <v>201</v>
      </c>
      <c r="AI833" s="115" t="s">
        <v>201</v>
      </c>
      <c r="AJ833" s="115" t="s">
        <v>201</v>
      </c>
      <c r="AK833" s="115" t="s">
        <v>201</v>
      </c>
      <c r="AL833" s="115" t="s">
        <v>201</v>
      </c>
      <c r="AM833" s="115" t="s">
        <v>201</v>
      </c>
      <c r="AN833" s="115" t="s">
        <v>201</v>
      </c>
    </row>
    <row r="834" spans="1:40" x14ac:dyDescent="0.25">
      <c r="A834" s="115">
        <v>333833</v>
      </c>
      <c r="B834" s="115" t="s">
        <v>138</v>
      </c>
      <c r="J834" s="115" t="s">
        <v>201</v>
      </c>
      <c r="O834" s="115" t="s">
        <v>201</v>
      </c>
      <c r="P834" s="115" t="s">
        <v>201</v>
      </c>
      <c r="AC834" s="115" t="s">
        <v>201</v>
      </c>
      <c r="AD834" s="115" t="s">
        <v>201</v>
      </c>
      <c r="AE834" s="115" t="s">
        <v>201</v>
      </c>
      <c r="AF834" s="115" t="s">
        <v>201</v>
      </c>
      <c r="AG834" s="115" t="s">
        <v>201</v>
      </c>
      <c r="AH834" s="115" t="s">
        <v>201</v>
      </c>
      <c r="AI834" s="115" t="s">
        <v>201</v>
      </c>
      <c r="AJ834" s="115" t="s">
        <v>201</v>
      </c>
      <c r="AK834" s="115" t="s">
        <v>201</v>
      </c>
      <c r="AL834" s="115" t="s">
        <v>201</v>
      </c>
      <c r="AM834" s="115" t="s">
        <v>201</v>
      </c>
      <c r="AN834" s="115" t="s">
        <v>201</v>
      </c>
    </row>
    <row r="835" spans="1:40" x14ac:dyDescent="0.25">
      <c r="A835" s="115">
        <v>333185</v>
      </c>
      <c r="B835" s="115" t="s">
        <v>138</v>
      </c>
      <c r="H835" s="115" t="s">
        <v>201</v>
      </c>
      <c r="I835" s="115" t="s">
        <v>201</v>
      </c>
      <c r="P835" s="115" t="s">
        <v>201</v>
      </c>
      <c r="W835" s="115" t="s">
        <v>201</v>
      </c>
      <c r="Z835" s="115" t="s">
        <v>201</v>
      </c>
      <c r="AA835" s="115" t="s">
        <v>201</v>
      </c>
      <c r="AC835" s="115" t="s">
        <v>201</v>
      </c>
      <c r="AD835" s="115" t="s">
        <v>201</v>
      </c>
      <c r="AE835" s="115" t="s">
        <v>201</v>
      </c>
      <c r="AF835" s="115" t="s">
        <v>201</v>
      </c>
      <c r="AG835" s="115" t="s">
        <v>201</v>
      </c>
      <c r="AH835" s="115" t="s">
        <v>201</v>
      </c>
      <c r="AI835" s="115" t="s">
        <v>201</v>
      </c>
      <c r="AJ835" s="115" t="s">
        <v>201</v>
      </c>
      <c r="AK835" s="115" t="s">
        <v>201</v>
      </c>
      <c r="AL835" s="115" t="s">
        <v>201</v>
      </c>
      <c r="AM835" s="115" t="s">
        <v>201</v>
      </c>
      <c r="AN835" s="115" t="s">
        <v>201</v>
      </c>
    </row>
    <row r="836" spans="1:40" x14ac:dyDescent="0.25">
      <c r="A836" s="115">
        <v>334034</v>
      </c>
      <c r="B836" s="115" t="s">
        <v>138</v>
      </c>
      <c r="G836" s="115" t="s">
        <v>201</v>
      </c>
      <c r="P836" s="115" t="s">
        <v>201</v>
      </c>
      <c r="R836" s="115" t="s">
        <v>201</v>
      </c>
      <c r="W836" s="115" t="s">
        <v>201</v>
      </c>
      <c r="X836" s="115" t="s">
        <v>201</v>
      </c>
      <c r="AA836" s="115" t="s">
        <v>201</v>
      </c>
      <c r="AC836" s="115" t="s">
        <v>201</v>
      </c>
      <c r="AD836" s="115" t="s">
        <v>201</v>
      </c>
      <c r="AF836" s="115" t="s">
        <v>201</v>
      </c>
      <c r="AG836" s="115" t="s">
        <v>201</v>
      </c>
      <c r="AH836" s="115" t="s">
        <v>201</v>
      </c>
      <c r="AI836" s="115" t="s">
        <v>201</v>
      </c>
      <c r="AJ836" s="115" t="s">
        <v>201</v>
      </c>
      <c r="AK836" s="115" t="s">
        <v>201</v>
      </c>
      <c r="AL836" s="115" t="s">
        <v>201</v>
      </c>
      <c r="AM836" s="115" t="s">
        <v>201</v>
      </c>
      <c r="AN836" s="115" t="s">
        <v>201</v>
      </c>
    </row>
    <row r="837" spans="1:40" x14ac:dyDescent="0.25">
      <c r="A837" s="115">
        <v>334152</v>
      </c>
      <c r="B837" s="115" t="s">
        <v>138</v>
      </c>
      <c r="I837" s="115" t="s">
        <v>201</v>
      </c>
      <c r="N837" s="115" t="s">
        <v>201</v>
      </c>
      <c r="P837" s="115" t="s">
        <v>201</v>
      </c>
      <c r="V837" s="115" t="s">
        <v>201</v>
      </c>
      <c r="W837" s="115" t="s">
        <v>201</v>
      </c>
      <c r="AA837" s="115" t="s">
        <v>201</v>
      </c>
      <c r="AC837" s="115" t="s">
        <v>201</v>
      </c>
      <c r="AD837" s="115" t="s">
        <v>201</v>
      </c>
      <c r="AF837" s="115" t="s">
        <v>201</v>
      </c>
      <c r="AG837" s="115" t="s">
        <v>201</v>
      </c>
      <c r="AH837" s="115" t="s">
        <v>201</v>
      </c>
      <c r="AI837" s="115" t="s">
        <v>201</v>
      </c>
      <c r="AJ837" s="115" t="s">
        <v>201</v>
      </c>
      <c r="AK837" s="115" t="s">
        <v>201</v>
      </c>
      <c r="AL837" s="115" t="s">
        <v>201</v>
      </c>
      <c r="AM837" s="115" t="s">
        <v>201</v>
      </c>
      <c r="AN837" s="115" t="s">
        <v>201</v>
      </c>
    </row>
    <row r="838" spans="1:40" x14ac:dyDescent="0.25">
      <c r="A838" s="115">
        <v>336758</v>
      </c>
      <c r="B838" s="115" t="s">
        <v>138</v>
      </c>
      <c r="I838" s="115" t="s">
        <v>201</v>
      </c>
      <c r="N838" s="115" t="s">
        <v>201</v>
      </c>
      <c r="P838" s="115" t="s">
        <v>201</v>
      </c>
      <c r="V838" s="115" t="s">
        <v>201</v>
      </c>
      <c r="W838" s="115" t="s">
        <v>201</v>
      </c>
      <c r="AA838" s="115" t="s">
        <v>201</v>
      </c>
      <c r="AC838" s="115" t="s">
        <v>201</v>
      </c>
      <c r="AD838" s="115" t="s">
        <v>201</v>
      </c>
      <c r="AE838" s="115" t="s">
        <v>201</v>
      </c>
      <c r="AF838" s="115" t="s">
        <v>201</v>
      </c>
      <c r="AG838" s="115" t="s">
        <v>201</v>
      </c>
      <c r="AH838" s="115" t="s">
        <v>201</v>
      </c>
      <c r="AI838" s="115" t="s">
        <v>201</v>
      </c>
      <c r="AJ838" s="115" t="s">
        <v>201</v>
      </c>
      <c r="AK838" s="115" t="s">
        <v>201</v>
      </c>
      <c r="AM838" s="115" t="s">
        <v>201</v>
      </c>
      <c r="AN838" s="115" t="s">
        <v>201</v>
      </c>
    </row>
    <row r="839" spans="1:40" x14ac:dyDescent="0.25">
      <c r="A839" s="115">
        <v>332977</v>
      </c>
      <c r="B839" s="115" t="s">
        <v>138</v>
      </c>
      <c r="H839" s="115" t="s">
        <v>201</v>
      </c>
      <c r="P839" s="115" t="s">
        <v>201</v>
      </c>
      <c r="V839" s="115" t="s">
        <v>201</v>
      </c>
      <c r="W839" s="115" t="s">
        <v>201</v>
      </c>
      <c r="AA839" s="115" t="s">
        <v>201</v>
      </c>
      <c r="AC839" s="115" t="s">
        <v>201</v>
      </c>
      <c r="AD839" s="115" t="s">
        <v>201</v>
      </c>
      <c r="AE839" s="115" t="s">
        <v>201</v>
      </c>
      <c r="AF839" s="115" t="s">
        <v>201</v>
      </c>
      <c r="AG839" s="115" t="s">
        <v>201</v>
      </c>
      <c r="AH839" s="115" t="s">
        <v>201</v>
      </c>
      <c r="AI839" s="115" t="s">
        <v>201</v>
      </c>
      <c r="AJ839" s="115" t="s">
        <v>201</v>
      </c>
      <c r="AK839" s="115" t="s">
        <v>201</v>
      </c>
      <c r="AL839" s="115" t="s">
        <v>201</v>
      </c>
      <c r="AM839" s="115" t="s">
        <v>201</v>
      </c>
      <c r="AN839" s="115" t="s">
        <v>201</v>
      </c>
    </row>
    <row r="840" spans="1:40" x14ac:dyDescent="0.25">
      <c r="A840" s="115">
        <v>330389</v>
      </c>
      <c r="B840" s="115" t="s">
        <v>138</v>
      </c>
      <c r="I840" s="115" t="s">
        <v>201</v>
      </c>
      <c r="R840" s="115" t="s">
        <v>201</v>
      </c>
      <c r="W840" s="115" t="s">
        <v>201</v>
      </c>
      <c r="Z840" s="115" t="s">
        <v>201</v>
      </c>
      <c r="AA840" s="115" t="s">
        <v>201</v>
      </c>
      <c r="AC840" s="115" t="s">
        <v>201</v>
      </c>
      <c r="AD840" s="115" t="s">
        <v>201</v>
      </c>
      <c r="AE840" s="115" t="s">
        <v>201</v>
      </c>
      <c r="AF840" s="115" t="s">
        <v>201</v>
      </c>
      <c r="AG840" s="115" t="s">
        <v>201</v>
      </c>
      <c r="AH840" s="115" t="s">
        <v>201</v>
      </c>
      <c r="AI840" s="115" t="s">
        <v>201</v>
      </c>
      <c r="AJ840" s="115" t="s">
        <v>201</v>
      </c>
      <c r="AK840" s="115" t="s">
        <v>201</v>
      </c>
      <c r="AL840" s="115" t="s">
        <v>201</v>
      </c>
      <c r="AM840" s="115" t="s">
        <v>201</v>
      </c>
      <c r="AN840" s="115" t="s">
        <v>201</v>
      </c>
    </row>
    <row r="841" spans="1:40" x14ac:dyDescent="0.25">
      <c r="A841" s="115">
        <v>327336</v>
      </c>
      <c r="B841" s="115" t="s">
        <v>138</v>
      </c>
      <c r="P841" s="115" t="s">
        <v>201</v>
      </c>
      <c r="W841" s="115" t="s">
        <v>201</v>
      </c>
      <c r="Z841" s="115" t="s">
        <v>201</v>
      </c>
      <c r="AC841" s="115" t="s">
        <v>201</v>
      </c>
      <c r="AD841" s="115" t="s">
        <v>201</v>
      </c>
      <c r="AE841" s="115" t="s">
        <v>201</v>
      </c>
      <c r="AF841" s="115" t="s">
        <v>201</v>
      </c>
      <c r="AG841" s="115" t="s">
        <v>201</v>
      </c>
      <c r="AH841" s="115" t="s">
        <v>201</v>
      </c>
      <c r="AI841" s="115" t="s">
        <v>201</v>
      </c>
      <c r="AJ841" s="115" t="s">
        <v>201</v>
      </c>
      <c r="AK841" s="115" t="s">
        <v>201</v>
      </c>
      <c r="AL841" s="115" t="s">
        <v>201</v>
      </c>
      <c r="AM841" s="115" t="s">
        <v>201</v>
      </c>
      <c r="AN841" s="115" t="s">
        <v>201</v>
      </c>
    </row>
    <row r="842" spans="1:40" x14ac:dyDescent="0.25">
      <c r="A842" s="115">
        <v>331525</v>
      </c>
      <c r="B842" s="115" t="s">
        <v>138</v>
      </c>
      <c r="Q842" s="115" t="s">
        <v>201</v>
      </c>
      <c r="R842" s="115" t="s">
        <v>201</v>
      </c>
      <c r="Z842" s="115" t="s">
        <v>201</v>
      </c>
      <c r="AC842" s="115" t="s">
        <v>201</v>
      </c>
      <c r="AD842" s="115" t="s">
        <v>201</v>
      </c>
      <c r="AE842" s="115" t="s">
        <v>201</v>
      </c>
      <c r="AF842" s="115" t="s">
        <v>201</v>
      </c>
      <c r="AG842" s="115" t="s">
        <v>201</v>
      </c>
      <c r="AH842" s="115" t="s">
        <v>201</v>
      </c>
      <c r="AI842" s="115" t="s">
        <v>201</v>
      </c>
      <c r="AJ842" s="115" t="s">
        <v>201</v>
      </c>
      <c r="AK842" s="115" t="s">
        <v>201</v>
      </c>
      <c r="AL842" s="115" t="s">
        <v>201</v>
      </c>
      <c r="AM842" s="115" t="s">
        <v>201</v>
      </c>
      <c r="AN842" s="115" t="s">
        <v>201</v>
      </c>
    </row>
    <row r="843" spans="1:40" x14ac:dyDescent="0.25">
      <c r="A843" s="115">
        <v>317979</v>
      </c>
      <c r="B843" s="115" t="s">
        <v>138</v>
      </c>
      <c r="P843" s="115" t="s">
        <v>201</v>
      </c>
      <c r="X843" s="115" t="s">
        <v>201</v>
      </c>
      <c r="AA843" s="115" t="s">
        <v>201</v>
      </c>
      <c r="AD843" s="115" t="s">
        <v>201</v>
      </c>
      <c r="AE843" s="115" t="s">
        <v>201</v>
      </c>
      <c r="AF843" s="115" t="s">
        <v>201</v>
      </c>
      <c r="AG843" s="115" t="s">
        <v>201</v>
      </c>
      <c r="AH843" s="115" t="s">
        <v>201</v>
      </c>
      <c r="AI843" s="115" t="s">
        <v>201</v>
      </c>
      <c r="AJ843" s="115" t="s">
        <v>201</v>
      </c>
      <c r="AK843" s="115" t="s">
        <v>201</v>
      </c>
      <c r="AL843" s="115" t="s">
        <v>201</v>
      </c>
      <c r="AM843" s="115" t="s">
        <v>201</v>
      </c>
      <c r="AN843" s="115" t="s">
        <v>201</v>
      </c>
    </row>
    <row r="844" spans="1:40" x14ac:dyDescent="0.25">
      <c r="A844" s="115">
        <v>323051</v>
      </c>
      <c r="B844" s="115" t="s">
        <v>138</v>
      </c>
      <c r="P844" s="115" t="s">
        <v>201</v>
      </c>
      <c r="W844" s="115" t="s">
        <v>201</v>
      </c>
      <c r="AC844" s="115" t="s">
        <v>201</v>
      </c>
      <c r="AD844" s="115" t="s">
        <v>201</v>
      </c>
      <c r="AE844" s="115" t="s">
        <v>201</v>
      </c>
      <c r="AF844" s="115" t="s">
        <v>201</v>
      </c>
      <c r="AG844" s="115" t="s">
        <v>201</v>
      </c>
      <c r="AH844" s="115" t="s">
        <v>201</v>
      </c>
      <c r="AI844" s="115" t="s">
        <v>201</v>
      </c>
      <c r="AJ844" s="115" t="s">
        <v>201</v>
      </c>
      <c r="AK844" s="115" t="s">
        <v>201</v>
      </c>
      <c r="AL844" s="115" t="s">
        <v>201</v>
      </c>
      <c r="AM844" s="115" t="s">
        <v>201</v>
      </c>
      <c r="AN844" s="115" t="s">
        <v>201</v>
      </c>
    </row>
    <row r="845" spans="1:40" x14ac:dyDescent="0.25">
      <c r="A845" s="115">
        <v>324788</v>
      </c>
      <c r="B845" s="115" t="s">
        <v>138</v>
      </c>
      <c r="D845" s="115" t="s">
        <v>201</v>
      </c>
      <c r="P845" s="115" t="s">
        <v>201</v>
      </c>
      <c r="W845" s="115" t="s">
        <v>201</v>
      </c>
      <c r="Z845" s="115" t="s">
        <v>201</v>
      </c>
      <c r="AC845" s="115" t="s">
        <v>201</v>
      </c>
      <c r="AD845" s="115" t="s">
        <v>201</v>
      </c>
      <c r="AF845" s="115" t="s">
        <v>201</v>
      </c>
      <c r="AG845" s="115" t="s">
        <v>201</v>
      </c>
      <c r="AH845" s="115" t="s">
        <v>201</v>
      </c>
      <c r="AI845" s="115" t="s">
        <v>201</v>
      </c>
      <c r="AJ845" s="115" t="s">
        <v>201</v>
      </c>
      <c r="AK845" s="115" t="s">
        <v>201</v>
      </c>
      <c r="AM845" s="115" t="s">
        <v>201</v>
      </c>
      <c r="AN845" s="115" t="s">
        <v>201</v>
      </c>
    </row>
    <row r="846" spans="1:40" x14ac:dyDescent="0.25">
      <c r="A846" s="115">
        <v>330265</v>
      </c>
      <c r="B846" s="115" t="s">
        <v>138</v>
      </c>
      <c r="X846" s="115" t="s">
        <v>201</v>
      </c>
      <c r="Y846" s="115" t="s">
        <v>201</v>
      </c>
      <c r="Z846" s="115" t="s">
        <v>201</v>
      </c>
      <c r="AC846" s="115" t="s">
        <v>201</v>
      </c>
      <c r="AD846" s="115" t="s">
        <v>201</v>
      </c>
      <c r="AE846" s="115" t="s">
        <v>201</v>
      </c>
      <c r="AF846" s="115" t="s">
        <v>201</v>
      </c>
      <c r="AG846" s="115" t="s">
        <v>201</v>
      </c>
      <c r="AH846" s="115" t="s">
        <v>201</v>
      </c>
      <c r="AI846" s="115" t="s">
        <v>201</v>
      </c>
      <c r="AJ846" s="115" t="s">
        <v>201</v>
      </c>
      <c r="AK846" s="115" t="s">
        <v>201</v>
      </c>
      <c r="AM846" s="115" t="s">
        <v>201</v>
      </c>
      <c r="AN846" s="115" t="s">
        <v>201</v>
      </c>
    </row>
    <row r="847" spans="1:40" x14ac:dyDescent="0.25">
      <c r="A847" s="115">
        <v>301841</v>
      </c>
      <c r="B847" s="115" t="s">
        <v>138</v>
      </c>
      <c r="M847" s="115" t="s">
        <v>201</v>
      </c>
      <c r="N847" s="115" t="s">
        <v>201</v>
      </c>
      <c r="AA847" s="115" t="s">
        <v>201</v>
      </c>
      <c r="AC847" s="115" t="s">
        <v>201</v>
      </c>
      <c r="AD847" s="115" t="s">
        <v>201</v>
      </c>
      <c r="AE847" s="115" t="s">
        <v>201</v>
      </c>
      <c r="AG847" s="115" t="s">
        <v>201</v>
      </c>
      <c r="AI847" s="115" t="s">
        <v>201</v>
      </c>
      <c r="AJ847" s="115" t="s">
        <v>201</v>
      </c>
      <c r="AK847" s="115" t="s">
        <v>201</v>
      </c>
      <c r="AL847" s="115" t="s">
        <v>201</v>
      </c>
      <c r="AM847" s="115" t="s">
        <v>201</v>
      </c>
      <c r="AN847" s="115" t="s">
        <v>201</v>
      </c>
    </row>
    <row r="848" spans="1:40" x14ac:dyDescent="0.25">
      <c r="A848" s="115">
        <v>312742</v>
      </c>
      <c r="B848" s="115" t="s">
        <v>138</v>
      </c>
      <c r="P848" s="115" t="s">
        <v>201</v>
      </c>
      <c r="W848" s="115" t="s">
        <v>201</v>
      </c>
      <c r="Z848" s="115" t="s">
        <v>201</v>
      </c>
      <c r="AC848" s="115" t="s">
        <v>201</v>
      </c>
      <c r="AD848" s="115" t="s">
        <v>201</v>
      </c>
      <c r="AF848" s="115" t="s">
        <v>201</v>
      </c>
      <c r="AG848" s="115" t="s">
        <v>201</v>
      </c>
      <c r="AI848" s="115" t="s">
        <v>201</v>
      </c>
      <c r="AJ848" s="115" t="s">
        <v>201</v>
      </c>
      <c r="AK848" s="115" t="s">
        <v>201</v>
      </c>
      <c r="AL848" s="115" t="s">
        <v>201</v>
      </c>
      <c r="AM848" s="115" t="s">
        <v>201</v>
      </c>
      <c r="AN848" s="115" t="s">
        <v>201</v>
      </c>
    </row>
    <row r="849" spans="1:40" x14ac:dyDescent="0.25">
      <c r="A849" s="115">
        <v>317247</v>
      </c>
      <c r="B849" s="115" t="s">
        <v>138</v>
      </c>
      <c r="Q849" s="115" t="s">
        <v>201</v>
      </c>
      <c r="AC849" s="115" t="s">
        <v>201</v>
      </c>
      <c r="AE849" s="115" t="s">
        <v>201</v>
      </c>
      <c r="AF849" s="115" t="s">
        <v>201</v>
      </c>
      <c r="AG849" s="115" t="s">
        <v>201</v>
      </c>
      <c r="AH849" s="115" t="s">
        <v>201</v>
      </c>
      <c r="AI849" s="115" t="s">
        <v>201</v>
      </c>
      <c r="AJ849" s="115" t="s">
        <v>201</v>
      </c>
      <c r="AK849" s="115" t="s">
        <v>201</v>
      </c>
      <c r="AL849" s="115" t="s">
        <v>201</v>
      </c>
      <c r="AM849" s="115" t="s">
        <v>201</v>
      </c>
      <c r="AN849" s="115" t="s">
        <v>201</v>
      </c>
    </row>
    <row r="850" spans="1:40" x14ac:dyDescent="0.25">
      <c r="A850" s="115">
        <v>321922</v>
      </c>
      <c r="B850" s="115" t="s">
        <v>138</v>
      </c>
      <c r="W850" s="115" t="s">
        <v>201</v>
      </c>
      <c r="Z850" s="115" t="s">
        <v>201</v>
      </c>
      <c r="AC850" s="115" t="s">
        <v>201</v>
      </c>
      <c r="AE850" s="115" t="s">
        <v>201</v>
      </c>
      <c r="AF850" s="115" t="s">
        <v>201</v>
      </c>
      <c r="AG850" s="115" t="s">
        <v>201</v>
      </c>
      <c r="AH850" s="115" t="s">
        <v>201</v>
      </c>
      <c r="AI850" s="115" t="s">
        <v>201</v>
      </c>
      <c r="AJ850" s="115" t="s">
        <v>201</v>
      </c>
      <c r="AK850" s="115" t="s">
        <v>201</v>
      </c>
      <c r="AL850" s="115" t="s">
        <v>201</v>
      </c>
      <c r="AN850" s="115" t="s">
        <v>201</v>
      </c>
    </row>
    <row r="851" spans="1:40" x14ac:dyDescent="0.25">
      <c r="A851" s="115">
        <v>327285</v>
      </c>
      <c r="B851" s="115" t="s">
        <v>138</v>
      </c>
      <c r="Z851" s="115" t="s">
        <v>201</v>
      </c>
      <c r="AC851" s="115" t="s">
        <v>201</v>
      </c>
      <c r="AD851" s="115" t="s">
        <v>201</v>
      </c>
      <c r="AE851" s="115" t="s">
        <v>201</v>
      </c>
      <c r="AF851" s="115" t="s">
        <v>201</v>
      </c>
      <c r="AG851" s="115" t="s">
        <v>201</v>
      </c>
      <c r="AI851" s="115" t="s">
        <v>201</v>
      </c>
      <c r="AJ851" s="115" t="s">
        <v>201</v>
      </c>
      <c r="AK851" s="115" t="s">
        <v>201</v>
      </c>
      <c r="AL851" s="115" t="s">
        <v>201</v>
      </c>
      <c r="AM851" s="115" t="s">
        <v>201</v>
      </c>
      <c r="AN851" s="115" t="s">
        <v>201</v>
      </c>
    </row>
    <row r="852" spans="1:40" x14ac:dyDescent="0.25">
      <c r="A852" s="115">
        <v>327449</v>
      </c>
      <c r="B852" s="115" t="s">
        <v>138</v>
      </c>
      <c r="N852" s="115" t="s">
        <v>201</v>
      </c>
      <c r="Z852" s="115" t="s">
        <v>201</v>
      </c>
      <c r="AC852" s="115" t="s">
        <v>201</v>
      </c>
      <c r="AD852" s="115" t="s">
        <v>201</v>
      </c>
      <c r="AF852" s="115" t="s">
        <v>201</v>
      </c>
      <c r="AG852" s="115" t="s">
        <v>201</v>
      </c>
      <c r="AH852" s="115" t="s">
        <v>201</v>
      </c>
      <c r="AI852" s="115" t="s">
        <v>201</v>
      </c>
      <c r="AJ852" s="115" t="s">
        <v>201</v>
      </c>
      <c r="AK852" s="115" t="s">
        <v>201</v>
      </c>
      <c r="AM852" s="115" t="s">
        <v>201</v>
      </c>
      <c r="AN852" s="115" t="s">
        <v>201</v>
      </c>
    </row>
    <row r="853" spans="1:40" x14ac:dyDescent="0.25">
      <c r="A853" s="115">
        <v>331917</v>
      </c>
      <c r="B853" s="115" t="s">
        <v>138</v>
      </c>
      <c r="Z853" s="115" t="s">
        <v>201</v>
      </c>
      <c r="AA853" s="115" t="s">
        <v>201</v>
      </c>
      <c r="AC853" s="115" t="s">
        <v>201</v>
      </c>
      <c r="AE853" s="115" t="s">
        <v>201</v>
      </c>
      <c r="AF853" s="115" t="s">
        <v>201</v>
      </c>
      <c r="AG853" s="115" t="s">
        <v>201</v>
      </c>
      <c r="AI853" s="115" t="s">
        <v>201</v>
      </c>
      <c r="AJ853" s="115" t="s">
        <v>201</v>
      </c>
      <c r="AK853" s="115" t="s">
        <v>201</v>
      </c>
      <c r="AL853" s="115" t="s">
        <v>201</v>
      </c>
      <c r="AM853" s="115" t="s">
        <v>201</v>
      </c>
      <c r="AN853" s="115" t="s">
        <v>201</v>
      </c>
    </row>
    <row r="854" spans="1:40" x14ac:dyDescent="0.25">
      <c r="A854" s="115">
        <v>331288</v>
      </c>
      <c r="B854" s="115" t="s">
        <v>138</v>
      </c>
      <c r="AC854" s="115" t="s">
        <v>201</v>
      </c>
      <c r="AD854" s="115" t="s">
        <v>201</v>
      </c>
      <c r="AE854" s="115" t="s">
        <v>201</v>
      </c>
      <c r="AF854" s="115" t="s">
        <v>201</v>
      </c>
      <c r="AG854" s="115" t="s">
        <v>201</v>
      </c>
      <c r="AH854" s="115" t="s">
        <v>201</v>
      </c>
      <c r="AI854" s="115" t="s">
        <v>201</v>
      </c>
      <c r="AJ854" s="115" t="s">
        <v>201</v>
      </c>
      <c r="AK854" s="115" t="s">
        <v>201</v>
      </c>
      <c r="AL854" s="115" t="s">
        <v>201</v>
      </c>
      <c r="AM854" s="115" t="s">
        <v>201</v>
      </c>
      <c r="AN854" s="115" t="s">
        <v>201</v>
      </c>
    </row>
    <row r="855" spans="1:40" x14ac:dyDescent="0.25">
      <c r="A855" s="115">
        <v>330958</v>
      </c>
      <c r="B855" s="115" t="s">
        <v>138</v>
      </c>
      <c r="AA855" s="115" t="s">
        <v>201</v>
      </c>
      <c r="AC855" s="115" t="s">
        <v>201</v>
      </c>
      <c r="AD855" s="115" t="s">
        <v>201</v>
      </c>
      <c r="AE855" s="115" t="s">
        <v>201</v>
      </c>
      <c r="AF855" s="115" t="s">
        <v>201</v>
      </c>
      <c r="AG855" s="115" t="s">
        <v>201</v>
      </c>
      <c r="AI855" s="115" t="s">
        <v>201</v>
      </c>
      <c r="AJ855" s="115" t="s">
        <v>201</v>
      </c>
      <c r="AK855" s="115" t="s">
        <v>201</v>
      </c>
      <c r="AL855" s="115" t="s">
        <v>201</v>
      </c>
      <c r="AM855" s="115" t="s">
        <v>201</v>
      </c>
      <c r="AN855" s="115" t="s">
        <v>201</v>
      </c>
    </row>
    <row r="856" spans="1:40" x14ac:dyDescent="0.25">
      <c r="A856" s="115">
        <v>328740</v>
      </c>
      <c r="B856" s="115" t="s">
        <v>138</v>
      </c>
      <c r="H856" s="115" t="s">
        <v>201</v>
      </c>
      <c r="W856" s="115" t="s">
        <v>201</v>
      </c>
      <c r="X856" s="115" t="s">
        <v>201</v>
      </c>
      <c r="Y856" s="115" t="s">
        <v>201</v>
      </c>
      <c r="AE856" s="115" t="s">
        <v>201</v>
      </c>
      <c r="AG856" s="115" t="s">
        <v>201</v>
      </c>
      <c r="AH856" s="115" t="s">
        <v>201</v>
      </c>
      <c r="AI856" s="115" t="s">
        <v>201</v>
      </c>
      <c r="AJ856" s="115" t="s">
        <v>201</v>
      </c>
      <c r="AK856" s="115" t="s">
        <v>201</v>
      </c>
      <c r="AN856" s="115" t="s">
        <v>201</v>
      </c>
    </row>
    <row r="857" spans="1:40" x14ac:dyDescent="0.25">
      <c r="A857" s="115">
        <v>329055</v>
      </c>
      <c r="B857" s="115" t="s">
        <v>138</v>
      </c>
      <c r="P857" s="115" t="s">
        <v>201</v>
      </c>
      <c r="Q857" s="115" t="s">
        <v>201</v>
      </c>
      <c r="Z857" s="115" t="s">
        <v>201</v>
      </c>
      <c r="AF857" s="115" t="s">
        <v>201</v>
      </c>
      <c r="AG857" s="115" t="s">
        <v>201</v>
      </c>
      <c r="AH857" s="115" t="s">
        <v>201</v>
      </c>
      <c r="AI857" s="115" t="s">
        <v>201</v>
      </c>
      <c r="AJ857" s="115" t="s">
        <v>201</v>
      </c>
      <c r="AK857" s="115" t="s">
        <v>201</v>
      </c>
      <c r="AM857" s="115" t="s">
        <v>201</v>
      </c>
      <c r="AN857" s="115" t="s">
        <v>201</v>
      </c>
    </row>
    <row r="858" spans="1:40" x14ac:dyDescent="0.25">
      <c r="A858" s="115">
        <v>303320</v>
      </c>
      <c r="B858" s="115" t="s">
        <v>138</v>
      </c>
      <c r="AC858" s="115" t="s">
        <v>201</v>
      </c>
      <c r="AD858" s="115" t="s">
        <v>201</v>
      </c>
      <c r="AF858" s="115" t="s">
        <v>201</v>
      </c>
      <c r="AG858" s="115" t="s">
        <v>201</v>
      </c>
      <c r="AH858" s="115" t="s">
        <v>201</v>
      </c>
      <c r="AI858" s="115" t="s">
        <v>201</v>
      </c>
      <c r="AJ858" s="115" t="s">
        <v>201</v>
      </c>
      <c r="AK858" s="115" t="s">
        <v>201</v>
      </c>
      <c r="AL858" s="115" t="s">
        <v>201</v>
      </c>
      <c r="AM858" s="115" t="s">
        <v>201</v>
      </c>
      <c r="AN858" s="115" t="s">
        <v>201</v>
      </c>
    </row>
    <row r="859" spans="1:40" x14ac:dyDescent="0.25">
      <c r="A859" s="115">
        <v>331295</v>
      </c>
      <c r="B859" s="115" t="s">
        <v>138</v>
      </c>
      <c r="Z859" s="115" t="s">
        <v>201</v>
      </c>
      <c r="AD859" s="115" t="s">
        <v>201</v>
      </c>
      <c r="AF859" s="115" t="s">
        <v>201</v>
      </c>
      <c r="AG859" s="115" t="s">
        <v>201</v>
      </c>
      <c r="AH859" s="115" t="s">
        <v>201</v>
      </c>
      <c r="AI859" s="115" t="s">
        <v>201</v>
      </c>
      <c r="AJ859" s="115" t="s">
        <v>201</v>
      </c>
      <c r="AL859" s="115" t="s">
        <v>201</v>
      </c>
      <c r="AM859" s="115" t="s">
        <v>201</v>
      </c>
      <c r="AN859" s="115" t="s">
        <v>201</v>
      </c>
    </row>
    <row r="860" spans="1:40" x14ac:dyDescent="0.25">
      <c r="A860" s="115">
        <v>333648</v>
      </c>
      <c r="B860" s="115" t="s">
        <v>138</v>
      </c>
      <c r="AF860" s="115" t="s">
        <v>201</v>
      </c>
      <c r="AG860" s="115" t="s">
        <v>201</v>
      </c>
      <c r="AI860" s="115" t="s">
        <v>201</v>
      </c>
      <c r="AJ860" s="115" t="s">
        <v>201</v>
      </c>
      <c r="AK860" s="115" t="s">
        <v>201</v>
      </c>
      <c r="AL860" s="115" t="s">
        <v>201</v>
      </c>
      <c r="AM860" s="115" t="s">
        <v>201</v>
      </c>
      <c r="AN860" s="115" t="s">
        <v>201</v>
      </c>
    </row>
    <row r="861" spans="1:40" x14ac:dyDescent="0.25">
      <c r="A861" s="115">
        <v>333710</v>
      </c>
      <c r="B861" s="115" t="s">
        <v>138</v>
      </c>
      <c r="H861" s="115" t="s">
        <v>201</v>
      </c>
      <c r="AD861" s="115" t="s">
        <v>201</v>
      </c>
      <c r="AI861" s="115" t="s">
        <v>201</v>
      </c>
      <c r="AJ861" s="115" t="s">
        <v>201</v>
      </c>
      <c r="AK861" s="115" t="s">
        <v>201</v>
      </c>
      <c r="AL861" s="115" t="s">
        <v>201</v>
      </c>
      <c r="AM861" s="115" t="s">
        <v>201</v>
      </c>
      <c r="AN861" s="115" t="s">
        <v>201</v>
      </c>
    </row>
    <row r="862" spans="1:40" x14ac:dyDescent="0.25">
      <c r="A862" s="115">
        <v>337076</v>
      </c>
      <c r="B862" s="115" t="s">
        <v>138</v>
      </c>
      <c r="W862" s="115" t="s">
        <v>201</v>
      </c>
      <c r="AE862" s="115" t="s">
        <v>201</v>
      </c>
      <c r="AF862" s="115" t="s">
        <v>201</v>
      </c>
      <c r="AG862" s="115" t="s">
        <v>201</v>
      </c>
      <c r="AH862" s="115" t="s">
        <v>201</v>
      </c>
      <c r="AI862" s="115" t="s">
        <v>201</v>
      </c>
      <c r="AJ862" s="115" t="s">
        <v>201</v>
      </c>
      <c r="AN862" s="115" t="s">
        <v>201</v>
      </c>
    </row>
    <row r="863" spans="1:40" x14ac:dyDescent="0.25">
      <c r="A863" s="115">
        <v>303970</v>
      </c>
      <c r="B863" s="115" t="s">
        <v>138</v>
      </c>
      <c r="N863" s="115" t="s">
        <v>201</v>
      </c>
      <c r="Z863" s="115" t="s">
        <v>4460</v>
      </c>
      <c r="AG863" s="115" t="s">
        <v>201</v>
      </c>
      <c r="AH863" s="115" t="s">
        <v>201</v>
      </c>
      <c r="AI863" s="115" t="s">
        <v>201</v>
      </c>
      <c r="AJ863" s="115" t="s">
        <v>201</v>
      </c>
      <c r="AM863" s="115" t="s">
        <v>201</v>
      </c>
      <c r="AN863" s="115" t="s">
        <v>201</v>
      </c>
    </row>
    <row r="864" spans="1:40" x14ac:dyDescent="0.25">
      <c r="A864" s="115">
        <v>337117</v>
      </c>
      <c r="B864" s="115" t="s">
        <v>138</v>
      </c>
      <c r="Q864" s="115" t="s">
        <v>201</v>
      </c>
      <c r="AA864" s="115" t="s">
        <v>201</v>
      </c>
      <c r="AC864" s="115" t="s">
        <v>201</v>
      </c>
      <c r="AD864" s="115" t="s">
        <v>201</v>
      </c>
      <c r="AG864" s="115" t="s">
        <v>201</v>
      </c>
      <c r="AI864" s="115" t="s">
        <v>201</v>
      </c>
      <c r="AN864" s="115" t="s">
        <v>201</v>
      </c>
    </row>
    <row r="865" spans="1:40" x14ac:dyDescent="0.25">
      <c r="A865" s="115">
        <v>327684</v>
      </c>
      <c r="B865" s="115" t="s">
        <v>138</v>
      </c>
      <c r="AA865" s="115" t="s">
        <v>201</v>
      </c>
      <c r="AG865" s="115" t="s">
        <v>201</v>
      </c>
      <c r="AI865" s="115" t="s">
        <v>201</v>
      </c>
      <c r="AJ865" s="115" t="s">
        <v>201</v>
      </c>
      <c r="AK865" s="115" t="s">
        <v>201</v>
      </c>
      <c r="AM865" s="115" t="s">
        <v>201</v>
      </c>
      <c r="AN865" s="115" t="s">
        <v>201</v>
      </c>
    </row>
    <row r="866" spans="1:40" x14ac:dyDescent="0.25">
      <c r="A866" s="115">
        <v>327283</v>
      </c>
      <c r="B866" s="115" t="s">
        <v>138</v>
      </c>
      <c r="Z866" s="115" t="s">
        <v>201</v>
      </c>
      <c r="AC866" s="115" t="s">
        <v>201</v>
      </c>
      <c r="AG866" s="115" t="s">
        <v>201</v>
      </c>
      <c r="AM866" s="115" t="s">
        <v>201</v>
      </c>
      <c r="AN866" s="115" t="s">
        <v>201</v>
      </c>
    </row>
    <row r="867" spans="1:40" x14ac:dyDescent="0.25">
      <c r="A867" s="115">
        <v>331034</v>
      </c>
      <c r="B867" s="115" t="s">
        <v>138</v>
      </c>
      <c r="P867" s="115" t="s">
        <v>201</v>
      </c>
      <c r="V867" s="115" t="s">
        <v>201</v>
      </c>
      <c r="W867" s="115" t="s">
        <v>201</v>
      </c>
      <c r="Z867" s="115" t="s">
        <v>201</v>
      </c>
      <c r="AC867" s="115" t="s">
        <v>201</v>
      </c>
      <c r="AF867" s="115" t="s">
        <v>201</v>
      </c>
      <c r="AG867" s="115" t="s">
        <v>201</v>
      </c>
      <c r="AI867" s="115" t="s">
        <v>201</v>
      </c>
      <c r="AJ867" s="115" t="s">
        <v>201</v>
      </c>
      <c r="AK867" s="115" t="s">
        <v>201</v>
      </c>
      <c r="AL867" s="115" t="s">
        <v>201</v>
      </c>
      <c r="AM867" s="115" t="s">
        <v>201</v>
      </c>
      <c r="AN867" s="115" t="s">
        <v>201</v>
      </c>
    </row>
    <row r="868" spans="1:40" x14ac:dyDescent="0.25">
      <c r="A868" s="115">
        <v>332027</v>
      </c>
      <c r="B868" s="115" t="s">
        <v>138</v>
      </c>
      <c r="F868" s="115" t="s">
        <v>201</v>
      </c>
      <c r="P868" s="115" t="s">
        <v>201</v>
      </c>
      <c r="W868" s="115" t="s">
        <v>201</v>
      </c>
      <c r="AC868" s="115" t="s">
        <v>201</v>
      </c>
      <c r="AG868" s="115" t="s">
        <v>201</v>
      </c>
      <c r="AI868" s="115" t="s">
        <v>201</v>
      </c>
      <c r="AJ868" s="115" t="s">
        <v>201</v>
      </c>
      <c r="AM868" s="115" t="s">
        <v>201</v>
      </c>
      <c r="AN868" s="115" t="s">
        <v>201</v>
      </c>
    </row>
    <row r="869" spans="1:40" x14ac:dyDescent="0.25">
      <c r="A869" s="115">
        <v>326838</v>
      </c>
      <c r="B869" s="115" t="s">
        <v>138</v>
      </c>
      <c r="O869" s="115" t="s">
        <v>201</v>
      </c>
      <c r="AB869" s="115" t="s">
        <v>201</v>
      </c>
      <c r="AC869" s="115" t="s">
        <v>201</v>
      </c>
      <c r="AG869" s="115" t="s">
        <v>201</v>
      </c>
      <c r="AI869" s="115" t="s">
        <v>201</v>
      </c>
      <c r="AJ869" s="115" t="s">
        <v>201</v>
      </c>
    </row>
    <row r="870" spans="1:40" x14ac:dyDescent="0.25">
      <c r="A870" s="115">
        <v>330892</v>
      </c>
      <c r="B870" s="115" t="s">
        <v>138</v>
      </c>
      <c r="AB870" s="115" t="s">
        <v>201</v>
      </c>
      <c r="AF870" s="115" t="s">
        <v>201</v>
      </c>
      <c r="AG870" s="115" t="s">
        <v>201</v>
      </c>
      <c r="AI870" s="115" t="s">
        <v>201</v>
      </c>
      <c r="AJ870" s="115" t="s">
        <v>201</v>
      </c>
      <c r="AK870" s="115" t="s">
        <v>201</v>
      </c>
      <c r="AL870" s="115" t="s">
        <v>201</v>
      </c>
      <c r="AM870" s="115" t="s">
        <v>201</v>
      </c>
    </row>
    <row r="871" spans="1:40" x14ac:dyDescent="0.25">
      <c r="A871" s="115">
        <v>337059</v>
      </c>
      <c r="B871" s="115" t="s">
        <v>138</v>
      </c>
      <c r="W871" s="115" t="s">
        <v>201</v>
      </c>
      <c r="AB871" s="115" t="s">
        <v>201</v>
      </c>
      <c r="AC871" s="115" t="s">
        <v>201</v>
      </c>
      <c r="AD871" s="115" t="s">
        <v>201</v>
      </c>
      <c r="AH871" s="115" t="s">
        <v>201</v>
      </c>
      <c r="AI871" s="115" t="s">
        <v>201</v>
      </c>
      <c r="AJ871" s="115" t="s">
        <v>201</v>
      </c>
      <c r="AK871" s="115" t="s">
        <v>201</v>
      </c>
    </row>
    <row r="872" spans="1:40" x14ac:dyDescent="0.25">
      <c r="A872" s="115">
        <v>336996</v>
      </c>
      <c r="B872" s="115" t="s">
        <v>138</v>
      </c>
      <c r="F872" s="115" t="s">
        <v>201</v>
      </c>
      <c r="O872" s="115" t="s">
        <v>201</v>
      </c>
      <c r="Q872" s="115" t="s">
        <v>201</v>
      </c>
      <c r="W872" s="115" t="s">
        <v>201</v>
      </c>
      <c r="AG872" s="115" t="s">
        <v>201</v>
      </c>
      <c r="AI872" s="115" t="s">
        <v>201</v>
      </c>
      <c r="AK872" s="115" t="s">
        <v>201</v>
      </c>
      <c r="AM872" s="115" t="s">
        <v>201</v>
      </c>
    </row>
    <row r="873" spans="1:40" x14ac:dyDescent="0.25">
      <c r="A873" s="115">
        <v>331657</v>
      </c>
      <c r="B873" s="115" t="s">
        <v>138</v>
      </c>
      <c r="H873" s="115" t="s">
        <v>201</v>
      </c>
      <c r="N873" s="115" t="s">
        <v>201</v>
      </c>
      <c r="P873" s="115" t="s">
        <v>201</v>
      </c>
      <c r="R873" s="115" t="s">
        <v>201</v>
      </c>
      <c r="V873" s="115" t="s">
        <v>201</v>
      </c>
      <c r="X873" s="115" t="s">
        <v>201</v>
      </c>
      <c r="AC873" s="115" t="s">
        <v>201</v>
      </c>
      <c r="AD873" s="115" t="s">
        <v>201</v>
      </c>
      <c r="AF873" s="115" t="s">
        <v>201</v>
      </c>
      <c r="AG873" s="115" t="s">
        <v>201</v>
      </c>
      <c r="AH873" s="115" t="s">
        <v>201</v>
      </c>
      <c r="AI873" s="115" t="s">
        <v>201</v>
      </c>
      <c r="AJ873" s="115" t="s">
        <v>201</v>
      </c>
      <c r="AK873" s="115" t="s">
        <v>201</v>
      </c>
      <c r="AL873" s="115" t="s">
        <v>201</v>
      </c>
      <c r="AM873" s="115" t="s">
        <v>201</v>
      </c>
    </row>
    <row r="874" spans="1:40" x14ac:dyDescent="0.25">
      <c r="A874" s="115">
        <v>327560</v>
      </c>
      <c r="B874" s="115" t="s">
        <v>138</v>
      </c>
      <c r="P874" s="115" t="s">
        <v>201</v>
      </c>
      <c r="W874" s="115" t="s">
        <v>201</v>
      </c>
      <c r="AC874" s="115" t="s">
        <v>201</v>
      </c>
      <c r="AD874" s="115" t="s">
        <v>201</v>
      </c>
      <c r="AE874" s="115" t="s">
        <v>201</v>
      </c>
      <c r="AG874" s="115" t="s">
        <v>201</v>
      </c>
      <c r="AH874" s="115" t="s">
        <v>201</v>
      </c>
      <c r="AI874" s="115" t="s">
        <v>201</v>
      </c>
      <c r="AK874" s="115" t="s">
        <v>201</v>
      </c>
      <c r="AL874" s="115" t="s">
        <v>201</v>
      </c>
    </row>
    <row r="875" spans="1:40" x14ac:dyDescent="0.25">
      <c r="A875" s="115">
        <v>337051</v>
      </c>
      <c r="B875" s="115" t="s">
        <v>138</v>
      </c>
      <c r="W875" s="115" t="s">
        <v>201</v>
      </c>
      <c r="AC875" s="115" t="s">
        <v>201</v>
      </c>
      <c r="AD875" s="115" t="s">
        <v>201</v>
      </c>
      <c r="AE875" s="115" t="s">
        <v>201</v>
      </c>
      <c r="AF875" s="115" t="s">
        <v>201</v>
      </c>
      <c r="AG875" s="115" t="s">
        <v>201</v>
      </c>
      <c r="AI875" s="115" t="s">
        <v>201</v>
      </c>
      <c r="AJ875" s="115" t="s">
        <v>201</v>
      </c>
      <c r="AK875" s="115" t="s">
        <v>201</v>
      </c>
      <c r="AM875" s="115" t="s">
        <v>201</v>
      </c>
    </row>
    <row r="876" spans="1:40" x14ac:dyDescent="0.25">
      <c r="A876" s="115">
        <v>334210</v>
      </c>
      <c r="B876" s="115" t="s">
        <v>138</v>
      </c>
      <c r="P876" s="115" t="s">
        <v>201</v>
      </c>
      <c r="W876" s="115" t="s">
        <v>201</v>
      </c>
      <c r="AC876" s="115" t="s">
        <v>201</v>
      </c>
      <c r="AF876" s="115" t="s">
        <v>201</v>
      </c>
      <c r="AG876" s="115" t="s">
        <v>201</v>
      </c>
      <c r="AH876" s="115" t="s">
        <v>201</v>
      </c>
      <c r="AI876" s="115" t="s">
        <v>201</v>
      </c>
      <c r="AJ876" s="115" t="s">
        <v>201</v>
      </c>
      <c r="AL876" s="115" t="s">
        <v>201</v>
      </c>
    </row>
    <row r="877" spans="1:40" x14ac:dyDescent="0.25">
      <c r="A877" s="115">
        <v>329090</v>
      </c>
      <c r="B877" s="115" t="s">
        <v>138</v>
      </c>
      <c r="P877" s="115" t="s">
        <v>201</v>
      </c>
      <c r="AC877" s="115" t="s">
        <v>201</v>
      </c>
      <c r="AE877" s="115" t="s">
        <v>201</v>
      </c>
      <c r="AF877" s="115" t="s">
        <v>201</v>
      </c>
      <c r="AG877" s="115" t="s">
        <v>201</v>
      </c>
      <c r="AI877" s="115" t="s">
        <v>201</v>
      </c>
      <c r="AJ877" s="115" t="s">
        <v>201</v>
      </c>
      <c r="AK877" s="115" t="s">
        <v>201</v>
      </c>
    </row>
    <row r="878" spans="1:40" x14ac:dyDescent="0.25">
      <c r="A878" s="115">
        <v>334337</v>
      </c>
      <c r="B878" s="115" t="s">
        <v>138</v>
      </c>
      <c r="P878" s="115" t="s">
        <v>201</v>
      </c>
      <c r="AA878" s="115" t="s">
        <v>201</v>
      </c>
      <c r="AC878" s="115" t="s">
        <v>201</v>
      </c>
      <c r="AG878" s="115" t="s">
        <v>201</v>
      </c>
      <c r="AI878" s="115" t="s">
        <v>201</v>
      </c>
      <c r="AJ878" s="115" t="s">
        <v>201</v>
      </c>
      <c r="AL878" s="115" t="s">
        <v>201</v>
      </c>
      <c r="AM878" s="115" t="s">
        <v>201</v>
      </c>
    </row>
    <row r="879" spans="1:40" x14ac:dyDescent="0.25">
      <c r="A879" s="115">
        <v>336863</v>
      </c>
      <c r="B879" s="115" t="s">
        <v>138</v>
      </c>
      <c r="N879" s="115" t="s">
        <v>201</v>
      </c>
      <c r="V879" s="115" t="s">
        <v>201</v>
      </c>
      <c r="AA879" s="115" t="s">
        <v>201</v>
      </c>
      <c r="AC879" s="115" t="s">
        <v>201</v>
      </c>
      <c r="AG879" s="115" t="s">
        <v>201</v>
      </c>
      <c r="AJ879" s="115" t="s">
        <v>201</v>
      </c>
      <c r="AK879" s="115" t="s">
        <v>201</v>
      </c>
      <c r="AM879" s="115" t="s">
        <v>201</v>
      </c>
    </row>
    <row r="880" spans="1:40" x14ac:dyDescent="0.25">
      <c r="A880" s="115">
        <v>330206</v>
      </c>
      <c r="B880" s="115" t="s">
        <v>138</v>
      </c>
      <c r="M880" s="115" t="s">
        <v>201</v>
      </c>
      <c r="AC880" s="115" t="s">
        <v>201</v>
      </c>
      <c r="AG880" s="115" t="s">
        <v>201</v>
      </c>
      <c r="AI880" s="115" t="s">
        <v>201</v>
      </c>
      <c r="AJ880" s="115" t="s">
        <v>201</v>
      </c>
      <c r="AK880" s="115" t="s">
        <v>201</v>
      </c>
      <c r="AM880" s="115" t="s">
        <v>201</v>
      </c>
    </row>
    <row r="881" spans="1:40" x14ac:dyDescent="0.25">
      <c r="A881" s="115">
        <v>333342</v>
      </c>
      <c r="B881" s="115" t="s">
        <v>138</v>
      </c>
      <c r="W881" s="115" t="s">
        <v>201</v>
      </c>
      <c r="Y881" s="115" t="s">
        <v>201</v>
      </c>
      <c r="Z881" s="115" t="s">
        <v>201</v>
      </c>
      <c r="AC881" s="115" t="s">
        <v>201</v>
      </c>
      <c r="AD881" s="115" t="s">
        <v>201</v>
      </c>
      <c r="AG881" s="115" t="s">
        <v>201</v>
      </c>
      <c r="AL881" s="115" t="s">
        <v>201</v>
      </c>
    </row>
    <row r="882" spans="1:40" x14ac:dyDescent="0.25">
      <c r="A882" s="115">
        <v>332565</v>
      </c>
      <c r="B882" s="115" t="s">
        <v>138</v>
      </c>
      <c r="AG882" s="115" t="s">
        <v>201</v>
      </c>
      <c r="AH882" s="115" t="s">
        <v>201</v>
      </c>
      <c r="AI882" s="115" t="s">
        <v>201</v>
      </c>
      <c r="AJ882" s="115" t="s">
        <v>201</v>
      </c>
      <c r="AK882" s="115" t="s">
        <v>201</v>
      </c>
      <c r="AM882" s="115" t="s">
        <v>201</v>
      </c>
    </row>
    <row r="883" spans="1:40" x14ac:dyDescent="0.25">
      <c r="A883" s="115">
        <v>324339</v>
      </c>
      <c r="B883" s="115" t="s">
        <v>138</v>
      </c>
      <c r="N883" s="115" t="s">
        <v>201</v>
      </c>
      <c r="AF883" s="115" t="s">
        <v>201</v>
      </c>
      <c r="AG883" s="115" t="s">
        <v>201</v>
      </c>
      <c r="AI883" s="115" t="s">
        <v>201</v>
      </c>
      <c r="AJ883" s="115" t="s">
        <v>201</v>
      </c>
    </row>
    <row r="884" spans="1:40" x14ac:dyDescent="0.25">
      <c r="A884" s="115">
        <v>332474</v>
      </c>
      <c r="B884" s="115" t="s">
        <v>138</v>
      </c>
      <c r="AF884" s="115" t="s">
        <v>201</v>
      </c>
      <c r="AG884" s="115" t="s">
        <v>201</v>
      </c>
      <c r="AI884" s="115" t="s">
        <v>201</v>
      </c>
      <c r="AJ884" s="115" t="s">
        <v>201</v>
      </c>
      <c r="AK884" s="115" t="s">
        <v>201</v>
      </c>
    </row>
    <row r="885" spans="1:40" x14ac:dyDescent="0.25">
      <c r="A885" s="115">
        <v>321555</v>
      </c>
      <c r="B885" s="115" t="s">
        <v>138</v>
      </c>
      <c r="O885" s="115" t="s">
        <v>201</v>
      </c>
      <c r="Y885" s="115" t="s">
        <v>201</v>
      </c>
      <c r="Z885" s="115" t="s">
        <v>201</v>
      </c>
      <c r="AB885" s="115" t="s">
        <v>201</v>
      </c>
      <c r="AC885" s="115" t="s">
        <v>201</v>
      </c>
      <c r="AD885" s="115" t="s">
        <v>201</v>
      </c>
      <c r="AE885" s="115" t="s">
        <v>201</v>
      </c>
      <c r="AF885" s="115" t="s">
        <v>201</v>
      </c>
      <c r="AG885" s="115" t="s">
        <v>201</v>
      </c>
      <c r="AH885" s="115" t="s">
        <v>201</v>
      </c>
      <c r="AI885" s="115" t="s">
        <v>201</v>
      </c>
      <c r="AJ885" s="115" t="s">
        <v>201</v>
      </c>
      <c r="AK885" s="115" t="s">
        <v>201</v>
      </c>
      <c r="AL885" s="115" t="s">
        <v>201</v>
      </c>
      <c r="AM885" s="115" t="s">
        <v>201</v>
      </c>
      <c r="AN885" s="115" t="s">
        <v>201</v>
      </c>
    </row>
    <row r="886" spans="1:40" x14ac:dyDescent="0.25">
      <c r="A886" s="115">
        <v>329302</v>
      </c>
      <c r="B886" s="115" t="s">
        <v>138</v>
      </c>
      <c r="H886" s="115" t="s">
        <v>201</v>
      </c>
      <c r="O886" s="115" t="s">
        <v>201</v>
      </c>
      <c r="X886" s="115" t="s">
        <v>201</v>
      </c>
      <c r="AB886" s="115" t="s">
        <v>201</v>
      </c>
      <c r="AC886" s="115" t="s">
        <v>201</v>
      </c>
      <c r="AD886" s="115" t="s">
        <v>201</v>
      </c>
      <c r="AE886" s="115" t="s">
        <v>201</v>
      </c>
      <c r="AF886" s="115" t="s">
        <v>201</v>
      </c>
      <c r="AG886" s="115" t="s">
        <v>201</v>
      </c>
      <c r="AH886" s="115" t="s">
        <v>201</v>
      </c>
      <c r="AI886" s="115" t="s">
        <v>201</v>
      </c>
      <c r="AJ886" s="115" t="s">
        <v>201</v>
      </c>
      <c r="AK886" s="115" t="s">
        <v>201</v>
      </c>
      <c r="AL886" s="115" t="s">
        <v>201</v>
      </c>
      <c r="AM886" s="115" t="s">
        <v>201</v>
      </c>
      <c r="AN886" s="115" t="s">
        <v>201</v>
      </c>
    </row>
    <row r="887" spans="1:40" x14ac:dyDescent="0.25">
      <c r="A887" s="115">
        <v>331971</v>
      </c>
      <c r="B887" s="115" t="s">
        <v>138</v>
      </c>
      <c r="O887" s="115" t="s">
        <v>201</v>
      </c>
      <c r="W887" s="115" t="s">
        <v>201</v>
      </c>
      <c r="AA887" s="115" t="s">
        <v>201</v>
      </c>
      <c r="AB887" s="115" t="s">
        <v>201</v>
      </c>
      <c r="AC887" s="115" t="s">
        <v>201</v>
      </c>
      <c r="AD887" s="115" t="s">
        <v>201</v>
      </c>
      <c r="AE887" s="115" t="s">
        <v>201</v>
      </c>
      <c r="AF887" s="115" t="s">
        <v>201</v>
      </c>
      <c r="AG887" s="115" t="s">
        <v>201</v>
      </c>
      <c r="AH887" s="115" t="s">
        <v>201</v>
      </c>
      <c r="AI887" s="115" t="s">
        <v>201</v>
      </c>
      <c r="AJ887" s="115" t="s">
        <v>201</v>
      </c>
      <c r="AK887" s="115" t="s">
        <v>201</v>
      </c>
      <c r="AL887" s="115" t="s">
        <v>201</v>
      </c>
      <c r="AM887" s="115" t="s">
        <v>201</v>
      </c>
      <c r="AN887" s="115" t="s">
        <v>201</v>
      </c>
    </row>
    <row r="888" spans="1:40" x14ac:dyDescent="0.25">
      <c r="A888" s="115">
        <v>324421</v>
      </c>
      <c r="B888" s="115" t="s">
        <v>138</v>
      </c>
      <c r="M888" s="115" t="s">
        <v>201</v>
      </c>
      <c r="O888" s="115" t="s">
        <v>201</v>
      </c>
      <c r="AB888" s="115" t="s">
        <v>201</v>
      </c>
      <c r="AC888" s="115" t="s">
        <v>201</v>
      </c>
      <c r="AD888" s="115" t="s">
        <v>201</v>
      </c>
      <c r="AE888" s="115" t="s">
        <v>201</v>
      </c>
      <c r="AF888" s="115" t="s">
        <v>201</v>
      </c>
      <c r="AG888" s="115" t="s">
        <v>201</v>
      </c>
      <c r="AI888" s="115" t="s">
        <v>201</v>
      </c>
      <c r="AJ888" s="115" t="s">
        <v>201</v>
      </c>
      <c r="AK888" s="115" t="s">
        <v>201</v>
      </c>
      <c r="AL888" s="115" t="s">
        <v>201</v>
      </c>
      <c r="AM888" s="115" t="s">
        <v>201</v>
      </c>
      <c r="AN888" s="115" t="s">
        <v>201</v>
      </c>
    </row>
    <row r="889" spans="1:40" x14ac:dyDescent="0.25">
      <c r="A889" s="115">
        <v>319186</v>
      </c>
      <c r="B889" s="115" t="s">
        <v>138</v>
      </c>
      <c r="O889" s="115" t="s">
        <v>201</v>
      </c>
      <c r="P889" s="115" t="s">
        <v>201</v>
      </c>
      <c r="Z889" s="115" t="s">
        <v>201</v>
      </c>
      <c r="AB889" s="115" t="s">
        <v>201</v>
      </c>
      <c r="AC889" s="115" t="s">
        <v>201</v>
      </c>
      <c r="AF889" s="115" t="s">
        <v>201</v>
      </c>
      <c r="AG889" s="115" t="s">
        <v>201</v>
      </c>
      <c r="AH889" s="115" t="s">
        <v>201</v>
      </c>
      <c r="AI889" s="115" t="s">
        <v>201</v>
      </c>
      <c r="AJ889" s="115" t="s">
        <v>201</v>
      </c>
      <c r="AK889" s="115" t="s">
        <v>201</v>
      </c>
      <c r="AL889" s="115" t="s">
        <v>201</v>
      </c>
      <c r="AM889" s="115" t="s">
        <v>201</v>
      </c>
      <c r="AN889" s="115" t="s">
        <v>201</v>
      </c>
    </row>
    <row r="890" spans="1:40" x14ac:dyDescent="0.25">
      <c r="A890" s="115">
        <v>328143</v>
      </c>
      <c r="B890" s="115" t="s">
        <v>138</v>
      </c>
      <c r="O890" s="115" t="s">
        <v>201</v>
      </c>
      <c r="Y890" s="115" t="s">
        <v>201</v>
      </c>
      <c r="AB890" s="115" t="s">
        <v>201</v>
      </c>
      <c r="AG890" s="115" t="s">
        <v>201</v>
      </c>
      <c r="AI890" s="115" t="s">
        <v>201</v>
      </c>
      <c r="AJ890" s="115" t="s">
        <v>201</v>
      </c>
      <c r="AK890" s="115" t="s">
        <v>201</v>
      </c>
      <c r="AL890" s="115" t="s">
        <v>201</v>
      </c>
      <c r="AM890" s="115" t="s">
        <v>201</v>
      </c>
      <c r="AN890" s="115" t="s">
        <v>201</v>
      </c>
    </row>
    <row r="891" spans="1:40" x14ac:dyDescent="0.25">
      <c r="A891" s="115">
        <v>329530</v>
      </c>
      <c r="B891" s="115" t="s">
        <v>138</v>
      </c>
      <c r="F891" s="115" t="s">
        <v>201</v>
      </c>
      <c r="O891" s="115" t="s">
        <v>201</v>
      </c>
      <c r="Z891" s="115" t="s">
        <v>201</v>
      </c>
      <c r="AB891" s="115" t="s">
        <v>201</v>
      </c>
      <c r="AC891" s="115" t="s">
        <v>201</v>
      </c>
      <c r="AD891" s="115" t="s">
        <v>201</v>
      </c>
      <c r="AE891" s="115" t="s">
        <v>201</v>
      </c>
      <c r="AF891" s="115" t="s">
        <v>201</v>
      </c>
      <c r="AG891" s="115" t="s">
        <v>201</v>
      </c>
      <c r="AH891" s="115" t="s">
        <v>201</v>
      </c>
      <c r="AI891" s="115" t="s">
        <v>201</v>
      </c>
      <c r="AJ891" s="115" t="s">
        <v>201</v>
      </c>
      <c r="AK891" s="115" t="s">
        <v>201</v>
      </c>
      <c r="AL891" s="115" t="s">
        <v>201</v>
      </c>
      <c r="AM891" s="115" t="s">
        <v>201</v>
      </c>
      <c r="AN891" s="115" t="s">
        <v>201</v>
      </c>
    </row>
    <row r="892" spans="1:40" x14ac:dyDescent="0.25">
      <c r="A892" s="115">
        <v>332356</v>
      </c>
      <c r="B892" s="115" t="s">
        <v>138</v>
      </c>
      <c r="H892" s="115" t="s">
        <v>201</v>
      </c>
      <c r="O892" s="115" t="s">
        <v>201</v>
      </c>
      <c r="P892" s="115" t="s">
        <v>201</v>
      </c>
      <c r="W892" s="115" t="s">
        <v>201</v>
      </c>
      <c r="Z892" s="115" t="s">
        <v>201</v>
      </c>
      <c r="AB892" s="115" t="s">
        <v>201</v>
      </c>
      <c r="AC892" s="115" t="s">
        <v>201</v>
      </c>
      <c r="AD892" s="115" t="s">
        <v>201</v>
      </c>
      <c r="AE892" s="115" t="s">
        <v>201</v>
      </c>
      <c r="AF892" s="115" t="s">
        <v>201</v>
      </c>
      <c r="AG892" s="115" t="s">
        <v>201</v>
      </c>
      <c r="AH892" s="115" t="s">
        <v>201</v>
      </c>
      <c r="AI892" s="115" t="s">
        <v>201</v>
      </c>
      <c r="AJ892" s="115" t="s">
        <v>201</v>
      </c>
      <c r="AK892" s="115" t="s">
        <v>201</v>
      </c>
      <c r="AL892" s="115" t="s">
        <v>201</v>
      </c>
      <c r="AM892" s="115" t="s">
        <v>201</v>
      </c>
      <c r="AN892" s="115" t="s">
        <v>201</v>
      </c>
    </row>
    <row r="893" spans="1:40" x14ac:dyDescent="0.25">
      <c r="A893" s="115">
        <v>332549</v>
      </c>
      <c r="B893" s="115" t="s">
        <v>138</v>
      </c>
      <c r="D893" s="115" t="s">
        <v>201</v>
      </c>
      <c r="M893" s="115" t="s">
        <v>201</v>
      </c>
      <c r="P893" s="115" t="s">
        <v>201</v>
      </c>
      <c r="X893" s="115" t="s">
        <v>201</v>
      </c>
      <c r="Z893" s="115" t="s">
        <v>201</v>
      </c>
      <c r="AB893" s="115" t="s">
        <v>201</v>
      </c>
      <c r="AC893" s="115" t="s">
        <v>201</v>
      </c>
      <c r="AD893" s="115" t="s">
        <v>201</v>
      </c>
      <c r="AE893" s="115" t="s">
        <v>201</v>
      </c>
      <c r="AF893" s="115" t="s">
        <v>201</v>
      </c>
      <c r="AG893" s="115" t="s">
        <v>201</v>
      </c>
      <c r="AH893" s="115" t="s">
        <v>201</v>
      </c>
      <c r="AI893" s="115" t="s">
        <v>201</v>
      </c>
      <c r="AJ893" s="115" t="s">
        <v>201</v>
      </c>
      <c r="AK893" s="115" t="s">
        <v>201</v>
      </c>
      <c r="AL893" s="115" t="s">
        <v>201</v>
      </c>
      <c r="AM893" s="115" t="s">
        <v>201</v>
      </c>
      <c r="AN893" s="115" t="s">
        <v>201</v>
      </c>
    </row>
    <row r="894" spans="1:40" x14ac:dyDescent="0.25">
      <c r="A894" s="115">
        <v>329418</v>
      </c>
      <c r="B894" s="115" t="s">
        <v>138</v>
      </c>
      <c r="H894" s="115" t="s">
        <v>201</v>
      </c>
      <c r="N894" s="115" t="s">
        <v>201</v>
      </c>
      <c r="P894" s="115" t="s">
        <v>201</v>
      </c>
      <c r="W894" s="115" t="s">
        <v>201</v>
      </c>
      <c r="AB894" s="115" t="s">
        <v>201</v>
      </c>
      <c r="AC894" s="115" t="s">
        <v>201</v>
      </c>
      <c r="AD894" s="115" t="s">
        <v>201</v>
      </c>
      <c r="AE894" s="115" t="s">
        <v>201</v>
      </c>
      <c r="AF894" s="115" t="s">
        <v>201</v>
      </c>
      <c r="AG894" s="115" t="s">
        <v>201</v>
      </c>
      <c r="AH894" s="115" t="s">
        <v>201</v>
      </c>
      <c r="AI894" s="115" t="s">
        <v>201</v>
      </c>
      <c r="AJ894" s="115" t="s">
        <v>201</v>
      </c>
      <c r="AK894" s="115" t="s">
        <v>201</v>
      </c>
      <c r="AL894" s="115" t="s">
        <v>201</v>
      </c>
      <c r="AM894" s="115" t="s">
        <v>201</v>
      </c>
      <c r="AN894" s="115" t="s">
        <v>201</v>
      </c>
    </row>
    <row r="895" spans="1:40" x14ac:dyDescent="0.25">
      <c r="A895" s="115">
        <v>317961</v>
      </c>
      <c r="B895" s="115" t="s">
        <v>138</v>
      </c>
      <c r="P895" s="115" t="s">
        <v>201</v>
      </c>
      <c r="V895" s="115" t="s">
        <v>201</v>
      </c>
      <c r="W895" s="115" t="s">
        <v>201</v>
      </c>
      <c r="X895" s="115" t="s">
        <v>201</v>
      </c>
      <c r="AB895" s="115" t="s">
        <v>201</v>
      </c>
      <c r="AC895" s="115" t="s">
        <v>201</v>
      </c>
      <c r="AD895" s="115" t="s">
        <v>201</v>
      </c>
      <c r="AE895" s="115" t="s">
        <v>201</v>
      </c>
      <c r="AF895" s="115" t="s">
        <v>201</v>
      </c>
      <c r="AG895" s="115" t="s">
        <v>201</v>
      </c>
      <c r="AH895" s="115" t="s">
        <v>201</v>
      </c>
      <c r="AI895" s="115" t="s">
        <v>201</v>
      </c>
      <c r="AJ895" s="115" t="s">
        <v>201</v>
      </c>
      <c r="AK895" s="115" t="s">
        <v>201</v>
      </c>
      <c r="AL895" s="115" t="s">
        <v>201</v>
      </c>
      <c r="AM895" s="115" t="s">
        <v>201</v>
      </c>
      <c r="AN895" s="115" t="s">
        <v>201</v>
      </c>
    </row>
    <row r="896" spans="1:40" x14ac:dyDescent="0.25">
      <c r="A896" s="115">
        <v>329987</v>
      </c>
      <c r="B896" s="115" t="s">
        <v>138</v>
      </c>
      <c r="H896" s="115" t="s">
        <v>201</v>
      </c>
      <c r="N896" s="115" t="s">
        <v>201</v>
      </c>
      <c r="P896" s="115" t="s">
        <v>201</v>
      </c>
      <c r="Z896" s="115" t="s">
        <v>201</v>
      </c>
      <c r="AB896" s="115" t="s">
        <v>201</v>
      </c>
      <c r="AC896" s="115" t="s">
        <v>201</v>
      </c>
      <c r="AD896" s="115" t="s">
        <v>201</v>
      </c>
      <c r="AE896" s="115" t="s">
        <v>201</v>
      </c>
      <c r="AF896" s="115" t="s">
        <v>201</v>
      </c>
      <c r="AG896" s="115" t="s">
        <v>201</v>
      </c>
      <c r="AH896" s="115" t="s">
        <v>201</v>
      </c>
      <c r="AI896" s="115" t="s">
        <v>201</v>
      </c>
      <c r="AJ896" s="115" t="s">
        <v>201</v>
      </c>
      <c r="AK896" s="115" t="s">
        <v>201</v>
      </c>
      <c r="AL896" s="115" t="s">
        <v>201</v>
      </c>
      <c r="AM896" s="115" t="s">
        <v>201</v>
      </c>
      <c r="AN896" s="115" t="s">
        <v>201</v>
      </c>
    </row>
    <row r="897" spans="1:40" x14ac:dyDescent="0.25">
      <c r="A897" s="115">
        <v>327305</v>
      </c>
      <c r="B897" s="115" t="s">
        <v>138</v>
      </c>
      <c r="W897" s="115" t="s">
        <v>201</v>
      </c>
      <c r="Z897" s="115" t="s">
        <v>201</v>
      </c>
      <c r="AA897" s="115" t="s">
        <v>201</v>
      </c>
      <c r="AB897" s="115" t="s">
        <v>201</v>
      </c>
      <c r="AC897" s="115" t="s">
        <v>201</v>
      </c>
      <c r="AD897" s="115" t="s">
        <v>201</v>
      </c>
      <c r="AE897" s="115" t="s">
        <v>201</v>
      </c>
      <c r="AF897" s="115" t="s">
        <v>201</v>
      </c>
      <c r="AG897" s="115" t="s">
        <v>201</v>
      </c>
      <c r="AH897" s="115" t="s">
        <v>201</v>
      </c>
      <c r="AI897" s="115" t="s">
        <v>201</v>
      </c>
      <c r="AJ897" s="115" t="s">
        <v>201</v>
      </c>
      <c r="AK897" s="115" t="s">
        <v>201</v>
      </c>
      <c r="AL897" s="115" t="s">
        <v>201</v>
      </c>
      <c r="AM897" s="115" t="s">
        <v>201</v>
      </c>
      <c r="AN897" s="115" t="s">
        <v>201</v>
      </c>
    </row>
    <row r="898" spans="1:40" x14ac:dyDescent="0.25">
      <c r="A898" s="115">
        <v>328174</v>
      </c>
      <c r="B898" s="115" t="s">
        <v>138</v>
      </c>
      <c r="I898" s="115" t="s">
        <v>201</v>
      </c>
      <c r="V898" s="115" t="s">
        <v>201</v>
      </c>
      <c r="AA898" s="115" t="s">
        <v>201</v>
      </c>
      <c r="AB898" s="115" t="s">
        <v>201</v>
      </c>
      <c r="AC898" s="115" t="s">
        <v>201</v>
      </c>
      <c r="AD898" s="115" t="s">
        <v>201</v>
      </c>
      <c r="AE898" s="115" t="s">
        <v>201</v>
      </c>
      <c r="AF898" s="115" t="s">
        <v>201</v>
      </c>
      <c r="AG898" s="115" t="s">
        <v>201</v>
      </c>
      <c r="AH898" s="115" t="s">
        <v>201</v>
      </c>
      <c r="AI898" s="115" t="s">
        <v>201</v>
      </c>
      <c r="AJ898" s="115" t="s">
        <v>201</v>
      </c>
      <c r="AK898" s="115" t="s">
        <v>201</v>
      </c>
      <c r="AL898" s="115" t="s">
        <v>201</v>
      </c>
      <c r="AM898" s="115" t="s">
        <v>201</v>
      </c>
      <c r="AN898" s="115" t="s">
        <v>201</v>
      </c>
    </row>
    <row r="899" spans="1:40" x14ac:dyDescent="0.25">
      <c r="A899" s="115">
        <v>323253</v>
      </c>
      <c r="B899" s="115" t="s">
        <v>138</v>
      </c>
      <c r="M899" s="115" t="s">
        <v>201</v>
      </c>
      <c r="N899" s="115" t="s">
        <v>201</v>
      </c>
      <c r="Z899" s="115" t="s">
        <v>201</v>
      </c>
      <c r="AB899" s="115" t="s">
        <v>201</v>
      </c>
      <c r="AC899" s="115" t="s">
        <v>201</v>
      </c>
      <c r="AD899" s="115" t="s">
        <v>201</v>
      </c>
      <c r="AE899" s="115" t="s">
        <v>201</v>
      </c>
      <c r="AF899" s="115" t="s">
        <v>201</v>
      </c>
      <c r="AG899" s="115" t="s">
        <v>201</v>
      </c>
      <c r="AH899" s="115" t="s">
        <v>201</v>
      </c>
      <c r="AI899" s="115" t="s">
        <v>201</v>
      </c>
      <c r="AJ899" s="115" t="s">
        <v>201</v>
      </c>
      <c r="AK899" s="115" t="s">
        <v>201</v>
      </c>
      <c r="AM899" s="115" t="s">
        <v>201</v>
      </c>
      <c r="AN899" s="115" t="s">
        <v>201</v>
      </c>
    </row>
    <row r="900" spans="1:40" x14ac:dyDescent="0.25">
      <c r="A900" s="115">
        <v>324806</v>
      </c>
      <c r="B900" s="115" t="s">
        <v>138</v>
      </c>
      <c r="W900" s="115" t="s">
        <v>201</v>
      </c>
      <c r="Y900" s="115" t="s">
        <v>201</v>
      </c>
      <c r="AB900" s="115" t="s">
        <v>201</v>
      </c>
      <c r="AC900" s="115" t="s">
        <v>201</v>
      </c>
      <c r="AD900" s="115" t="s">
        <v>201</v>
      </c>
      <c r="AE900" s="115" t="s">
        <v>201</v>
      </c>
      <c r="AF900" s="115" t="s">
        <v>201</v>
      </c>
      <c r="AG900" s="115" t="s">
        <v>201</v>
      </c>
      <c r="AH900" s="115" t="s">
        <v>201</v>
      </c>
      <c r="AI900" s="115" t="s">
        <v>201</v>
      </c>
      <c r="AJ900" s="115" t="s">
        <v>201</v>
      </c>
      <c r="AK900" s="115" t="s">
        <v>201</v>
      </c>
      <c r="AL900" s="115" t="s">
        <v>201</v>
      </c>
      <c r="AM900" s="115" t="s">
        <v>201</v>
      </c>
      <c r="AN900" s="115" t="s">
        <v>201</v>
      </c>
    </row>
    <row r="901" spans="1:40" x14ac:dyDescent="0.25">
      <c r="A901" s="115">
        <v>307900</v>
      </c>
      <c r="B901" s="115" t="s">
        <v>138</v>
      </c>
      <c r="Q901" s="115" t="s">
        <v>201</v>
      </c>
      <c r="Z901" s="115" t="s">
        <v>201</v>
      </c>
      <c r="AB901" s="115" t="s">
        <v>201</v>
      </c>
      <c r="AD901" s="115" t="s">
        <v>201</v>
      </c>
      <c r="AE901" s="115" t="s">
        <v>201</v>
      </c>
      <c r="AF901" s="115" t="s">
        <v>201</v>
      </c>
      <c r="AG901" s="115" t="s">
        <v>201</v>
      </c>
      <c r="AI901" s="115" t="s">
        <v>201</v>
      </c>
      <c r="AJ901" s="115" t="s">
        <v>201</v>
      </c>
      <c r="AK901" s="115" t="s">
        <v>201</v>
      </c>
      <c r="AL901" s="115" t="s">
        <v>201</v>
      </c>
      <c r="AM901" s="115" t="s">
        <v>201</v>
      </c>
      <c r="AN901" s="115" t="s">
        <v>201</v>
      </c>
    </row>
    <row r="902" spans="1:40" x14ac:dyDescent="0.25">
      <c r="A902" s="115">
        <v>330580</v>
      </c>
      <c r="B902" s="115" t="s">
        <v>138</v>
      </c>
      <c r="Z902" s="115" t="s">
        <v>201</v>
      </c>
      <c r="AB902" s="115" t="s">
        <v>201</v>
      </c>
      <c r="AC902" s="115" t="s">
        <v>201</v>
      </c>
      <c r="AD902" s="115" t="s">
        <v>201</v>
      </c>
      <c r="AE902" s="115" t="s">
        <v>201</v>
      </c>
      <c r="AF902" s="115" t="s">
        <v>201</v>
      </c>
      <c r="AG902" s="115" t="s">
        <v>201</v>
      </c>
      <c r="AH902" s="115" t="s">
        <v>201</v>
      </c>
      <c r="AI902" s="115" t="s">
        <v>201</v>
      </c>
      <c r="AJ902" s="115" t="s">
        <v>201</v>
      </c>
      <c r="AK902" s="115" t="s">
        <v>201</v>
      </c>
      <c r="AM902" s="115" t="s">
        <v>201</v>
      </c>
      <c r="AN902" s="115" t="s">
        <v>201</v>
      </c>
    </row>
    <row r="903" spans="1:40" x14ac:dyDescent="0.25">
      <c r="A903" s="115">
        <v>330865</v>
      </c>
      <c r="B903" s="115" t="s">
        <v>138</v>
      </c>
      <c r="Z903" s="115" t="s">
        <v>201</v>
      </c>
      <c r="AB903" s="115" t="s">
        <v>201</v>
      </c>
      <c r="AC903" s="115" t="s">
        <v>201</v>
      </c>
      <c r="AD903" s="115" t="s">
        <v>201</v>
      </c>
      <c r="AF903" s="115" t="s">
        <v>201</v>
      </c>
      <c r="AG903" s="115" t="s">
        <v>201</v>
      </c>
      <c r="AH903" s="115" t="s">
        <v>201</v>
      </c>
      <c r="AI903" s="115" t="s">
        <v>201</v>
      </c>
      <c r="AJ903" s="115" t="s">
        <v>201</v>
      </c>
      <c r="AK903" s="115" t="s">
        <v>201</v>
      </c>
      <c r="AL903" s="115" t="s">
        <v>201</v>
      </c>
      <c r="AM903" s="115" t="s">
        <v>201</v>
      </c>
      <c r="AN903" s="115" t="s">
        <v>201</v>
      </c>
    </row>
    <row r="904" spans="1:40" x14ac:dyDescent="0.25">
      <c r="A904" s="115">
        <v>327691</v>
      </c>
      <c r="B904" s="115" t="s">
        <v>138</v>
      </c>
      <c r="AB904" s="115" t="s">
        <v>201</v>
      </c>
      <c r="AC904" s="115" t="s">
        <v>201</v>
      </c>
      <c r="AF904" s="115" t="s">
        <v>201</v>
      </c>
      <c r="AG904" s="115" t="s">
        <v>201</v>
      </c>
      <c r="AI904" s="115" t="s">
        <v>201</v>
      </c>
      <c r="AJ904" s="115" t="s">
        <v>201</v>
      </c>
      <c r="AN904" s="115" t="s">
        <v>201</v>
      </c>
    </row>
    <row r="905" spans="1:40" x14ac:dyDescent="0.25">
      <c r="A905" s="115">
        <v>332946</v>
      </c>
      <c r="B905" s="115" t="s">
        <v>138</v>
      </c>
      <c r="N905" s="115" t="s">
        <v>201</v>
      </c>
      <c r="O905" s="115" t="s">
        <v>201</v>
      </c>
      <c r="P905" s="115" t="s">
        <v>201</v>
      </c>
      <c r="AA905" s="115" t="s">
        <v>201</v>
      </c>
      <c r="AB905" s="115" t="s">
        <v>201</v>
      </c>
      <c r="AC905" s="115" t="s">
        <v>201</v>
      </c>
      <c r="AD905" s="115" t="s">
        <v>201</v>
      </c>
      <c r="AG905" s="115" t="s">
        <v>201</v>
      </c>
      <c r="AH905" s="115" t="s">
        <v>201</v>
      </c>
      <c r="AI905" s="115" t="s">
        <v>201</v>
      </c>
      <c r="AJ905" s="115" t="s">
        <v>201</v>
      </c>
      <c r="AK905" s="115" t="s">
        <v>201</v>
      </c>
      <c r="AL905" s="115" t="s">
        <v>201</v>
      </c>
      <c r="AM905" s="115" t="s">
        <v>201</v>
      </c>
      <c r="AN905" s="115" t="s">
        <v>201</v>
      </c>
    </row>
    <row r="906" spans="1:40" x14ac:dyDescent="0.25">
      <c r="A906" s="115">
        <v>328145</v>
      </c>
      <c r="B906" s="115" t="s">
        <v>138</v>
      </c>
      <c r="E906" s="115" t="s">
        <v>201</v>
      </c>
      <c r="N906" s="115" t="s">
        <v>201</v>
      </c>
      <c r="O906" s="115" t="s">
        <v>201</v>
      </c>
      <c r="W906" s="115" t="s">
        <v>201</v>
      </c>
      <c r="Y906" s="115" t="s">
        <v>201</v>
      </c>
      <c r="AC906" s="115" t="s">
        <v>201</v>
      </c>
      <c r="AD906" s="115" t="s">
        <v>201</v>
      </c>
      <c r="AE906" s="115" t="s">
        <v>201</v>
      </c>
      <c r="AF906" s="115" t="s">
        <v>201</v>
      </c>
      <c r="AG906" s="115" t="s">
        <v>201</v>
      </c>
      <c r="AH906" s="115" t="s">
        <v>201</v>
      </c>
      <c r="AI906" s="115" t="s">
        <v>201</v>
      </c>
      <c r="AJ906" s="115" t="s">
        <v>201</v>
      </c>
      <c r="AK906" s="115" t="s">
        <v>201</v>
      </c>
      <c r="AL906" s="115" t="s">
        <v>201</v>
      </c>
      <c r="AM906" s="115" t="s">
        <v>201</v>
      </c>
      <c r="AN906" s="115" t="s">
        <v>201</v>
      </c>
    </row>
    <row r="907" spans="1:40" x14ac:dyDescent="0.25">
      <c r="A907" s="115">
        <v>318142</v>
      </c>
      <c r="B907" s="115" t="s">
        <v>138</v>
      </c>
      <c r="G907" s="115" t="s">
        <v>201</v>
      </c>
      <c r="O907" s="115" t="s">
        <v>201</v>
      </c>
      <c r="W907" s="115" t="s">
        <v>201</v>
      </c>
      <c r="Z907" s="115" t="s">
        <v>201</v>
      </c>
      <c r="AC907" s="115" t="s">
        <v>201</v>
      </c>
      <c r="AD907" s="115" t="s">
        <v>201</v>
      </c>
      <c r="AE907" s="115" t="s">
        <v>201</v>
      </c>
      <c r="AF907" s="115" t="s">
        <v>201</v>
      </c>
      <c r="AG907" s="115" t="s">
        <v>201</v>
      </c>
      <c r="AH907" s="115" t="s">
        <v>201</v>
      </c>
      <c r="AI907" s="115" t="s">
        <v>201</v>
      </c>
      <c r="AJ907" s="115" t="s">
        <v>201</v>
      </c>
      <c r="AK907" s="115" t="s">
        <v>201</v>
      </c>
      <c r="AL907" s="115" t="s">
        <v>201</v>
      </c>
      <c r="AM907" s="115" t="s">
        <v>201</v>
      </c>
      <c r="AN907" s="115" t="s">
        <v>201</v>
      </c>
    </row>
    <row r="908" spans="1:40" x14ac:dyDescent="0.25">
      <c r="A908" s="115">
        <v>330336</v>
      </c>
      <c r="B908" s="115" t="s">
        <v>138</v>
      </c>
      <c r="O908" s="115" t="s">
        <v>201</v>
      </c>
      <c r="P908" s="115" t="s">
        <v>201</v>
      </c>
      <c r="Q908" s="115" t="s">
        <v>201</v>
      </c>
      <c r="W908" s="115" t="s">
        <v>201</v>
      </c>
      <c r="AC908" s="115" t="s">
        <v>201</v>
      </c>
      <c r="AD908" s="115" t="s">
        <v>201</v>
      </c>
      <c r="AE908" s="115" t="s">
        <v>201</v>
      </c>
      <c r="AF908" s="115" t="s">
        <v>201</v>
      </c>
      <c r="AG908" s="115" t="s">
        <v>201</v>
      </c>
      <c r="AH908" s="115" t="s">
        <v>201</v>
      </c>
      <c r="AI908" s="115" t="s">
        <v>201</v>
      </c>
      <c r="AJ908" s="115" t="s">
        <v>201</v>
      </c>
      <c r="AK908" s="115" t="s">
        <v>201</v>
      </c>
      <c r="AL908" s="115" t="s">
        <v>201</v>
      </c>
      <c r="AM908" s="115" t="s">
        <v>201</v>
      </c>
      <c r="AN908" s="115" t="s">
        <v>201</v>
      </c>
    </row>
    <row r="909" spans="1:40" x14ac:dyDescent="0.25">
      <c r="A909" s="115">
        <v>320588</v>
      </c>
      <c r="B909" s="115" t="s">
        <v>138</v>
      </c>
      <c r="D909" s="115" t="s">
        <v>201</v>
      </c>
      <c r="O909" s="115" t="s">
        <v>201</v>
      </c>
      <c r="Z909" s="115" t="s">
        <v>201</v>
      </c>
      <c r="AA909" s="115" t="s">
        <v>201</v>
      </c>
      <c r="AC909" s="115" t="s">
        <v>201</v>
      </c>
      <c r="AD909" s="115" t="s">
        <v>201</v>
      </c>
      <c r="AE909" s="115" t="s">
        <v>201</v>
      </c>
      <c r="AF909" s="115" t="s">
        <v>201</v>
      </c>
      <c r="AG909" s="115" t="s">
        <v>201</v>
      </c>
      <c r="AI909" s="115" t="s">
        <v>201</v>
      </c>
      <c r="AJ909" s="115" t="s">
        <v>201</v>
      </c>
      <c r="AK909" s="115" t="s">
        <v>201</v>
      </c>
      <c r="AL909" s="115" t="s">
        <v>201</v>
      </c>
      <c r="AM909" s="115" t="s">
        <v>201</v>
      </c>
      <c r="AN909" s="115" t="s">
        <v>201</v>
      </c>
    </row>
    <row r="910" spans="1:40" x14ac:dyDescent="0.25">
      <c r="A910" s="115">
        <v>312627</v>
      </c>
      <c r="B910" s="115" t="s">
        <v>138</v>
      </c>
      <c r="D910" s="115" t="s">
        <v>201</v>
      </c>
      <c r="G910" s="115" t="s">
        <v>201</v>
      </c>
      <c r="H910" s="115" t="s">
        <v>201</v>
      </c>
      <c r="O910" s="115" t="s">
        <v>201</v>
      </c>
      <c r="Q910" s="115" t="s">
        <v>201</v>
      </c>
      <c r="Z910" s="115" t="s">
        <v>201</v>
      </c>
      <c r="AE910" s="115" t="s">
        <v>201</v>
      </c>
      <c r="AF910" s="115" t="s">
        <v>201</v>
      </c>
      <c r="AG910" s="115" t="s">
        <v>201</v>
      </c>
      <c r="AI910" s="115" t="s">
        <v>201</v>
      </c>
      <c r="AJ910" s="115" t="s">
        <v>201</v>
      </c>
      <c r="AK910" s="115" t="s">
        <v>201</v>
      </c>
      <c r="AL910" s="115" t="s">
        <v>201</v>
      </c>
      <c r="AM910" s="115" t="s">
        <v>201</v>
      </c>
      <c r="AN910" s="115" t="s">
        <v>201</v>
      </c>
    </row>
    <row r="911" spans="1:40" x14ac:dyDescent="0.25">
      <c r="A911" s="115">
        <v>333020</v>
      </c>
      <c r="B911" s="115" t="s">
        <v>138</v>
      </c>
      <c r="D911" s="115" t="s">
        <v>201</v>
      </c>
      <c r="I911" s="115" t="s">
        <v>201</v>
      </c>
      <c r="P911" s="115" t="s">
        <v>201</v>
      </c>
      <c r="X911" s="115" t="s">
        <v>201</v>
      </c>
      <c r="Y911" s="115" t="s">
        <v>201</v>
      </c>
      <c r="Z911" s="115" t="s">
        <v>201</v>
      </c>
      <c r="AC911" s="115" t="s">
        <v>201</v>
      </c>
      <c r="AD911" s="115" t="s">
        <v>201</v>
      </c>
      <c r="AE911" s="115" t="s">
        <v>201</v>
      </c>
      <c r="AF911" s="115" t="s">
        <v>201</v>
      </c>
      <c r="AG911" s="115" t="s">
        <v>201</v>
      </c>
      <c r="AH911" s="115" t="s">
        <v>201</v>
      </c>
      <c r="AI911" s="115" t="s">
        <v>201</v>
      </c>
      <c r="AJ911" s="115" t="s">
        <v>201</v>
      </c>
      <c r="AK911" s="115" t="s">
        <v>201</v>
      </c>
      <c r="AL911" s="115" t="s">
        <v>201</v>
      </c>
      <c r="AM911" s="115" t="s">
        <v>201</v>
      </c>
      <c r="AN911" s="115" t="s">
        <v>201</v>
      </c>
    </row>
    <row r="912" spans="1:40" x14ac:dyDescent="0.25">
      <c r="A912" s="115">
        <v>303278</v>
      </c>
      <c r="B912" s="115" t="s">
        <v>138</v>
      </c>
      <c r="P912" s="115" t="s">
        <v>201</v>
      </c>
      <c r="Q912" s="115" t="s">
        <v>201</v>
      </c>
      <c r="Y912" s="115" t="s">
        <v>201</v>
      </c>
      <c r="Z912" s="115" t="s">
        <v>201</v>
      </c>
      <c r="AC912" s="115" t="s">
        <v>201</v>
      </c>
      <c r="AD912" s="115" t="s">
        <v>201</v>
      </c>
      <c r="AE912" s="115" t="s">
        <v>201</v>
      </c>
      <c r="AF912" s="115" t="s">
        <v>201</v>
      </c>
      <c r="AG912" s="115" t="s">
        <v>201</v>
      </c>
      <c r="AH912" s="115" t="s">
        <v>201</v>
      </c>
      <c r="AI912" s="115" t="s">
        <v>201</v>
      </c>
      <c r="AJ912" s="115" t="s">
        <v>201</v>
      </c>
      <c r="AK912" s="115" t="s">
        <v>201</v>
      </c>
      <c r="AL912" s="115" t="s">
        <v>201</v>
      </c>
      <c r="AM912" s="115" t="s">
        <v>201</v>
      </c>
      <c r="AN912" s="115" t="s">
        <v>201</v>
      </c>
    </row>
    <row r="913" spans="1:40" x14ac:dyDescent="0.25">
      <c r="A913" s="115">
        <v>330729</v>
      </c>
      <c r="B913" s="115" t="s">
        <v>138</v>
      </c>
      <c r="N913" s="115" t="s">
        <v>201</v>
      </c>
      <c r="P913" s="115" t="s">
        <v>201</v>
      </c>
      <c r="W913" s="115" t="s">
        <v>201</v>
      </c>
      <c r="AA913" s="115" t="s">
        <v>201</v>
      </c>
      <c r="AC913" s="115" t="s">
        <v>201</v>
      </c>
      <c r="AD913" s="115" t="s">
        <v>201</v>
      </c>
      <c r="AE913" s="115" t="s">
        <v>201</v>
      </c>
      <c r="AF913" s="115" t="s">
        <v>201</v>
      </c>
      <c r="AG913" s="115" t="s">
        <v>201</v>
      </c>
      <c r="AH913" s="115" t="s">
        <v>201</v>
      </c>
      <c r="AI913" s="115" t="s">
        <v>201</v>
      </c>
      <c r="AJ913" s="115" t="s">
        <v>201</v>
      </c>
      <c r="AK913" s="115" t="s">
        <v>201</v>
      </c>
      <c r="AL913" s="115" t="s">
        <v>201</v>
      </c>
      <c r="AM913" s="115" t="s">
        <v>201</v>
      </c>
      <c r="AN913" s="115" t="s">
        <v>201</v>
      </c>
    </row>
    <row r="914" spans="1:40" x14ac:dyDescent="0.25">
      <c r="A914" s="115">
        <v>303664</v>
      </c>
      <c r="B914" s="115" t="s">
        <v>138</v>
      </c>
      <c r="H914" s="115" t="s">
        <v>201</v>
      </c>
      <c r="M914" s="115" t="s">
        <v>201</v>
      </c>
      <c r="P914" s="115" t="s">
        <v>201</v>
      </c>
      <c r="W914" s="115" t="s">
        <v>201</v>
      </c>
      <c r="Z914" s="115" t="s">
        <v>201</v>
      </c>
      <c r="AC914" s="115" t="s">
        <v>201</v>
      </c>
      <c r="AD914" s="115" t="s">
        <v>201</v>
      </c>
      <c r="AE914" s="115" t="s">
        <v>201</v>
      </c>
      <c r="AF914" s="115" t="s">
        <v>201</v>
      </c>
      <c r="AG914" s="115" t="s">
        <v>201</v>
      </c>
      <c r="AH914" s="115" t="s">
        <v>201</v>
      </c>
      <c r="AI914" s="115" t="s">
        <v>201</v>
      </c>
      <c r="AJ914" s="115" t="s">
        <v>201</v>
      </c>
      <c r="AL914" s="115" t="s">
        <v>201</v>
      </c>
      <c r="AM914" s="115" t="s">
        <v>201</v>
      </c>
      <c r="AN914" s="115" t="s">
        <v>201</v>
      </c>
    </row>
    <row r="915" spans="1:40" x14ac:dyDescent="0.25">
      <c r="A915" s="115">
        <v>330236</v>
      </c>
      <c r="B915" s="115" t="s">
        <v>138</v>
      </c>
      <c r="H915" s="115" t="s">
        <v>201</v>
      </c>
      <c r="P915" s="115" t="s">
        <v>201</v>
      </c>
      <c r="W915" s="115" t="s">
        <v>201</v>
      </c>
      <c r="Z915" s="115" t="s">
        <v>201</v>
      </c>
      <c r="AC915" s="115" t="s">
        <v>201</v>
      </c>
      <c r="AD915" s="115" t="s">
        <v>201</v>
      </c>
      <c r="AE915" s="115" t="s">
        <v>201</v>
      </c>
      <c r="AF915" s="115" t="s">
        <v>201</v>
      </c>
      <c r="AG915" s="115" t="s">
        <v>201</v>
      </c>
      <c r="AH915" s="115" t="s">
        <v>201</v>
      </c>
      <c r="AI915" s="115" t="s">
        <v>201</v>
      </c>
      <c r="AJ915" s="115" t="s">
        <v>201</v>
      </c>
      <c r="AK915" s="115" t="s">
        <v>201</v>
      </c>
      <c r="AL915" s="115" t="s">
        <v>201</v>
      </c>
      <c r="AM915" s="115" t="s">
        <v>201</v>
      </c>
      <c r="AN915" s="115" t="s">
        <v>201</v>
      </c>
    </row>
    <row r="916" spans="1:40" x14ac:dyDescent="0.25">
      <c r="A916" s="115">
        <v>301198</v>
      </c>
      <c r="B916" s="115" t="s">
        <v>138</v>
      </c>
      <c r="M916" s="115" t="s">
        <v>201</v>
      </c>
      <c r="N916" s="115" t="s">
        <v>201</v>
      </c>
      <c r="W916" s="115" t="s">
        <v>201</v>
      </c>
      <c r="AA916" s="115" t="s">
        <v>201</v>
      </c>
      <c r="AC916" s="115" t="s">
        <v>201</v>
      </c>
      <c r="AD916" s="115" t="s">
        <v>201</v>
      </c>
      <c r="AE916" s="115" t="s">
        <v>201</v>
      </c>
      <c r="AF916" s="115" t="s">
        <v>201</v>
      </c>
      <c r="AG916" s="115" t="s">
        <v>201</v>
      </c>
      <c r="AH916" s="115" t="s">
        <v>201</v>
      </c>
      <c r="AI916" s="115" t="s">
        <v>201</v>
      </c>
      <c r="AJ916" s="115" t="s">
        <v>201</v>
      </c>
      <c r="AK916" s="115" t="s">
        <v>201</v>
      </c>
      <c r="AL916" s="115" t="s">
        <v>201</v>
      </c>
      <c r="AM916" s="115" t="s">
        <v>201</v>
      </c>
      <c r="AN916" s="115" t="s">
        <v>201</v>
      </c>
    </row>
    <row r="917" spans="1:40" x14ac:dyDescent="0.25">
      <c r="A917" s="115">
        <v>334832</v>
      </c>
      <c r="B917" s="115" t="s">
        <v>138</v>
      </c>
      <c r="Q917" s="115" t="s">
        <v>201</v>
      </c>
      <c r="R917" s="115" t="s">
        <v>201</v>
      </c>
      <c r="W917" s="115" t="s">
        <v>201</v>
      </c>
      <c r="AA917" s="115" t="s">
        <v>201</v>
      </c>
      <c r="AC917" s="115" t="s">
        <v>201</v>
      </c>
      <c r="AD917" s="115" t="s">
        <v>201</v>
      </c>
      <c r="AE917" s="115" t="s">
        <v>201</v>
      </c>
      <c r="AF917" s="115" t="s">
        <v>201</v>
      </c>
      <c r="AG917" s="115" t="s">
        <v>201</v>
      </c>
      <c r="AH917" s="115" t="s">
        <v>201</v>
      </c>
      <c r="AI917" s="115" t="s">
        <v>201</v>
      </c>
      <c r="AJ917" s="115" t="s">
        <v>201</v>
      </c>
      <c r="AK917" s="115" t="s">
        <v>201</v>
      </c>
      <c r="AL917" s="115" t="s">
        <v>201</v>
      </c>
      <c r="AM917" s="115" t="s">
        <v>201</v>
      </c>
      <c r="AN917" s="115" t="s">
        <v>201</v>
      </c>
    </row>
    <row r="918" spans="1:40" x14ac:dyDescent="0.25">
      <c r="A918" s="115">
        <v>333527</v>
      </c>
      <c r="B918" s="115" t="s">
        <v>138</v>
      </c>
      <c r="F918" s="115" t="s">
        <v>201</v>
      </c>
      <c r="W918" s="115" t="s">
        <v>201</v>
      </c>
      <c r="Y918" s="115" t="s">
        <v>201</v>
      </c>
      <c r="AC918" s="115" t="s">
        <v>201</v>
      </c>
      <c r="AD918" s="115" t="s">
        <v>201</v>
      </c>
      <c r="AE918" s="115" t="s">
        <v>201</v>
      </c>
      <c r="AF918" s="115" t="s">
        <v>201</v>
      </c>
      <c r="AG918" s="115" t="s">
        <v>201</v>
      </c>
      <c r="AH918" s="115" t="s">
        <v>201</v>
      </c>
      <c r="AI918" s="115" t="s">
        <v>201</v>
      </c>
      <c r="AJ918" s="115" t="s">
        <v>201</v>
      </c>
      <c r="AK918" s="115" t="s">
        <v>201</v>
      </c>
      <c r="AL918" s="115" t="s">
        <v>201</v>
      </c>
      <c r="AM918" s="115" t="s">
        <v>201</v>
      </c>
      <c r="AN918" s="115" t="s">
        <v>201</v>
      </c>
    </row>
    <row r="919" spans="1:40" x14ac:dyDescent="0.25">
      <c r="A919" s="115">
        <v>324594</v>
      </c>
      <c r="B919" s="115" t="s">
        <v>138</v>
      </c>
      <c r="N919" s="115" t="s">
        <v>201</v>
      </c>
      <c r="W919" s="115" t="s">
        <v>201</v>
      </c>
      <c r="Y919" s="115" t="s">
        <v>201</v>
      </c>
      <c r="AC919" s="115" t="s">
        <v>201</v>
      </c>
      <c r="AD919" s="115" t="s">
        <v>201</v>
      </c>
      <c r="AE919" s="115" t="s">
        <v>201</v>
      </c>
      <c r="AF919" s="115" t="s">
        <v>201</v>
      </c>
      <c r="AG919" s="115" t="s">
        <v>201</v>
      </c>
      <c r="AH919" s="115" t="s">
        <v>201</v>
      </c>
      <c r="AI919" s="115" t="s">
        <v>201</v>
      </c>
      <c r="AJ919" s="115" t="s">
        <v>201</v>
      </c>
      <c r="AK919" s="115" t="s">
        <v>201</v>
      </c>
      <c r="AL919" s="115" t="s">
        <v>201</v>
      </c>
      <c r="AM919" s="115" t="s">
        <v>201</v>
      </c>
      <c r="AN919" s="115" t="s">
        <v>201</v>
      </c>
    </row>
    <row r="920" spans="1:40" x14ac:dyDescent="0.25">
      <c r="A920" s="115">
        <v>331878</v>
      </c>
      <c r="B920" s="115" t="s">
        <v>138</v>
      </c>
      <c r="P920" s="115" t="s">
        <v>201</v>
      </c>
      <c r="W920" s="115" t="s">
        <v>201</v>
      </c>
      <c r="Z920" s="115" t="s">
        <v>201</v>
      </c>
      <c r="AC920" s="115" t="s">
        <v>201</v>
      </c>
      <c r="AD920" s="115" t="s">
        <v>201</v>
      </c>
      <c r="AE920" s="115" t="s">
        <v>201</v>
      </c>
      <c r="AF920" s="115" t="s">
        <v>201</v>
      </c>
      <c r="AG920" s="115" t="s">
        <v>201</v>
      </c>
      <c r="AH920" s="115" t="s">
        <v>201</v>
      </c>
      <c r="AI920" s="115" t="s">
        <v>201</v>
      </c>
      <c r="AJ920" s="115" t="s">
        <v>201</v>
      </c>
      <c r="AK920" s="115" t="s">
        <v>201</v>
      </c>
      <c r="AL920" s="115" t="s">
        <v>201</v>
      </c>
      <c r="AM920" s="115" t="s">
        <v>201</v>
      </c>
      <c r="AN920" s="115" t="s">
        <v>201</v>
      </c>
    </row>
    <row r="921" spans="1:40" x14ac:dyDescent="0.25">
      <c r="A921" s="115">
        <v>313619</v>
      </c>
      <c r="B921" s="115" t="s">
        <v>138</v>
      </c>
      <c r="M921" s="115" t="s">
        <v>201</v>
      </c>
      <c r="P921" s="115" t="s">
        <v>201</v>
      </c>
      <c r="W921" s="115" t="s">
        <v>201</v>
      </c>
      <c r="Y921" s="115" t="s">
        <v>201</v>
      </c>
      <c r="AC921" s="115" t="s">
        <v>201</v>
      </c>
      <c r="AD921" s="115" t="s">
        <v>201</v>
      </c>
      <c r="AE921" s="115" t="s">
        <v>201</v>
      </c>
      <c r="AF921" s="115" t="s">
        <v>201</v>
      </c>
      <c r="AG921" s="115" t="s">
        <v>201</v>
      </c>
      <c r="AH921" s="115" t="s">
        <v>201</v>
      </c>
      <c r="AI921" s="115" t="s">
        <v>201</v>
      </c>
      <c r="AJ921" s="115" t="s">
        <v>201</v>
      </c>
      <c r="AK921" s="115" t="s">
        <v>201</v>
      </c>
      <c r="AL921" s="115" t="s">
        <v>201</v>
      </c>
      <c r="AN921" s="115" t="s">
        <v>201</v>
      </c>
    </row>
    <row r="922" spans="1:40" x14ac:dyDescent="0.25">
      <c r="A922" s="115">
        <v>327402</v>
      </c>
      <c r="B922" s="115" t="s">
        <v>138</v>
      </c>
      <c r="H922" s="115" t="s">
        <v>201</v>
      </c>
      <c r="V922" s="115" t="s">
        <v>201</v>
      </c>
      <c r="AC922" s="115" t="s">
        <v>201</v>
      </c>
      <c r="AD922" s="115" t="s">
        <v>201</v>
      </c>
      <c r="AE922" s="115" t="s">
        <v>201</v>
      </c>
      <c r="AF922" s="115" t="s">
        <v>201</v>
      </c>
      <c r="AG922" s="115" t="s">
        <v>201</v>
      </c>
      <c r="AH922" s="115" t="s">
        <v>201</v>
      </c>
      <c r="AI922" s="115" t="s">
        <v>201</v>
      </c>
      <c r="AJ922" s="115" t="s">
        <v>201</v>
      </c>
      <c r="AK922" s="115" t="s">
        <v>201</v>
      </c>
      <c r="AL922" s="115" t="s">
        <v>201</v>
      </c>
      <c r="AM922" s="115" t="s">
        <v>201</v>
      </c>
      <c r="AN922" s="115" t="s">
        <v>201</v>
      </c>
    </row>
    <row r="923" spans="1:40" x14ac:dyDescent="0.25">
      <c r="A923" s="115">
        <v>327704</v>
      </c>
      <c r="B923" s="115" t="s">
        <v>138</v>
      </c>
      <c r="N923" s="115" t="s">
        <v>201</v>
      </c>
      <c r="W923" s="115" t="s">
        <v>201</v>
      </c>
      <c r="AA923" s="115" t="s">
        <v>201</v>
      </c>
      <c r="AC923" s="115" t="s">
        <v>201</v>
      </c>
      <c r="AD923" s="115" t="s">
        <v>201</v>
      </c>
      <c r="AF923" s="115" t="s">
        <v>201</v>
      </c>
      <c r="AG923" s="115" t="s">
        <v>201</v>
      </c>
      <c r="AH923" s="115" t="s">
        <v>201</v>
      </c>
      <c r="AI923" s="115" t="s">
        <v>201</v>
      </c>
      <c r="AJ923" s="115" t="s">
        <v>201</v>
      </c>
      <c r="AK923" s="115" t="s">
        <v>201</v>
      </c>
      <c r="AL923" s="115" t="s">
        <v>201</v>
      </c>
      <c r="AM923" s="115" t="s">
        <v>201</v>
      </c>
      <c r="AN923" s="115" t="s">
        <v>201</v>
      </c>
    </row>
    <row r="924" spans="1:40" x14ac:dyDescent="0.25">
      <c r="A924" s="115">
        <v>303042</v>
      </c>
      <c r="B924" s="115" t="s">
        <v>138</v>
      </c>
      <c r="F924" s="115" t="s">
        <v>201</v>
      </c>
      <c r="N924" s="115" t="s">
        <v>201</v>
      </c>
      <c r="AA924" s="115" t="s">
        <v>201</v>
      </c>
      <c r="AC924" s="115" t="s">
        <v>201</v>
      </c>
      <c r="AE924" s="115" t="s">
        <v>201</v>
      </c>
      <c r="AF924" s="115" t="s">
        <v>201</v>
      </c>
      <c r="AG924" s="115" t="s">
        <v>201</v>
      </c>
      <c r="AH924" s="115" t="s">
        <v>201</v>
      </c>
      <c r="AI924" s="115" t="s">
        <v>201</v>
      </c>
      <c r="AJ924" s="115" t="s">
        <v>201</v>
      </c>
      <c r="AK924" s="115" t="s">
        <v>201</v>
      </c>
      <c r="AL924" s="115" t="s">
        <v>201</v>
      </c>
      <c r="AM924" s="115" t="s">
        <v>201</v>
      </c>
      <c r="AN924" s="115" t="s">
        <v>201</v>
      </c>
    </row>
    <row r="925" spans="1:40" x14ac:dyDescent="0.25">
      <c r="A925" s="115">
        <v>328766</v>
      </c>
      <c r="B925" s="115" t="s">
        <v>138</v>
      </c>
      <c r="I925" s="115" t="s">
        <v>201</v>
      </c>
      <c r="P925" s="115" t="s">
        <v>201</v>
      </c>
      <c r="W925" s="115" t="s">
        <v>201</v>
      </c>
      <c r="AC925" s="115" t="s">
        <v>201</v>
      </c>
      <c r="AD925" s="115" t="s">
        <v>201</v>
      </c>
      <c r="AE925" s="115" t="s">
        <v>201</v>
      </c>
      <c r="AG925" s="115" t="s">
        <v>201</v>
      </c>
      <c r="AH925" s="115" t="s">
        <v>201</v>
      </c>
      <c r="AI925" s="115" t="s">
        <v>201</v>
      </c>
      <c r="AJ925" s="115" t="s">
        <v>201</v>
      </c>
      <c r="AK925" s="115" t="s">
        <v>201</v>
      </c>
      <c r="AL925" s="115" t="s">
        <v>201</v>
      </c>
      <c r="AM925" s="115" t="s">
        <v>201</v>
      </c>
      <c r="AN925" s="115" t="s">
        <v>201</v>
      </c>
    </row>
    <row r="926" spans="1:40" x14ac:dyDescent="0.25">
      <c r="A926" s="115">
        <v>333363</v>
      </c>
      <c r="B926" s="115" t="s">
        <v>138</v>
      </c>
      <c r="P926" s="115" t="s">
        <v>201</v>
      </c>
      <c r="W926" s="115" t="s">
        <v>201</v>
      </c>
      <c r="Z926" s="115" t="s">
        <v>201</v>
      </c>
      <c r="AA926" s="115" t="s">
        <v>201</v>
      </c>
      <c r="AC926" s="115" t="s">
        <v>201</v>
      </c>
      <c r="AF926" s="115" t="s">
        <v>201</v>
      </c>
      <c r="AG926" s="115" t="s">
        <v>201</v>
      </c>
      <c r="AH926" s="115" t="s">
        <v>201</v>
      </c>
      <c r="AI926" s="115" t="s">
        <v>201</v>
      </c>
      <c r="AJ926" s="115" t="s">
        <v>201</v>
      </c>
      <c r="AK926" s="115" t="s">
        <v>201</v>
      </c>
      <c r="AL926" s="115" t="s">
        <v>201</v>
      </c>
      <c r="AM926" s="115" t="s">
        <v>201</v>
      </c>
      <c r="AN926" s="115" t="s">
        <v>201</v>
      </c>
    </row>
    <row r="927" spans="1:40" x14ac:dyDescent="0.25">
      <c r="A927" s="115">
        <v>317360</v>
      </c>
      <c r="B927" s="115" t="s">
        <v>138</v>
      </c>
      <c r="W927" s="115" t="s">
        <v>201</v>
      </c>
      <c r="Z927" s="115" t="s">
        <v>201</v>
      </c>
      <c r="AC927" s="115" t="s">
        <v>201</v>
      </c>
      <c r="AD927" s="115" t="s">
        <v>201</v>
      </c>
      <c r="AE927" s="115" t="s">
        <v>201</v>
      </c>
      <c r="AF927" s="115" t="s">
        <v>201</v>
      </c>
      <c r="AG927" s="115" t="s">
        <v>201</v>
      </c>
      <c r="AH927" s="115" t="s">
        <v>201</v>
      </c>
      <c r="AI927" s="115" t="s">
        <v>201</v>
      </c>
      <c r="AJ927" s="115" t="s">
        <v>201</v>
      </c>
      <c r="AK927" s="115" t="s">
        <v>201</v>
      </c>
      <c r="AM927" s="115" t="s">
        <v>201</v>
      </c>
      <c r="AN927" s="115" t="s">
        <v>201</v>
      </c>
    </row>
    <row r="928" spans="1:40" x14ac:dyDescent="0.25">
      <c r="A928" s="115">
        <v>328697</v>
      </c>
      <c r="B928" s="115" t="s">
        <v>138</v>
      </c>
      <c r="N928" s="115" t="s">
        <v>201</v>
      </c>
      <c r="W928" s="115" t="s">
        <v>201</v>
      </c>
      <c r="X928" s="115" t="s">
        <v>201</v>
      </c>
      <c r="AC928" s="115" t="s">
        <v>201</v>
      </c>
      <c r="AE928" s="115" t="s">
        <v>201</v>
      </c>
      <c r="AF928" s="115" t="s">
        <v>201</v>
      </c>
      <c r="AG928" s="115" t="s">
        <v>201</v>
      </c>
      <c r="AI928" s="115" t="s">
        <v>201</v>
      </c>
      <c r="AJ928" s="115" t="s">
        <v>201</v>
      </c>
      <c r="AK928" s="115" t="s">
        <v>201</v>
      </c>
      <c r="AL928" s="115" t="s">
        <v>201</v>
      </c>
      <c r="AM928" s="115" t="s">
        <v>201</v>
      </c>
      <c r="AN928" s="115" t="s">
        <v>201</v>
      </c>
    </row>
    <row r="929" spans="1:40" x14ac:dyDescent="0.25">
      <c r="A929" s="115">
        <v>330826</v>
      </c>
      <c r="B929" s="115" t="s">
        <v>138</v>
      </c>
      <c r="S929" s="115" t="s">
        <v>201</v>
      </c>
      <c r="AC929" s="115" t="s">
        <v>201</v>
      </c>
      <c r="AD929" s="115" t="s">
        <v>201</v>
      </c>
      <c r="AE929" s="115" t="s">
        <v>201</v>
      </c>
      <c r="AF929" s="115" t="s">
        <v>201</v>
      </c>
      <c r="AG929" s="115" t="s">
        <v>201</v>
      </c>
      <c r="AH929" s="115" t="s">
        <v>201</v>
      </c>
      <c r="AI929" s="115" t="s">
        <v>201</v>
      </c>
      <c r="AJ929" s="115" t="s">
        <v>201</v>
      </c>
      <c r="AK929" s="115" t="s">
        <v>201</v>
      </c>
      <c r="AL929" s="115" t="s">
        <v>201</v>
      </c>
      <c r="AM929" s="115" t="s">
        <v>201</v>
      </c>
      <c r="AN929" s="115" t="s">
        <v>201</v>
      </c>
    </row>
    <row r="930" spans="1:40" x14ac:dyDescent="0.25">
      <c r="A930" s="115">
        <v>331214</v>
      </c>
      <c r="B930" s="115" t="s">
        <v>138</v>
      </c>
      <c r="P930" s="115" t="s">
        <v>201</v>
      </c>
      <c r="Q930" s="115" t="s">
        <v>201</v>
      </c>
      <c r="X930" s="115" t="s">
        <v>201</v>
      </c>
      <c r="Z930" s="115" t="s">
        <v>201</v>
      </c>
      <c r="AC930" s="115" t="s">
        <v>201</v>
      </c>
      <c r="AE930" s="115" t="s">
        <v>201</v>
      </c>
      <c r="AG930" s="115" t="s">
        <v>201</v>
      </c>
      <c r="AH930" s="115" t="s">
        <v>201</v>
      </c>
      <c r="AI930" s="115" t="s">
        <v>201</v>
      </c>
      <c r="AJ930" s="115" t="s">
        <v>201</v>
      </c>
      <c r="AL930" s="115" t="s">
        <v>201</v>
      </c>
      <c r="AM930" s="115" t="s">
        <v>201</v>
      </c>
      <c r="AN930" s="115" t="s">
        <v>201</v>
      </c>
    </row>
    <row r="931" spans="1:40" x14ac:dyDescent="0.25">
      <c r="A931" s="115">
        <v>331815</v>
      </c>
      <c r="B931" s="115" t="s">
        <v>138</v>
      </c>
      <c r="V931" s="115" t="s">
        <v>201</v>
      </c>
      <c r="Z931" s="115" t="s">
        <v>201</v>
      </c>
      <c r="AA931" s="115" t="s">
        <v>201</v>
      </c>
      <c r="AC931" s="115" t="s">
        <v>201</v>
      </c>
      <c r="AD931" s="115" t="s">
        <v>201</v>
      </c>
      <c r="AF931" s="115" t="s">
        <v>201</v>
      </c>
      <c r="AG931" s="115" t="s">
        <v>201</v>
      </c>
      <c r="AH931" s="115" t="s">
        <v>201</v>
      </c>
      <c r="AI931" s="115" t="s">
        <v>201</v>
      </c>
      <c r="AJ931" s="115" t="s">
        <v>201</v>
      </c>
      <c r="AL931" s="115" t="s">
        <v>201</v>
      </c>
      <c r="AM931" s="115" t="s">
        <v>201</v>
      </c>
      <c r="AN931" s="115" t="s">
        <v>201</v>
      </c>
    </row>
    <row r="932" spans="1:40" x14ac:dyDescent="0.25">
      <c r="A932" s="115">
        <v>300482</v>
      </c>
      <c r="B932" s="115" t="s">
        <v>138</v>
      </c>
      <c r="W932" s="115" t="s">
        <v>201</v>
      </c>
      <c r="Z932" s="115" t="s">
        <v>201</v>
      </c>
      <c r="AC932" s="115" t="s">
        <v>201</v>
      </c>
      <c r="AD932" s="115" t="s">
        <v>201</v>
      </c>
      <c r="AE932" s="115" t="s">
        <v>201</v>
      </c>
      <c r="AG932" s="115" t="s">
        <v>201</v>
      </c>
      <c r="AH932" s="115" t="s">
        <v>201</v>
      </c>
      <c r="AI932" s="115" t="s">
        <v>201</v>
      </c>
      <c r="AJ932" s="115" t="s">
        <v>201</v>
      </c>
      <c r="AK932" s="115" t="s">
        <v>201</v>
      </c>
      <c r="AM932" s="115" t="s">
        <v>201</v>
      </c>
      <c r="AN932" s="115" t="s">
        <v>201</v>
      </c>
    </row>
    <row r="933" spans="1:40" x14ac:dyDescent="0.25">
      <c r="A933" s="115">
        <v>331223</v>
      </c>
      <c r="B933" s="115" t="s">
        <v>138</v>
      </c>
      <c r="W933" s="115" t="s">
        <v>201</v>
      </c>
      <c r="AA933" s="115" t="s">
        <v>201</v>
      </c>
      <c r="AC933" s="115" t="s">
        <v>201</v>
      </c>
      <c r="AD933" s="115" t="s">
        <v>201</v>
      </c>
      <c r="AE933" s="115" t="s">
        <v>201</v>
      </c>
      <c r="AF933" s="115" t="s">
        <v>201</v>
      </c>
      <c r="AG933" s="115" t="s">
        <v>201</v>
      </c>
      <c r="AH933" s="115" t="s">
        <v>201</v>
      </c>
      <c r="AJ933" s="115" t="s">
        <v>201</v>
      </c>
      <c r="AK933" s="115" t="s">
        <v>201</v>
      </c>
      <c r="AM933" s="115" t="s">
        <v>201</v>
      </c>
      <c r="AN933" s="115" t="s">
        <v>201</v>
      </c>
    </row>
    <row r="934" spans="1:40" x14ac:dyDescent="0.25">
      <c r="A934" s="115">
        <v>305218</v>
      </c>
      <c r="B934" s="115" t="s">
        <v>138</v>
      </c>
      <c r="U934" s="115" t="s">
        <v>201</v>
      </c>
      <c r="AA934" s="115" t="s">
        <v>201</v>
      </c>
      <c r="AC934" s="115" t="s">
        <v>201</v>
      </c>
      <c r="AD934" s="115" t="s">
        <v>201</v>
      </c>
      <c r="AE934" s="115" t="s">
        <v>201</v>
      </c>
      <c r="AF934" s="115" t="s">
        <v>201</v>
      </c>
      <c r="AI934" s="115" t="s">
        <v>201</v>
      </c>
      <c r="AJ934" s="115" t="s">
        <v>201</v>
      </c>
      <c r="AK934" s="115" t="s">
        <v>201</v>
      </c>
      <c r="AL934" s="115" t="s">
        <v>201</v>
      </c>
      <c r="AM934" s="115" t="s">
        <v>201</v>
      </c>
      <c r="AN934" s="115" t="s">
        <v>201</v>
      </c>
    </row>
    <row r="935" spans="1:40" x14ac:dyDescent="0.25">
      <c r="A935" s="115">
        <v>323044</v>
      </c>
      <c r="B935" s="115" t="s">
        <v>138</v>
      </c>
      <c r="W935" s="115" t="s">
        <v>201</v>
      </c>
      <c r="Z935" s="115" t="s">
        <v>201</v>
      </c>
      <c r="AA935" s="115" t="s">
        <v>201</v>
      </c>
      <c r="AC935" s="115" t="s">
        <v>201</v>
      </c>
      <c r="AF935" s="115" t="s">
        <v>201</v>
      </c>
      <c r="AG935" s="115" t="s">
        <v>201</v>
      </c>
      <c r="AI935" s="115" t="s">
        <v>201</v>
      </c>
      <c r="AJ935" s="115" t="s">
        <v>201</v>
      </c>
      <c r="AK935" s="115" t="s">
        <v>201</v>
      </c>
      <c r="AL935" s="115" t="s">
        <v>201</v>
      </c>
      <c r="AM935" s="115" t="s">
        <v>201</v>
      </c>
      <c r="AN935" s="115" t="s">
        <v>201</v>
      </c>
    </row>
    <row r="936" spans="1:40" x14ac:dyDescent="0.25">
      <c r="A936" s="115">
        <v>321217</v>
      </c>
      <c r="B936" s="115" t="s">
        <v>138</v>
      </c>
      <c r="W936" s="115" t="s">
        <v>201</v>
      </c>
      <c r="AA936" s="115" t="s">
        <v>201</v>
      </c>
      <c r="AD936" s="115" t="s">
        <v>201</v>
      </c>
      <c r="AF936" s="115" t="s">
        <v>201</v>
      </c>
      <c r="AG936" s="115" t="s">
        <v>201</v>
      </c>
      <c r="AH936" s="115" t="s">
        <v>201</v>
      </c>
      <c r="AI936" s="115" t="s">
        <v>201</v>
      </c>
      <c r="AJ936" s="115" t="s">
        <v>201</v>
      </c>
      <c r="AK936" s="115" t="s">
        <v>201</v>
      </c>
      <c r="AM936" s="115" t="s">
        <v>201</v>
      </c>
      <c r="AN936" s="115" t="s">
        <v>201</v>
      </c>
    </row>
    <row r="937" spans="1:40" x14ac:dyDescent="0.25">
      <c r="A937" s="115">
        <v>323755</v>
      </c>
      <c r="B937" s="115" t="s">
        <v>138</v>
      </c>
      <c r="Z937" s="115" t="s">
        <v>201</v>
      </c>
      <c r="AC937" s="115" t="s">
        <v>201</v>
      </c>
      <c r="AF937" s="115" t="s">
        <v>201</v>
      </c>
      <c r="AG937" s="115" t="s">
        <v>201</v>
      </c>
      <c r="AH937" s="115" t="s">
        <v>201</v>
      </c>
      <c r="AI937" s="115" t="s">
        <v>201</v>
      </c>
      <c r="AJ937" s="115" t="s">
        <v>201</v>
      </c>
      <c r="AK937" s="115" t="s">
        <v>201</v>
      </c>
      <c r="AL937" s="115" t="s">
        <v>201</v>
      </c>
      <c r="AM937" s="115" t="s">
        <v>201</v>
      </c>
      <c r="AN937" s="115" t="s">
        <v>201</v>
      </c>
    </row>
    <row r="938" spans="1:40" x14ac:dyDescent="0.25">
      <c r="A938" s="115">
        <v>303585</v>
      </c>
      <c r="B938" s="115" t="s">
        <v>138</v>
      </c>
      <c r="AA938" s="115" t="s">
        <v>201</v>
      </c>
      <c r="AC938" s="115" t="s">
        <v>201</v>
      </c>
      <c r="AE938" s="115" t="s">
        <v>201</v>
      </c>
      <c r="AF938" s="115" t="s">
        <v>201</v>
      </c>
      <c r="AG938" s="115" t="s">
        <v>201</v>
      </c>
      <c r="AI938" s="115" t="s">
        <v>201</v>
      </c>
      <c r="AJ938" s="115" t="s">
        <v>201</v>
      </c>
      <c r="AK938" s="115" t="s">
        <v>201</v>
      </c>
      <c r="AL938" s="115" t="s">
        <v>201</v>
      </c>
      <c r="AM938" s="115" t="s">
        <v>201</v>
      </c>
      <c r="AN938" s="115" t="s">
        <v>201</v>
      </c>
    </row>
    <row r="939" spans="1:40" x14ac:dyDescent="0.25">
      <c r="A939" s="115">
        <v>329070</v>
      </c>
      <c r="B939" s="115" t="s">
        <v>138</v>
      </c>
      <c r="H939" s="115" t="s">
        <v>201</v>
      </c>
      <c r="AC939" s="115" t="s">
        <v>201</v>
      </c>
      <c r="AE939" s="115" t="s">
        <v>201</v>
      </c>
      <c r="AG939" s="115" t="s">
        <v>201</v>
      </c>
      <c r="AH939" s="115" t="s">
        <v>201</v>
      </c>
      <c r="AJ939" s="115" t="s">
        <v>201</v>
      </c>
      <c r="AK939" s="115" t="s">
        <v>201</v>
      </c>
      <c r="AL939" s="115" t="s">
        <v>201</v>
      </c>
      <c r="AM939" s="115" t="s">
        <v>201</v>
      </c>
      <c r="AN939" s="115" t="s">
        <v>201</v>
      </c>
    </row>
    <row r="940" spans="1:40" x14ac:dyDescent="0.25">
      <c r="A940" s="115">
        <v>329199</v>
      </c>
      <c r="B940" s="115" t="s">
        <v>138</v>
      </c>
      <c r="Y940" s="115" t="s">
        <v>201</v>
      </c>
      <c r="AD940" s="115" t="s">
        <v>201</v>
      </c>
      <c r="AE940" s="115" t="s">
        <v>201</v>
      </c>
      <c r="AG940" s="115" t="s">
        <v>201</v>
      </c>
      <c r="AH940" s="115" t="s">
        <v>201</v>
      </c>
      <c r="AI940" s="115" t="s">
        <v>201</v>
      </c>
      <c r="AJ940" s="115" t="s">
        <v>201</v>
      </c>
      <c r="AL940" s="115" t="s">
        <v>201</v>
      </c>
      <c r="AM940" s="115" t="s">
        <v>201</v>
      </c>
      <c r="AN940" s="115" t="s">
        <v>201</v>
      </c>
    </row>
    <row r="941" spans="1:40" x14ac:dyDescent="0.25">
      <c r="A941" s="115">
        <v>332349</v>
      </c>
      <c r="B941" s="115" t="s">
        <v>138</v>
      </c>
      <c r="N941" s="115" t="s">
        <v>201</v>
      </c>
      <c r="V941" s="115" t="s">
        <v>201</v>
      </c>
      <c r="AA941" s="115" t="s">
        <v>201</v>
      </c>
      <c r="AD941" s="115" t="s">
        <v>201</v>
      </c>
      <c r="AF941" s="115" t="s">
        <v>201</v>
      </c>
      <c r="AG941" s="115" t="s">
        <v>201</v>
      </c>
      <c r="AI941" s="115" t="s">
        <v>201</v>
      </c>
      <c r="AJ941" s="115" t="s">
        <v>201</v>
      </c>
      <c r="AM941" s="115" t="s">
        <v>201</v>
      </c>
      <c r="AN941" s="115" t="s">
        <v>201</v>
      </c>
    </row>
    <row r="942" spans="1:40" x14ac:dyDescent="0.25">
      <c r="A942" s="115">
        <v>331245</v>
      </c>
      <c r="B942" s="115" t="s">
        <v>138</v>
      </c>
      <c r="V942" s="115" t="s">
        <v>201</v>
      </c>
      <c r="AA942" s="115" t="s">
        <v>201</v>
      </c>
      <c r="AC942" s="115" t="s">
        <v>201</v>
      </c>
      <c r="AG942" s="115" t="s">
        <v>201</v>
      </c>
      <c r="AI942" s="115" t="s">
        <v>201</v>
      </c>
      <c r="AJ942" s="115" t="s">
        <v>201</v>
      </c>
      <c r="AK942" s="115" t="s">
        <v>201</v>
      </c>
      <c r="AL942" s="115" t="s">
        <v>201</v>
      </c>
      <c r="AM942" s="115" t="s">
        <v>201</v>
      </c>
      <c r="AN942" s="115" t="s">
        <v>201</v>
      </c>
    </row>
    <row r="943" spans="1:40" x14ac:dyDescent="0.25">
      <c r="A943" s="115">
        <v>332796</v>
      </c>
      <c r="B943" s="115" t="s">
        <v>138</v>
      </c>
      <c r="N943" s="115" t="s">
        <v>201</v>
      </c>
      <c r="AF943" s="115" t="s">
        <v>201</v>
      </c>
      <c r="AG943" s="115" t="s">
        <v>201</v>
      </c>
      <c r="AH943" s="115" t="s">
        <v>201</v>
      </c>
      <c r="AI943" s="115" t="s">
        <v>201</v>
      </c>
      <c r="AJ943" s="115" t="s">
        <v>201</v>
      </c>
      <c r="AK943" s="115" t="s">
        <v>201</v>
      </c>
      <c r="AL943" s="115" t="s">
        <v>201</v>
      </c>
      <c r="AM943" s="115" t="s">
        <v>201</v>
      </c>
      <c r="AN943" s="115" t="s">
        <v>201</v>
      </c>
    </row>
    <row r="944" spans="1:40" x14ac:dyDescent="0.25">
      <c r="A944" s="115">
        <v>309066</v>
      </c>
      <c r="B944" s="115" t="s">
        <v>138</v>
      </c>
      <c r="Z944" s="115" t="s">
        <v>201</v>
      </c>
      <c r="AC944" s="115" t="s">
        <v>201</v>
      </c>
      <c r="AD944" s="115" t="s">
        <v>201</v>
      </c>
      <c r="AE944" s="115" t="s">
        <v>201</v>
      </c>
      <c r="AI944" s="115" t="s">
        <v>201</v>
      </c>
      <c r="AJ944" s="115" t="s">
        <v>201</v>
      </c>
      <c r="AK944" s="115" t="s">
        <v>201</v>
      </c>
      <c r="AL944" s="115" t="s">
        <v>201</v>
      </c>
      <c r="AN944" s="115" t="s">
        <v>201</v>
      </c>
    </row>
    <row r="945" spans="1:40" x14ac:dyDescent="0.25">
      <c r="A945" s="115">
        <v>318412</v>
      </c>
      <c r="B945" s="115" t="s">
        <v>138</v>
      </c>
      <c r="Y945" s="115" t="s">
        <v>201</v>
      </c>
      <c r="AF945" s="115" t="s">
        <v>201</v>
      </c>
      <c r="AG945" s="115" t="s">
        <v>201</v>
      </c>
      <c r="AH945" s="115" t="s">
        <v>201</v>
      </c>
      <c r="AI945" s="115" t="s">
        <v>201</v>
      </c>
      <c r="AJ945" s="115" t="s">
        <v>201</v>
      </c>
      <c r="AK945" s="115" t="s">
        <v>201</v>
      </c>
      <c r="AN945" s="115" t="s">
        <v>201</v>
      </c>
    </row>
    <row r="946" spans="1:40" x14ac:dyDescent="0.25">
      <c r="A946" s="115">
        <v>324737</v>
      </c>
      <c r="B946" s="115" t="s">
        <v>138</v>
      </c>
      <c r="AE946" s="115" t="s">
        <v>201</v>
      </c>
      <c r="AG946" s="115" t="s">
        <v>201</v>
      </c>
      <c r="AI946" s="115" t="s">
        <v>201</v>
      </c>
      <c r="AJ946" s="115" t="s">
        <v>201</v>
      </c>
      <c r="AK946" s="115" t="s">
        <v>201</v>
      </c>
      <c r="AM946" s="115" t="s">
        <v>201</v>
      </c>
      <c r="AN946" s="115" t="s">
        <v>201</v>
      </c>
    </row>
    <row r="947" spans="1:40" x14ac:dyDescent="0.25">
      <c r="A947" s="115">
        <v>330633</v>
      </c>
      <c r="B947" s="115" t="s">
        <v>138</v>
      </c>
      <c r="U947" s="115" t="s">
        <v>201</v>
      </c>
      <c r="AA947" s="115" t="s">
        <v>201</v>
      </c>
      <c r="AD947" s="115" t="s">
        <v>201</v>
      </c>
      <c r="AH947" s="115" t="s">
        <v>201</v>
      </c>
      <c r="AI947" s="115" t="s">
        <v>201</v>
      </c>
      <c r="AK947" s="115" t="s">
        <v>201</v>
      </c>
      <c r="AN947" s="115" t="s">
        <v>201</v>
      </c>
    </row>
    <row r="948" spans="1:40" x14ac:dyDescent="0.25">
      <c r="A948" s="115">
        <v>300760</v>
      </c>
      <c r="B948" s="115" t="s">
        <v>138</v>
      </c>
      <c r="R948" s="115" t="s">
        <v>201</v>
      </c>
      <c r="T948" s="115" t="s">
        <v>201</v>
      </c>
      <c r="Y948" s="115" t="s">
        <v>201</v>
      </c>
      <c r="AH948" s="115" t="s">
        <v>201</v>
      </c>
      <c r="AI948" s="115" t="s">
        <v>201</v>
      </c>
      <c r="AN948" s="115" t="s">
        <v>201</v>
      </c>
    </row>
    <row r="949" spans="1:40" x14ac:dyDescent="0.25">
      <c r="A949" s="115">
        <v>330510</v>
      </c>
      <c r="B949" s="115" t="s">
        <v>138</v>
      </c>
      <c r="Z949" s="115" t="s">
        <v>201</v>
      </c>
      <c r="AG949" s="115" t="s">
        <v>201</v>
      </c>
      <c r="AK949" s="115" t="s">
        <v>201</v>
      </c>
      <c r="AL949" s="115" t="s">
        <v>201</v>
      </c>
      <c r="AN949" s="115" t="s">
        <v>201</v>
      </c>
    </row>
    <row r="950" spans="1:40" x14ac:dyDescent="0.25">
      <c r="A950" s="115">
        <v>323395</v>
      </c>
      <c r="B950" s="115" t="s">
        <v>138</v>
      </c>
      <c r="AC950" s="115" t="s">
        <v>201</v>
      </c>
      <c r="AF950" s="115" t="s">
        <v>201</v>
      </c>
      <c r="AG950" s="115" t="s">
        <v>201</v>
      </c>
      <c r="AI950" s="115" t="s">
        <v>201</v>
      </c>
      <c r="AJ950" s="115" t="s">
        <v>201</v>
      </c>
      <c r="AK950" s="115" t="s">
        <v>201</v>
      </c>
      <c r="AM950" s="115" t="s">
        <v>201</v>
      </c>
      <c r="AN950" s="115" t="s">
        <v>201</v>
      </c>
    </row>
    <row r="951" spans="1:40" x14ac:dyDescent="0.25">
      <c r="A951" s="115">
        <v>327212</v>
      </c>
      <c r="B951" s="115" t="s">
        <v>138</v>
      </c>
      <c r="P951" s="115" t="s">
        <v>201</v>
      </c>
      <c r="AC951" s="115" t="s">
        <v>201</v>
      </c>
      <c r="AD951" s="115" t="s">
        <v>201</v>
      </c>
      <c r="AF951" s="115" t="s">
        <v>201</v>
      </c>
      <c r="AG951" s="115" t="s">
        <v>201</v>
      </c>
      <c r="AH951" s="115" t="s">
        <v>201</v>
      </c>
      <c r="AI951" s="115" t="s">
        <v>201</v>
      </c>
      <c r="AJ951" s="115" t="s">
        <v>201</v>
      </c>
      <c r="AK951" s="115" t="s">
        <v>201</v>
      </c>
      <c r="AL951" s="115" t="s">
        <v>201</v>
      </c>
      <c r="AM951" s="115" t="s">
        <v>201</v>
      </c>
      <c r="AN951" s="115" t="s">
        <v>201</v>
      </c>
    </row>
    <row r="952" spans="1:40" x14ac:dyDescent="0.25">
      <c r="A952" s="115">
        <v>327380</v>
      </c>
      <c r="B952" s="115" t="s">
        <v>138</v>
      </c>
      <c r="V952" s="115" t="s">
        <v>201</v>
      </c>
      <c r="AA952" s="115" t="s">
        <v>201</v>
      </c>
      <c r="AH952" s="115" t="s">
        <v>201</v>
      </c>
      <c r="AK952" s="115" t="s">
        <v>201</v>
      </c>
      <c r="AM952" s="115" t="s">
        <v>201</v>
      </c>
      <c r="AN952" s="115" t="s">
        <v>201</v>
      </c>
    </row>
    <row r="953" spans="1:40" x14ac:dyDescent="0.25">
      <c r="A953" s="115">
        <v>331840</v>
      </c>
      <c r="B953" s="115" t="s">
        <v>138</v>
      </c>
      <c r="Q953" s="115" t="s">
        <v>201</v>
      </c>
      <c r="W953" s="115" t="s">
        <v>201</v>
      </c>
      <c r="AD953" s="115" t="s">
        <v>201</v>
      </c>
      <c r="AF953" s="115" t="s">
        <v>201</v>
      </c>
      <c r="AG953" s="115" t="s">
        <v>201</v>
      </c>
      <c r="AH953" s="115" t="s">
        <v>201</v>
      </c>
      <c r="AI953" s="115" t="s">
        <v>201</v>
      </c>
      <c r="AJ953" s="115" t="s">
        <v>201</v>
      </c>
      <c r="AK953" s="115" t="s">
        <v>201</v>
      </c>
      <c r="AM953" s="115" t="s">
        <v>201</v>
      </c>
      <c r="AN953" s="115" t="s">
        <v>201</v>
      </c>
    </row>
    <row r="954" spans="1:40" x14ac:dyDescent="0.25">
      <c r="A954" s="115">
        <v>332461</v>
      </c>
      <c r="B954" s="115" t="s">
        <v>138</v>
      </c>
      <c r="N954" s="115" t="s">
        <v>201</v>
      </c>
      <c r="Z954" s="115" t="s">
        <v>201</v>
      </c>
      <c r="AJ954" s="115" t="s">
        <v>201</v>
      </c>
      <c r="AK954" s="115" t="s">
        <v>201</v>
      </c>
      <c r="AL954" s="115" t="s">
        <v>201</v>
      </c>
      <c r="AN954" s="115" t="s">
        <v>201</v>
      </c>
    </row>
    <row r="955" spans="1:40" x14ac:dyDescent="0.25">
      <c r="A955" s="115">
        <v>326731</v>
      </c>
      <c r="B955" s="115" t="s">
        <v>138</v>
      </c>
      <c r="M955" s="115" t="s">
        <v>201</v>
      </c>
      <c r="X955" s="115" t="s">
        <v>201</v>
      </c>
      <c r="Y955" s="115" t="s">
        <v>201</v>
      </c>
      <c r="AB955" s="115" t="s">
        <v>201</v>
      </c>
      <c r="AC955" s="115" t="s">
        <v>201</v>
      </c>
      <c r="AG955" s="115" t="s">
        <v>201</v>
      </c>
      <c r="AI955" s="115" t="s">
        <v>201</v>
      </c>
      <c r="AK955" s="115" t="s">
        <v>201</v>
      </c>
    </row>
    <row r="956" spans="1:40" x14ac:dyDescent="0.25">
      <c r="A956" s="115">
        <v>315401</v>
      </c>
      <c r="B956" s="115" t="s">
        <v>138</v>
      </c>
      <c r="AB956" s="115" t="s">
        <v>201</v>
      </c>
      <c r="AC956" s="115" t="s">
        <v>201</v>
      </c>
      <c r="AE956" s="115" t="s">
        <v>201</v>
      </c>
      <c r="AG956" s="115" t="s">
        <v>201</v>
      </c>
      <c r="AI956" s="115" t="s">
        <v>201</v>
      </c>
      <c r="AJ956" s="115" t="s">
        <v>201</v>
      </c>
      <c r="AK956" s="115" t="s">
        <v>201</v>
      </c>
    </row>
    <row r="957" spans="1:40" x14ac:dyDescent="0.25">
      <c r="A957" s="115">
        <v>325562</v>
      </c>
      <c r="B957" s="115" t="s">
        <v>138</v>
      </c>
      <c r="H957" s="115" t="s">
        <v>201</v>
      </c>
      <c r="O957" s="115" t="s">
        <v>201</v>
      </c>
      <c r="Z957" s="115" t="s">
        <v>201</v>
      </c>
      <c r="AC957" s="115" t="s">
        <v>201</v>
      </c>
      <c r="AD957" s="115" t="s">
        <v>201</v>
      </c>
      <c r="AE957" s="115" t="s">
        <v>201</v>
      </c>
      <c r="AF957" s="115" t="s">
        <v>201</v>
      </c>
      <c r="AG957" s="115" t="s">
        <v>201</v>
      </c>
      <c r="AI957" s="115" t="s">
        <v>201</v>
      </c>
      <c r="AJ957" s="115" t="s">
        <v>201</v>
      </c>
      <c r="AK957" s="115" t="s">
        <v>201</v>
      </c>
    </row>
    <row r="958" spans="1:40" x14ac:dyDescent="0.25">
      <c r="A958" s="115">
        <v>321785</v>
      </c>
      <c r="B958" s="115" t="s">
        <v>138</v>
      </c>
      <c r="O958" s="115" t="s">
        <v>201</v>
      </c>
      <c r="W958" s="115" t="s">
        <v>201</v>
      </c>
      <c r="X958" s="115" t="s">
        <v>201</v>
      </c>
      <c r="Z958" s="115" t="s">
        <v>201</v>
      </c>
      <c r="AG958" s="115" t="s">
        <v>201</v>
      </c>
      <c r="AH958" s="115" t="s">
        <v>201</v>
      </c>
      <c r="AI958" s="115" t="s">
        <v>201</v>
      </c>
      <c r="AK958" s="115" t="s">
        <v>201</v>
      </c>
      <c r="AL958" s="115" t="s">
        <v>201</v>
      </c>
      <c r="AM958" s="115" t="s">
        <v>201</v>
      </c>
    </row>
    <row r="959" spans="1:40" x14ac:dyDescent="0.25">
      <c r="A959" s="115">
        <v>334050</v>
      </c>
      <c r="B959" s="115" t="s">
        <v>138</v>
      </c>
      <c r="O959" s="115" t="s">
        <v>201</v>
      </c>
      <c r="P959" s="115" t="s">
        <v>201</v>
      </c>
      <c r="Z959" s="115" t="s">
        <v>201</v>
      </c>
      <c r="AC959" s="115" t="s">
        <v>201</v>
      </c>
      <c r="AI959" s="115" t="s">
        <v>201</v>
      </c>
      <c r="AJ959" s="115" t="s">
        <v>201</v>
      </c>
      <c r="AK959" s="115" t="s">
        <v>201</v>
      </c>
      <c r="AL959" s="115" t="s">
        <v>201</v>
      </c>
    </row>
    <row r="960" spans="1:40" x14ac:dyDescent="0.25">
      <c r="A960" s="115">
        <v>326364</v>
      </c>
      <c r="B960" s="115" t="s">
        <v>138</v>
      </c>
      <c r="H960" s="115" t="s">
        <v>201</v>
      </c>
      <c r="N960" s="115" t="s">
        <v>201</v>
      </c>
      <c r="P960" s="115" t="s">
        <v>201</v>
      </c>
      <c r="R960" s="115" t="s">
        <v>201</v>
      </c>
      <c r="Z960" s="115" t="s">
        <v>201</v>
      </c>
      <c r="AC960" s="115" t="s">
        <v>201</v>
      </c>
      <c r="AD960" s="115" t="s">
        <v>201</v>
      </c>
      <c r="AE960" s="115" t="s">
        <v>201</v>
      </c>
      <c r="AG960" s="115" t="s">
        <v>201</v>
      </c>
      <c r="AH960" s="115" t="s">
        <v>201</v>
      </c>
      <c r="AI960" s="115" t="s">
        <v>201</v>
      </c>
      <c r="AJ960" s="115" t="s">
        <v>201</v>
      </c>
      <c r="AK960" s="115" t="s">
        <v>201</v>
      </c>
      <c r="AL960" s="115" t="s">
        <v>201</v>
      </c>
      <c r="AM960" s="115" t="s">
        <v>201</v>
      </c>
    </row>
    <row r="961" spans="1:39" x14ac:dyDescent="0.25">
      <c r="A961" s="115">
        <v>309490</v>
      </c>
      <c r="B961" s="115" t="s">
        <v>138</v>
      </c>
      <c r="E961" s="115" t="s">
        <v>201</v>
      </c>
      <c r="G961" s="115" t="s">
        <v>201</v>
      </c>
      <c r="N961" s="115" t="s">
        <v>201</v>
      </c>
      <c r="W961" s="115" t="s">
        <v>201</v>
      </c>
      <c r="Z961" s="115" t="s">
        <v>201</v>
      </c>
      <c r="AA961" s="115" t="s">
        <v>201</v>
      </c>
      <c r="AC961" s="115" t="s">
        <v>201</v>
      </c>
      <c r="AG961" s="115" t="s">
        <v>201</v>
      </c>
      <c r="AI961" s="115" t="s">
        <v>201</v>
      </c>
      <c r="AJ961" s="115" t="s">
        <v>201</v>
      </c>
      <c r="AK961" s="115" t="s">
        <v>201</v>
      </c>
      <c r="AL961" s="115" t="s">
        <v>201</v>
      </c>
      <c r="AM961" s="115" t="s">
        <v>201</v>
      </c>
    </row>
    <row r="962" spans="1:39" x14ac:dyDescent="0.25">
      <c r="A962" s="115">
        <v>334917</v>
      </c>
      <c r="B962" s="115" t="s">
        <v>138</v>
      </c>
      <c r="I962" s="115" t="s">
        <v>201</v>
      </c>
      <c r="P962" s="115" t="s">
        <v>201</v>
      </c>
      <c r="R962" s="115" t="s">
        <v>201</v>
      </c>
      <c r="AC962" s="115" t="s">
        <v>201</v>
      </c>
      <c r="AD962" s="115" t="s">
        <v>201</v>
      </c>
      <c r="AE962" s="115" t="s">
        <v>201</v>
      </c>
      <c r="AF962" s="115" t="s">
        <v>201</v>
      </c>
      <c r="AG962" s="115" t="s">
        <v>201</v>
      </c>
      <c r="AH962" s="115" t="s">
        <v>201</v>
      </c>
      <c r="AI962" s="115" t="s">
        <v>201</v>
      </c>
      <c r="AJ962" s="115" t="s">
        <v>201</v>
      </c>
      <c r="AK962" s="115" t="s">
        <v>201</v>
      </c>
      <c r="AM962" s="115" t="s">
        <v>201</v>
      </c>
    </row>
    <row r="963" spans="1:39" x14ac:dyDescent="0.25">
      <c r="A963" s="115">
        <v>332479</v>
      </c>
      <c r="B963" s="115" t="s">
        <v>138</v>
      </c>
      <c r="I963" s="115" t="s">
        <v>201</v>
      </c>
      <c r="V963" s="115" t="s">
        <v>201</v>
      </c>
      <c r="W963" s="115" t="s">
        <v>201</v>
      </c>
      <c r="AC963" s="115" t="s">
        <v>201</v>
      </c>
      <c r="AF963" s="115" t="s">
        <v>201</v>
      </c>
      <c r="AG963" s="115" t="s">
        <v>201</v>
      </c>
      <c r="AH963" s="115" t="s">
        <v>201</v>
      </c>
      <c r="AI963" s="115" t="s">
        <v>201</v>
      </c>
      <c r="AJ963" s="115" t="s">
        <v>201</v>
      </c>
      <c r="AK963" s="115" t="s">
        <v>201</v>
      </c>
      <c r="AM963" s="115" t="s">
        <v>201</v>
      </c>
    </row>
    <row r="964" spans="1:39" x14ac:dyDescent="0.25">
      <c r="A964" s="115">
        <v>323595</v>
      </c>
      <c r="B964" s="115" t="s">
        <v>138</v>
      </c>
      <c r="I964" s="115" t="s">
        <v>201</v>
      </c>
      <c r="N964" s="115" t="s">
        <v>201</v>
      </c>
      <c r="V964" s="115" t="s">
        <v>201</v>
      </c>
      <c r="AA964" s="115" t="s">
        <v>201</v>
      </c>
      <c r="AC964" s="115" t="s">
        <v>201</v>
      </c>
      <c r="AD964" s="115" t="s">
        <v>201</v>
      </c>
      <c r="AE964" s="115" t="s">
        <v>201</v>
      </c>
      <c r="AG964" s="115" t="s">
        <v>201</v>
      </c>
      <c r="AH964" s="115" t="s">
        <v>201</v>
      </c>
      <c r="AJ964" s="115" t="s">
        <v>201</v>
      </c>
      <c r="AM964" s="115" t="s">
        <v>201</v>
      </c>
    </row>
    <row r="965" spans="1:39" x14ac:dyDescent="0.25">
      <c r="A965" s="115">
        <v>329058</v>
      </c>
      <c r="B965" s="115" t="s">
        <v>138</v>
      </c>
      <c r="I965" s="115" t="s">
        <v>201</v>
      </c>
      <c r="P965" s="115" t="s">
        <v>201</v>
      </c>
      <c r="V965" s="115" t="s">
        <v>201</v>
      </c>
      <c r="W965" s="115" t="s">
        <v>201</v>
      </c>
      <c r="AF965" s="115" t="s">
        <v>201</v>
      </c>
      <c r="AG965" s="115" t="s">
        <v>201</v>
      </c>
      <c r="AI965" s="115" t="s">
        <v>201</v>
      </c>
      <c r="AJ965" s="115" t="s">
        <v>201</v>
      </c>
      <c r="AK965" s="115" t="s">
        <v>201</v>
      </c>
      <c r="AL965" s="115" t="s">
        <v>201</v>
      </c>
      <c r="AM965" s="115" t="s">
        <v>201</v>
      </c>
    </row>
    <row r="966" spans="1:39" x14ac:dyDescent="0.25">
      <c r="A966" s="115">
        <v>324613</v>
      </c>
      <c r="B966" s="115" t="s">
        <v>138</v>
      </c>
      <c r="M966" s="115" t="s">
        <v>201</v>
      </c>
      <c r="N966" s="115" t="s">
        <v>201</v>
      </c>
      <c r="Y966" s="115" t="s">
        <v>201</v>
      </c>
      <c r="Z966" s="115" t="s">
        <v>201</v>
      </c>
      <c r="AD966" s="115" t="s">
        <v>201</v>
      </c>
      <c r="AG966" s="115" t="s">
        <v>201</v>
      </c>
      <c r="AH966" s="115" t="s">
        <v>201</v>
      </c>
      <c r="AJ966" s="115" t="s">
        <v>201</v>
      </c>
      <c r="AK966" s="115" t="s">
        <v>201</v>
      </c>
      <c r="AM966" s="115" t="s">
        <v>201</v>
      </c>
    </row>
    <row r="967" spans="1:39" x14ac:dyDescent="0.25">
      <c r="A967" s="115">
        <v>328076</v>
      </c>
      <c r="B967" s="115" t="s">
        <v>138</v>
      </c>
      <c r="N967" s="115" t="s">
        <v>201</v>
      </c>
      <c r="AC967" s="115" t="s">
        <v>201</v>
      </c>
      <c r="AD967" s="115" t="s">
        <v>201</v>
      </c>
      <c r="AF967" s="115" t="s">
        <v>201</v>
      </c>
      <c r="AG967" s="115" t="s">
        <v>201</v>
      </c>
      <c r="AH967" s="115" t="s">
        <v>201</v>
      </c>
      <c r="AI967" s="115" t="s">
        <v>201</v>
      </c>
      <c r="AJ967" s="115" t="s">
        <v>201</v>
      </c>
      <c r="AK967" s="115" t="s">
        <v>201</v>
      </c>
      <c r="AM967" s="115" t="s">
        <v>201</v>
      </c>
    </row>
    <row r="968" spans="1:39" x14ac:dyDescent="0.25">
      <c r="A968" s="115">
        <v>312720</v>
      </c>
      <c r="B968" s="115" t="s">
        <v>138</v>
      </c>
      <c r="AC968" s="115" t="s">
        <v>201</v>
      </c>
      <c r="AE968" s="115" t="s">
        <v>201</v>
      </c>
      <c r="AG968" s="115" t="s">
        <v>201</v>
      </c>
      <c r="AH968" s="115" t="s">
        <v>201</v>
      </c>
      <c r="AI968" s="115" t="s">
        <v>201</v>
      </c>
      <c r="AJ968" s="115" t="s">
        <v>201</v>
      </c>
      <c r="AK968" s="115" t="s">
        <v>201</v>
      </c>
      <c r="AL968" s="115" t="s">
        <v>201</v>
      </c>
      <c r="AM968" s="115" t="s">
        <v>201</v>
      </c>
    </row>
    <row r="969" spans="1:39" x14ac:dyDescent="0.25">
      <c r="A969" s="115">
        <v>325430</v>
      </c>
      <c r="B969" s="115" t="s">
        <v>138</v>
      </c>
      <c r="N969" s="115" t="s">
        <v>201</v>
      </c>
      <c r="W969" s="115" t="s">
        <v>201</v>
      </c>
      <c r="AA969" s="115" t="s">
        <v>201</v>
      </c>
      <c r="AC969" s="115" t="s">
        <v>201</v>
      </c>
      <c r="AH969" s="115" t="s">
        <v>201</v>
      </c>
      <c r="AI969" s="115" t="s">
        <v>201</v>
      </c>
      <c r="AJ969" s="115" t="s">
        <v>201</v>
      </c>
      <c r="AK969" s="115" t="s">
        <v>201</v>
      </c>
      <c r="AM969" s="115" t="s">
        <v>201</v>
      </c>
    </row>
    <row r="970" spans="1:39" x14ac:dyDescent="0.25">
      <c r="A970" s="115">
        <v>330483</v>
      </c>
      <c r="B970" s="115" t="s">
        <v>138</v>
      </c>
      <c r="N970" s="115" t="s">
        <v>201</v>
      </c>
      <c r="V970" s="115" t="s">
        <v>201</v>
      </c>
      <c r="X970" s="115" t="s">
        <v>201</v>
      </c>
      <c r="AE970" s="115" t="s">
        <v>201</v>
      </c>
      <c r="AG970" s="115" t="s">
        <v>201</v>
      </c>
      <c r="AH970" s="115" t="s">
        <v>201</v>
      </c>
      <c r="AJ970" s="115" t="s">
        <v>201</v>
      </c>
      <c r="AK970" s="115" t="s">
        <v>201</v>
      </c>
      <c r="AL970" s="115" t="s">
        <v>201</v>
      </c>
    </row>
    <row r="971" spans="1:39" x14ac:dyDescent="0.25">
      <c r="A971" s="115">
        <v>326631</v>
      </c>
      <c r="B971" s="115" t="s">
        <v>138</v>
      </c>
      <c r="H971" s="115" t="s">
        <v>201</v>
      </c>
      <c r="AC971" s="115" t="s">
        <v>201</v>
      </c>
      <c r="AD971" s="115" t="s">
        <v>201</v>
      </c>
      <c r="AG971" s="115" t="s">
        <v>201</v>
      </c>
      <c r="AH971" s="115" t="s">
        <v>201</v>
      </c>
      <c r="AJ971" s="115" t="s">
        <v>201</v>
      </c>
      <c r="AK971" s="115" t="s">
        <v>201</v>
      </c>
      <c r="AL971" s="115" t="s">
        <v>201</v>
      </c>
    </row>
    <row r="972" spans="1:39" x14ac:dyDescent="0.25">
      <c r="A972" s="115">
        <v>329370</v>
      </c>
      <c r="B972" s="115" t="s">
        <v>138</v>
      </c>
      <c r="AE972" s="115" t="s">
        <v>201</v>
      </c>
      <c r="AF972" s="115" t="s">
        <v>201</v>
      </c>
      <c r="AG972" s="115" t="s">
        <v>201</v>
      </c>
      <c r="AH972" s="115" t="s">
        <v>201</v>
      </c>
      <c r="AI972" s="115" t="s">
        <v>201</v>
      </c>
      <c r="AJ972" s="115" t="s">
        <v>201</v>
      </c>
      <c r="AK972" s="115" t="s">
        <v>201</v>
      </c>
      <c r="AM972" s="115" t="s">
        <v>201</v>
      </c>
    </row>
    <row r="973" spans="1:39" x14ac:dyDescent="0.25">
      <c r="A973" s="115">
        <v>322932</v>
      </c>
      <c r="B973" s="115" t="s">
        <v>138</v>
      </c>
      <c r="C973" s="115" t="s">
        <v>201</v>
      </c>
      <c r="W973" s="115" t="s">
        <v>201</v>
      </c>
      <c r="Z973" s="115" t="s">
        <v>201</v>
      </c>
      <c r="AF973" s="115" t="s">
        <v>201</v>
      </c>
      <c r="AI973" s="115" t="s">
        <v>201</v>
      </c>
      <c r="AJ973" s="115" t="s">
        <v>201</v>
      </c>
      <c r="AK973" s="115" t="s">
        <v>201</v>
      </c>
    </row>
    <row r="974" spans="1:39" x14ac:dyDescent="0.25">
      <c r="A974" s="115">
        <v>333316</v>
      </c>
      <c r="B974" s="115" t="s">
        <v>138</v>
      </c>
      <c r="G974" s="115" t="s">
        <v>201</v>
      </c>
      <c r="H974" s="115" t="s">
        <v>201</v>
      </c>
      <c r="W974" s="115" t="s">
        <v>201</v>
      </c>
      <c r="Z974" s="115" t="s">
        <v>201</v>
      </c>
      <c r="AG974" s="115" t="s">
        <v>201</v>
      </c>
      <c r="AK974" s="115" t="s">
        <v>201</v>
      </c>
      <c r="AM974" s="115" t="s">
        <v>201</v>
      </c>
    </row>
    <row r="975" spans="1:39" x14ac:dyDescent="0.25">
      <c r="A975" s="115">
        <v>316493</v>
      </c>
      <c r="B975" s="115" t="s">
        <v>138</v>
      </c>
      <c r="AC975" s="115" t="s">
        <v>201</v>
      </c>
      <c r="AG975" s="115" t="s">
        <v>201</v>
      </c>
      <c r="AH975" s="115" t="s">
        <v>201</v>
      </c>
      <c r="AI975" s="115" t="s">
        <v>201</v>
      </c>
      <c r="AK975" s="115" t="s">
        <v>201</v>
      </c>
      <c r="AL975" s="115" t="s">
        <v>201</v>
      </c>
    </row>
    <row r="976" spans="1:39" x14ac:dyDescent="0.25">
      <c r="A976" s="115">
        <v>317355</v>
      </c>
      <c r="B976" s="115" t="s">
        <v>138</v>
      </c>
      <c r="I976" s="115" t="s">
        <v>201</v>
      </c>
      <c r="N976" s="115" t="s">
        <v>201</v>
      </c>
      <c r="V976" s="115" t="s">
        <v>201</v>
      </c>
      <c r="AA976" s="115" t="s">
        <v>201</v>
      </c>
      <c r="AK976" s="115" t="s">
        <v>201</v>
      </c>
      <c r="AM976" s="115" t="s">
        <v>201</v>
      </c>
    </row>
    <row r="977" spans="1:40" x14ac:dyDescent="0.25">
      <c r="A977" s="115">
        <v>325540</v>
      </c>
      <c r="B977" s="115" t="s">
        <v>138</v>
      </c>
      <c r="H977" s="115" t="s">
        <v>201</v>
      </c>
      <c r="Q977" s="115" t="s">
        <v>201</v>
      </c>
      <c r="AC977" s="115" t="s">
        <v>201</v>
      </c>
      <c r="AG977" s="115" t="s">
        <v>201</v>
      </c>
      <c r="AK977" s="115" t="s">
        <v>201</v>
      </c>
      <c r="AM977" s="115" t="s">
        <v>201</v>
      </c>
    </row>
    <row r="978" spans="1:40" x14ac:dyDescent="0.25">
      <c r="A978" s="115">
        <v>329117</v>
      </c>
      <c r="B978" s="115" t="s">
        <v>138</v>
      </c>
      <c r="P978" s="115" t="s">
        <v>201</v>
      </c>
      <c r="AE978" s="115" t="s">
        <v>201</v>
      </c>
      <c r="AG978" s="115" t="s">
        <v>201</v>
      </c>
      <c r="AI978" s="115" t="s">
        <v>201</v>
      </c>
      <c r="AK978" s="115" t="s">
        <v>201</v>
      </c>
      <c r="AM978" s="115" t="s">
        <v>201</v>
      </c>
    </row>
    <row r="979" spans="1:40" x14ac:dyDescent="0.25">
      <c r="A979" s="115">
        <v>329941</v>
      </c>
      <c r="B979" s="115" t="s">
        <v>138</v>
      </c>
      <c r="Z979" s="115" t="s">
        <v>201</v>
      </c>
      <c r="AE979" s="115" t="s">
        <v>201</v>
      </c>
      <c r="AG979" s="115" t="s">
        <v>201</v>
      </c>
      <c r="AI979" s="115" t="s">
        <v>201</v>
      </c>
      <c r="AJ979" s="115" t="s">
        <v>201</v>
      </c>
      <c r="AK979" s="115" t="s">
        <v>201</v>
      </c>
    </row>
    <row r="980" spans="1:40" x14ac:dyDescent="0.25">
      <c r="A980" s="115">
        <v>325535</v>
      </c>
      <c r="B980" s="115" t="s">
        <v>138</v>
      </c>
      <c r="AC980" s="115" t="s">
        <v>201</v>
      </c>
      <c r="AE980" s="115" t="s">
        <v>201</v>
      </c>
      <c r="AG980" s="115" t="s">
        <v>201</v>
      </c>
      <c r="AI980" s="115" t="s">
        <v>201</v>
      </c>
      <c r="AM980" s="115" t="s">
        <v>201</v>
      </c>
    </row>
    <row r="981" spans="1:40" x14ac:dyDescent="0.25">
      <c r="A981" s="115">
        <v>328546</v>
      </c>
      <c r="B981" s="115" t="s">
        <v>138</v>
      </c>
      <c r="AF981" s="115" t="s">
        <v>135</v>
      </c>
      <c r="AG981" s="115" t="s">
        <v>135</v>
      </c>
      <c r="AH981" s="115" t="s">
        <v>135</v>
      </c>
      <c r="AI981" s="115" t="s">
        <v>135</v>
      </c>
      <c r="AJ981" s="115" t="s">
        <v>135</v>
      </c>
      <c r="AL981" s="115" t="s">
        <v>135</v>
      </c>
      <c r="AM981" s="115" t="s">
        <v>135</v>
      </c>
      <c r="AN981" s="115">
        <v>0</v>
      </c>
    </row>
    <row r="982" spans="1:40" x14ac:dyDescent="0.25">
      <c r="A982" s="115">
        <v>302967</v>
      </c>
      <c r="B982" s="115" t="s">
        <v>138</v>
      </c>
      <c r="M982" s="115" t="s">
        <v>136</v>
      </c>
      <c r="W982" s="115" t="s">
        <v>136</v>
      </c>
      <c r="Z982" s="115" t="s">
        <v>136</v>
      </c>
      <c r="AC982" s="115" t="s">
        <v>136</v>
      </c>
      <c r="AD982" s="115" t="s">
        <v>136</v>
      </c>
      <c r="AE982" s="115" t="s">
        <v>136</v>
      </c>
      <c r="AG982" s="115" t="s">
        <v>136</v>
      </c>
      <c r="AH982" s="115" t="s">
        <v>135</v>
      </c>
      <c r="AI982" s="115" t="s">
        <v>135</v>
      </c>
      <c r="AJ982" s="115" t="s">
        <v>136</v>
      </c>
      <c r="AK982" s="115" t="s">
        <v>136</v>
      </c>
      <c r="AL982" s="115" t="s">
        <v>135</v>
      </c>
      <c r="AM982" s="115" t="s">
        <v>136</v>
      </c>
      <c r="AN982" s="115" t="s">
        <v>133</v>
      </c>
    </row>
    <row r="983" spans="1:40" x14ac:dyDescent="0.25">
      <c r="A983" s="115">
        <v>305596</v>
      </c>
      <c r="B983" s="115" t="s">
        <v>138</v>
      </c>
      <c r="H983" s="115" t="s">
        <v>136</v>
      </c>
      <c r="Z983" s="115" t="s">
        <v>136</v>
      </c>
      <c r="AC983" s="115" t="s">
        <v>133</v>
      </c>
      <c r="AF983" s="115" t="s">
        <v>136</v>
      </c>
      <c r="AG983" s="115" t="s">
        <v>136</v>
      </c>
      <c r="AI983" s="115" t="s">
        <v>133</v>
      </c>
      <c r="AJ983" s="115" t="s">
        <v>133</v>
      </c>
      <c r="AK983" s="115" t="s">
        <v>133</v>
      </c>
      <c r="AL983" s="115" t="s">
        <v>133</v>
      </c>
      <c r="AM983" s="115" t="s">
        <v>133</v>
      </c>
      <c r="AN983" s="115" t="s">
        <v>133</v>
      </c>
    </row>
    <row r="984" spans="1:40" x14ac:dyDescent="0.25">
      <c r="A984" s="115">
        <v>333708</v>
      </c>
      <c r="B984" s="115" t="s">
        <v>138</v>
      </c>
      <c r="I984" s="115" t="s">
        <v>133</v>
      </c>
      <c r="V984" s="115" t="s">
        <v>133</v>
      </c>
      <c r="Z984" s="115" t="s">
        <v>135</v>
      </c>
      <c r="AC984" s="115" t="s">
        <v>133</v>
      </c>
      <c r="AL984" s="115" t="s">
        <v>135</v>
      </c>
      <c r="AM984" s="115" t="s">
        <v>133</v>
      </c>
    </row>
    <row r="985" spans="1:40" x14ac:dyDescent="0.25">
      <c r="A985" s="115">
        <v>336488</v>
      </c>
      <c r="B985" s="115" t="s">
        <v>138</v>
      </c>
      <c r="Z985" s="115" t="s">
        <v>136</v>
      </c>
      <c r="AC985" s="115" t="s">
        <v>136</v>
      </c>
      <c r="AD985" s="115" t="s">
        <v>136</v>
      </c>
      <c r="AG985" s="115" t="s">
        <v>136</v>
      </c>
      <c r="AJ985" s="115" t="s">
        <v>136</v>
      </c>
    </row>
    <row r="986" spans="1:40" x14ac:dyDescent="0.25">
      <c r="A986" s="115">
        <v>317075</v>
      </c>
      <c r="B986" s="115" t="s">
        <v>138</v>
      </c>
      <c r="AA986" s="115" t="s">
        <v>136</v>
      </c>
      <c r="AC986" s="115" t="s">
        <v>136</v>
      </c>
      <c r="AF986" s="115" t="s">
        <v>136</v>
      </c>
      <c r="AI986" s="115" t="s">
        <v>135</v>
      </c>
      <c r="AJ986" s="115" t="s">
        <v>135</v>
      </c>
      <c r="AL986" s="115" t="s">
        <v>135</v>
      </c>
      <c r="AM986" s="115" t="s">
        <v>133</v>
      </c>
      <c r="AN986" s="115" t="s">
        <v>135</v>
      </c>
    </row>
    <row r="987" spans="1:40" x14ac:dyDescent="0.25">
      <c r="A987" s="115">
        <v>301571</v>
      </c>
      <c r="B987" s="115" t="s">
        <v>138</v>
      </c>
      <c r="O987" s="115" t="s">
        <v>201</v>
      </c>
      <c r="P987" s="115" t="s">
        <v>201</v>
      </c>
      <c r="W987" s="115" t="s">
        <v>201</v>
      </c>
      <c r="Z987" s="115" t="s">
        <v>201</v>
      </c>
      <c r="AA987" s="115" t="s">
        <v>201</v>
      </c>
      <c r="AC987" s="115" t="s">
        <v>201</v>
      </c>
      <c r="AD987" s="115" t="s">
        <v>201</v>
      </c>
      <c r="AE987" s="115" t="s">
        <v>201</v>
      </c>
      <c r="AF987" s="115" t="s">
        <v>201</v>
      </c>
      <c r="AG987" s="115" t="s">
        <v>201</v>
      </c>
      <c r="AH987" s="115" t="s">
        <v>201</v>
      </c>
      <c r="AI987" s="115" t="s">
        <v>201</v>
      </c>
      <c r="AJ987" s="115" t="s">
        <v>201</v>
      </c>
      <c r="AK987" s="115" t="s">
        <v>201</v>
      </c>
      <c r="AL987" s="115" t="s">
        <v>201</v>
      </c>
      <c r="AM987" s="115" t="s">
        <v>201</v>
      </c>
      <c r="AN987" s="115" t="s">
        <v>201</v>
      </c>
    </row>
    <row r="988" spans="1:40" x14ac:dyDescent="0.25">
      <c r="A988" s="115">
        <v>328310</v>
      </c>
      <c r="B988" s="115" t="s">
        <v>138</v>
      </c>
      <c r="H988" s="115" t="s">
        <v>136</v>
      </c>
      <c r="W988" s="115" t="s">
        <v>136</v>
      </c>
      <c r="X988" s="115" t="s">
        <v>136</v>
      </c>
      <c r="Z988" s="115" t="s">
        <v>136</v>
      </c>
      <c r="AB988" s="115" t="s">
        <v>135</v>
      </c>
      <c r="AC988" s="115" t="s">
        <v>135</v>
      </c>
      <c r="AD988" s="115" t="s">
        <v>135</v>
      </c>
      <c r="AE988" s="115" t="s">
        <v>135</v>
      </c>
      <c r="AF988" s="115" t="s">
        <v>135</v>
      </c>
      <c r="AG988" s="115" t="s">
        <v>133</v>
      </c>
      <c r="AH988" s="115" t="s">
        <v>133</v>
      </c>
      <c r="AI988" s="115" t="s">
        <v>133</v>
      </c>
      <c r="AJ988" s="115" t="s">
        <v>133</v>
      </c>
      <c r="AK988" s="115" t="s">
        <v>133</v>
      </c>
      <c r="AL988" s="115" t="s">
        <v>133</v>
      </c>
      <c r="AM988" s="115" t="s">
        <v>133</v>
      </c>
      <c r="AN988" s="115" t="s">
        <v>133</v>
      </c>
    </row>
    <row r="989" spans="1:40" x14ac:dyDescent="0.25">
      <c r="A989" s="115">
        <v>302941</v>
      </c>
      <c r="B989" s="115" t="s">
        <v>138</v>
      </c>
      <c r="M989" s="115" t="s">
        <v>133</v>
      </c>
      <c r="W989" s="115" t="s">
        <v>136</v>
      </c>
      <c r="Z989" s="115" t="s">
        <v>135</v>
      </c>
      <c r="AC989" s="115" t="s">
        <v>136</v>
      </c>
      <c r="AD989" s="115" t="s">
        <v>136</v>
      </c>
      <c r="AE989" s="115" t="s">
        <v>136</v>
      </c>
      <c r="AF989" s="115" t="s">
        <v>136</v>
      </c>
      <c r="AH989" s="115" t="s">
        <v>133</v>
      </c>
      <c r="AI989" s="115" t="s">
        <v>135</v>
      </c>
      <c r="AJ989" s="115" t="s">
        <v>135</v>
      </c>
      <c r="AK989" s="115" t="s">
        <v>135</v>
      </c>
      <c r="AL989" s="115" t="s">
        <v>135</v>
      </c>
      <c r="AM989" s="115" t="s">
        <v>133</v>
      </c>
      <c r="AN989" s="115" t="s">
        <v>135</v>
      </c>
    </row>
    <row r="990" spans="1:40" x14ac:dyDescent="0.25">
      <c r="A990" s="115">
        <v>333160</v>
      </c>
      <c r="B990" s="115" t="s">
        <v>138</v>
      </c>
      <c r="O990" s="115" t="s">
        <v>201</v>
      </c>
      <c r="AB990" s="115" t="s">
        <v>201</v>
      </c>
      <c r="AG990" s="115" t="s">
        <v>201</v>
      </c>
      <c r="AH990" s="115" t="s">
        <v>201</v>
      </c>
      <c r="AK990" s="115" t="s">
        <v>201</v>
      </c>
      <c r="AL990" s="115" t="s">
        <v>201</v>
      </c>
      <c r="AN990" s="115" t="s">
        <v>201</v>
      </c>
    </row>
    <row r="991" spans="1:40" x14ac:dyDescent="0.25">
      <c r="A991" s="115">
        <v>325287</v>
      </c>
      <c r="B991" s="115" t="s">
        <v>138</v>
      </c>
      <c r="W991" s="115" t="s">
        <v>201</v>
      </c>
      <c r="X991" s="115" t="s">
        <v>201</v>
      </c>
      <c r="Z991" s="115" t="s">
        <v>201</v>
      </c>
      <c r="AB991" s="115" t="s">
        <v>201</v>
      </c>
      <c r="AC991" s="115" t="s">
        <v>201</v>
      </c>
      <c r="AD991" s="115" t="s">
        <v>201</v>
      </c>
      <c r="AE991" s="115" t="s">
        <v>201</v>
      </c>
      <c r="AF991" s="115" t="s">
        <v>201</v>
      </c>
      <c r="AG991" s="115" t="s">
        <v>201</v>
      </c>
      <c r="AI991" s="115" t="s">
        <v>201</v>
      </c>
      <c r="AJ991" s="115" t="s">
        <v>201</v>
      </c>
      <c r="AK991" s="115" t="s">
        <v>201</v>
      </c>
      <c r="AL991" s="115" t="s">
        <v>201</v>
      </c>
      <c r="AM991" s="115" t="s">
        <v>201</v>
      </c>
      <c r="AN991" s="115" t="s">
        <v>201</v>
      </c>
    </row>
    <row r="992" spans="1:40" x14ac:dyDescent="0.25">
      <c r="A992" s="115">
        <v>312715</v>
      </c>
      <c r="B992" s="115" t="s">
        <v>138</v>
      </c>
      <c r="M992" s="115" t="s">
        <v>201</v>
      </c>
      <c r="R992" s="115" t="s">
        <v>201</v>
      </c>
      <c r="Y992" s="115" t="s">
        <v>201</v>
      </c>
      <c r="Z992" s="115" t="s">
        <v>201</v>
      </c>
      <c r="AC992" s="115" t="s">
        <v>201</v>
      </c>
      <c r="AD992" s="115" t="s">
        <v>201</v>
      </c>
      <c r="AE992" s="115" t="s">
        <v>201</v>
      </c>
      <c r="AF992" s="115" t="s">
        <v>201</v>
      </c>
      <c r="AG992" s="115" t="s">
        <v>201</v>
      </c>
      <c r="AH992" s="115" t="s">
        <v>201</v>
      </c>
      <c r="AI992" s="115" t="s">
        <v>201</v>
      </c>
      <c r="AJ992" s="115" t="s">
        <v>201</v>
      </c>
      <c r="AK992" s="115" t="s">
        <v>201</v>
      </c>
      <c r="AL992" s="115" t="s">
        <v>201</v>
      </c>
      <c r="AM992" s="115" t="s">
        <v>201</v>
      </c>
      <c r="AN992" s="115" t="s">
        <v>201</v>
      </c>
    </row>
    <row r="993" spans="1:40" x14ac:dyDescent="0.25">
      <c r="A993" s="115">
        <v>323531</v>
      </c>
      <c r="B993" s="115" t="s">
        <v>138</v>
      </c>
      <c r="H993" s="115" t="s">
        <v>201</v>
      </c>
      <c r="N993" s="115" t="s">
        <v>201</v>
      </c>
      <c r="AC993" s="115" t="s">
        <v>201</v>
      </c>
      <c r="AE993" s="115" t="s">
        <v>201</v>
      </c>
      <c r="AF993" s="115" t="s">
        <v>201</v>
      </c>
      <c r="AH993" s="115" t="s">
        <v>201</v>
      </c>
      <c r="AI993" s="115" t="s">
        <v>201</v>
      </c>
      <c r="AJ993" s="115" t="s">
        <v>201</v>
      </c>
      <c r="AK993" s="115" t="s">
        <v>201</v>
      </c>
      <c r="AL993" s="115" t="s">
        <v>201</v>
      </c>
      <c r="AM993" s="115" t="s">
        <v>201</v>
      </c>
      <c r="AN993" s="115" t="s">
        <v>201</v>
      </c>
    </row>
    <row r="994" spans="1:40" x14ac:dyDescent="0.25">
      <c r="A994" s="115">
        <v>323662</v>
      </c>
      <c r="B994" s="115" t="s">
        <v>138</v>
      </c>
      <c r="X994" s="115" t="s">
        <v>201</v>
      </c>
      <c r="Z994" s="115" t="s">
        <v>201</v>
      </c>
      <c r="AC994" s="115" t="s">
        <v>201</v>
      </c>
      <c r="AD994" s="115" t="s">
        <v>201</v>
      </c>
      <c r="AF994" s="115" t="s">
        <v>201</v>
      </c>
      <c r="AG994" s="115" t="s">
        <v>201</v>
      </c>
      <c r="AH994" s="115" t="s">
        <v>201</v>
      </c>
      <c r="AJ994" s="115" t="s">
        <v>201</v>
      </c>
      <c r="AK994" s="115" t="s">
        <v>201</v>
      </c>
      <c r="AL994" s="115" t="s">
        <v>201</v>
      </c>
      <c r="AM994" s="115" t="s">
        <v>201</v>
      </c>
      <c r="AN994" s="115" t="s">
        <v>201</v>
      </c>
    </row>
    <row r="995" spans="1:40" x14ac:dyDescent="0.25">
      <c r="A995" s="115">
        <v>312536</v>
      </c>
      <c r="B995" s="115" t="s">
        <v>138</v>
      </c>
      <c r="M995" s="115" t="s">
        <v>201</v>
      </c>
      <c r="O995" s="115" t="s">
        <v>201</v>
      </c>
      <c r="W995" s="115" t="s">
        <v>201</v>
      </c>
      <c r="Z995" s="115" t="s">
        <v>201</v>
      </c>
      <c r="AC995" s="115" t="s">
        <v>201</v>
      </c>
      <c r="AD995" s="115" t="s">
        <v>201</v>
      </c>
      <c r="AE995" s="115" t="s">
        <v>201</v>
      </c>
      <c r="AG995" s="115" t="s">
        <v>201</v>
      </c>
      <c r="AI995" s="115" t="s">
        <v>201</v>
      </c>
      <c r="AJ995" s="115" t="s">
        <v>201</v>
      </c>
      <c r="AK995" s="115" t="s">
        <v>201</v>
      </c>
      <c r="AL995" s="115" t="s">
        <v>201</v>
      </c>
      <c r="AM995" s="115" t="s">
        <v>201</v>
      </c>
    </row>
    <row r="996" spans="1:40" x14ac:dyDescent="0.25">
      <c r="A996" s="115">
        <v>304833</v>
      </c>
      <c r="B996" s="115" t="s">
        <v>138</v>
      </c>
      <c r="N996" s="115" t="s">
        <v>201</v>
      </c>
      <c r="Z996" s="115" t="s">
        <v>201</v>
      </c>
      <c r="AA996" s="115" t="s">
        <v>201</v>
      </c>
      <c r="AD996" s="115" t="s">
        <v>201</v>
      </c>
      <c r="AH996" s="115" t="s">
        <v>201</v>
      </c>
      <c r="AM996" s="115" t="s">
        <v>201</v>
      </c>
    </row>
    <row r="997" spans="1:40" x14ac:dyDescent="0.25">
      <c r="A997" s="115">
        <v>310417</v>
      </c>
      <c r="B997" s="115" t="s">
        <v>138</v>
      </c>
      <c r="M997" s="115" t="s">
        <v>136</v>
      </c>
      <c r="P997" s="115" t="s">
        <v>136</v>
      </c>
      <c r="X997" s="115" t="s">
        <v>136</v>
      </c>
      <c r="Z997" s="115" t="s">
        <v>136</v>
      </c>
      <c r="AC997" s="115" t="s">
        <v>135</v>
      </c>
      <c r="AD997" s="115" t="s">
        <v>135</v>
      </c>
      <c r="AE997" s="115" t="s">
        <v>135</v>
      </c>
      <c r="AF997" s="115" t="s">
        <v>135</v>
      </c>
      <c r="AG997" s="115" t="s">
        <v>135</v>
      </c>
      <c r="AH997" s="115" t="s">
        <v>135</v>
      </c>
      <c r="AI997" s="115" t="s">
        <v>133</v>
      </c>
      <c r="AJ997" s="115" t="s">
        <v>133</v>
      </c>
      <c r="AK997" s="115" t="s">
        <v>133</v>
      </c>
      <c r="AL997" s="115" t="s">
        <v>133</v>
      </c>
      <c r="AM997" s="115" t="s">
        <v>133</v>
      </c>
      <c r="AN997" s="115" t="s">
        <v>133</v>
      </c>
    </row>
    <row r="998" spans="1:40" x14ac:dyDescent="0.25">
      <c r="A998" s="115">
        <v>309341</v>
      </c>
      <c r="B998" s="115" t="s">
        <v>138</v>
      </c>
      <c r="N998" s="115" t="s">
        <v>201</v>
      </c>
      <c r="AA998" s="115" t="s">
        <v>201</v>
      </c>
      <c r="AC998" s="115" t="s">
        <v>201</v>
      </c>
      <c r="AD998" s="115" t="s">
        <v>201</v>
      </c>
      <c r="AF998" s="115" t="s">
        <v>201</v>
      </c>
      <c r="AG998" s="115" t="s">
        <v>201</v>
      </c>
      <c r="AH998" s="115" t="s">
        <v>201</v>
      </c>
      <c r="AI998" s="115" t="s">
        <v>201</v>
      </c>
      <c r="AJ998" s="115" t="s">
        <v>201</v>
      </c>
      <c r="AK998" s="115" t="s">
        <v>201</v>
      </c>
      <c r="AL998" s="115" t="s">
        <v>201</v>
      </c>
      <c r="AM998" s="115" t="s">
        <v>201</v>
      </c>
      <c r="AN998" s="115" t="s">
        <v>201</v>
      </c>
    </row>
    <row r="999" spans="1:40" x14ac:dyDescent="0.25">
      <c r="A999" s="115">
        <v>312580</v>
      </c>
      <c r="B999" s="115" t="s">
        <v>138</v>
      </c>
      <c r="Z999" s="115" t="s">
        <v>201</v>
      </c>
      <c r="AA999" s="115" t="s">
        <v>201</v>
      </c>
      <c r="AC999" s="115" t="s">
        <v>201</v>
      </c>
      <c r="AD999" s="115" t="s">
        <v>201</v>
      </c>
      <c r="AF999" s="115" t="s">
        <v>201</v>
      </c>
      <c r="AG999" s="115" t="s">
        <v>201</v>
      </c>
      <c r="AH999" s="115" t="s">
        <v>201</v>
      </c>
      <c r="AI999" s="115" t="s">
        <v>201</v>
      </c>
      <c r="AJ999" s="115" t="s">
        <v>201</v>
      </c>
      <c r="AK999" s="115" t="s">
        <v>201</v>
      </c>
      <c r="AL999" s="115" t="s">
        <v>201</v>
      </c>
      <c r="AM999" s="115" t="s">
        <v>201</v>
      </c>
      <c r="AN999" s="115" t="s">
        <v>201</v>
      </c>
    </row>
    <row r="1000" spans="1:40" x14ac:dyDescent="0.25">
      <c r="A1000" s="115">
        <v>306559</v>
      </c>
      <c r="B1000" s="115" t="s">
        <v>138</v>
      </c>
      <c r="Y1000" s="115" t="s">
        <v>201</v>
      </c>
      <c r="AC1000" s="115" t="s">
        <v>201</v>
      </c>
      <c r="AG1000" s="115" t="s">
        <v>201</v>
      </c>
      <c r="AI1000" s="115" t="s">
        <v>201</v>
      </c>
      <c r="AJ1000" s="115" t="s">
        <v>201</v>
      </c>
      <c r="AK1000" s="115" t="s">
        <v>201</v>
      </c>
      <c r="AL1000" s="115" t="s">
        <v>201</v>
      </c>
      <c r="AM1000" s="115" t="s">
        <v>201</v>
      </c>
      <c r="AN1000" s="115" t="s">
        <v>201</v>
      </c>
    </row>
    <row r="1001" spans="1:40" x14ac:dyDescent="0.25">
      <c r="A1001" s="115">
        <v>303273</v>
      </c>
      <c r="B1001" s="115" t="s">
        <v>138</v>
      </c>
      <c r="F1001" s="115" t="s">
        <v>201</v>
      </c>
      <c r="P1001" s="115" t="s">
        <v>201</v>
      </c>
      <c r="W1001" s="115" t="s">
        <v>201</v>
      </c>
      <c r="AA1001" s="115" t="s">
        <v>201</v>
      </c>
      <c r="AC1001" s="115" t="s">
        <v>201</v>
      </c>
      <c r="AJ1001" s="115" t="s">
        <v>201</v>
      </c>
      <c r="AM1001" s="115" t="s">
        <v>201</v>
      </c>
    </row>
    <row r="1002" spans="1:40" x14ac:dyDescent="0.25">
      <c r="A1002" s="115">
        <v>325645</v>
      </c>
      <c r="B1002" s="115" t="s">
        <v>138</v>
      </c>
      <c r="N1002" s="115" t="s">
        <v>201</v>
      </c>
      <c r="V1002" s="115" t="s">
        <v>201</v>
      </c>
      <c r="AA1002" s="115" t="s">
        <v>201</v>
      </c>
      <c r="AJ1002" s="115" t="s">
        <v>201</v>
      </c>
      <c r="AL1002" s="115" t="s">
        <v>201</v>
      </c>
      <c r="AM1002" s="115" t="s">
        <v>201</v>
      </c>
    </row>
    <row r="1003" spans="1:40" x14ac:dyDescent="0.25">
      <c r="A1003" s="115">
        <v>317621</v>
      </c>
      <c r="B1003" s="115" t="s">
        <v>138</v>
      </c>
      <c r="AC1003" s="115" t="s">
        <v>201</v>
      </c>
      <c r="AI1003" s="115" t="s">
        <v>201</v>
      </c>
      <c r="AJ1003" s="115" t="s">
        <v>201</v>
      </c>
      <c r="AK1003" s="115" t="s">
        <v>201</v>
      </c>
      <c r="AM1003" s="115" t="s">
        <v>201</v>
      </c>
    </row>
    <row r="1004" spans="1:40" x14ac:dyDescent="0.25">
      <c r="A1004" s="115">
        <v>319400</v>
      </c>
      <c r="B1004" s="115" t="s">
        <v>138</v>
      </c>
      <c r="J1004" s="115" t="s">
        <v>201</v>
      </c>
      <c r="P1004" s="115" t="s">
        <v>201</v>
      </c>
      <c r="AC1004" s="115" t="s">
        <v>201</v>
      </c>
      <c r="AH1004" s="115" t="s">
        <v>201</v>
      </c>
      <c r="AI1004" s="115" t="s">
        <v>201</v>
      </c>
      <c r="AJ1004" s="115" t="s">
        <v>201</v>
      </c>
      <c r="AK1004" s="115" t="s">
        <v>201</v>
      </c>
      <c r="AN1004" s="115" t="s">
        <v>201</v>
      </c>
    </row>
    <row r="1005" spans="1:40" x14ac:dyDescent="0.25">
      <c r="A1005" s="115">
        <v>303321</v>
      </c>
      <c r="B1005" s="115" t="s">
        <v>138</v>
      </c>
      <c r="M1005" s="115" t="s">
        <v>201</v>
      </c>
      <c r="Z1005" s="115" t="s">
        <v>201</v>
      </c>
      <c r="AC1005" s="115" t="s">
        <v>201</v>
      </c>
      <c r="AD1005" s="115" t="s">
        <v>201</v>
      </c>
      <c r="AG1005" s="115" t="s">
        <v>201</v>
      </c>
      <c r="AJ1005" s="115" t="s">
        <v>201</v>
      </c>
      <c r="AK1005" s="115" t="s">
        <v>201</v>
      </c>
      <c r="AN1005" s="115" t="s">
        <v>201</v>
      </c>
    </row>
    <row r="1006" spans="1:40" x14ac:dyDescent="0.25">
      <c r="A1006" s="115">
        <v>301354</v>
      </c>
      <c r="B1006" s="115" t="s">
        <v>138</v>
      </c>
      <c r="N1006" s="115" t="s">
        <v>201</v>
      </c>
      <c r="W1006" s="115" t="s">
        <v>201</v>
      </c>
      <c r="Z1006" s="115" t="s">
        <v>201</v>
      </c>
      <c r="AA1006" s="115" t="s">
        <v>201</v>
      </c>
      <c r="AB1006" s="115" t="s">
        <v>201</v>
      </c>
      <c r="AC1006" s="115" t="s">
        <v>201</v>
      </c>
      <c r="AD1006" s="115" t="s">
        <v>201</v>
      </c>
      <c r="AE1006" s="115" t="s">
        <v>201</v>
      </c>
      <c r="AF1006" s="115" t="s">
        <v>201</v>
      </c>
      <c r="AG1006" s="115" t="s">
        <v>201</v>
      </c>
      <c r="AH1006" s="115" t="s">
        <v>201</v>
      </c>
      <c r="AI1006" s="115" t="s">
        <v>201</v>
      </c>
      <c r="AJ1006" s="115" t="s">
        <v>201</v>
      </c>
      <c r="AK1006" s="115" t="s">
        <v>201</v>
      </c>
      <c r="AL1006" s="115" t="s">
        <v>201</v>
      </c>
      <c r="AM1006" s="115" t="s">
        <v>201</v>
      </c>
      <c r="AN1006" s="115" t="s">
        <v>201</v>
      </c>
    </row>
    <row r="1007" spans="1:40" x14ac:dyDescent="0.25">
      <c r="A1007" s="115">
        <v>306282</v>
      </c>
      <c r="B1007" s="115" t="s">
        <v>138</v>
      </c>
      <c r="AA1007" s="115" t="s">
        <v>201</v>
      </c>
      <c r="AB1007" s="115" t="s">
        <v>201</v>
      </c>
      <c r="AC1007" s="115" t="s">
        <v>201</v>
      </c>
      <c r="AG1007" s="115" t="s">
        <v>201</v>
      </c>
      <c r="AH1007" s="115" t="s">
        <v>201</v>
      </c>
      <c r="AI1007" s="115" t="s">
        <v>201</v>
      </c>
      <c r="AJ1007" s="115" t="s">
        <v>201</v>
      </c>
      <c r="AL1007" s="115" t="s">
        <v>201</v>
      </c>
      <c r="AN1007" s="115" t="s">
        <v>201</v>
      </c>
    </row>
    <row r="1008" spans="1:40" x14ac:dyDescent="0.25">
      <c r="A1008" s="115">
        <v>303920</v>
      </c>
      <c r="B1008" s="115" t="s">
        <v>138</v>
      </c>
      <c r="W1008" s="115" t="s">
        <v>201</v>
      </c>
      <c r="Z1008" s="115" t="s">
        <v>201</v>
      </c>
      <c r="AC1008" s="115" t="s">
        <v>201</v>
      </c>
      <c r="AD1008" s="115" t="s">
        <v>201</v>
      </c>
      <c r="AE1008" s="115" t="s">
        <v>201</v>
      </c>
      <c r="AF1008" s="115" t="s">
        <v>201</v>
      </c>
      <c r="AG1008" s="115" t="s">
        <v>201</v>
      </c>
      <c r="AH1008" s="115" t="s">
        <v>201</v>
      </c>
      <c r="AI1008" s="115" t="s">
        <v>201</v>
      </c>
      <c r="AJ1008" s="115" t="s">
        <v>201</v>
      </c>
      <c r="AK1008" s="115" t="s">
        <v>201</v>
      </c>
      <c r="AL1008" s="115" t="s">
        <v>201</v>
      </c>
      <c r="AM1008" s="115" t="s">
        <v>201</v>
      </c>
      <c r="AN1008" s="115" t="s">
        <v>201</v>
      </c>
    </row>
    <row r="1009" spans="1:40" x14ac:dyDescent="0.25">
      <c r="A1009" s="115">
        <v>324529</v>
      </c>
      <c r="B1009" s="115" t="s">
        <v>138</v>
      </c>
      <c r="H1009" s="115" t="s">
        <v>201</v>
      </c>
      <c r="N1009" s="115" t="s">
        <v>201</v>
      </c>
      <c r="P1009" s="115" t="s">
        <v>201</v>
      </c>
      <c r="AC1009" s="115" t="s">
        <v>201</v>
      </c>
      <c r="AG1009" s="115" t="s">
        <v>201</v>
      </c>
      <c r="AI1009" s="115" t="s">
        <v>201</v>
      </c>
      <c r="AJ1009" s="115" t="s">
        <v>201</v>
      </c>
      <c r="AK1009" s="115" t="s">
        <v>201</v>
      </c>
      <c r="AL1009" s="115" t="s">
        <v>201</v>
      </c>
      <c r="AM1009" s="115" t="s">
        <v>201</v>
      </c>
      <c r="AN1009" s="115" t="s">
        <v>201</v>
      </c>
    </row>
    <row r="1010" spans="1:40" x14ac:dyDescent="0.25">
      <c r="A1010" s="115">
        <v>313321</v>
      </c>
      <c r="B1010" s="115" t="s">
        <v>138</v>
      </c>
      <c r="P1010" s="115" t="s">
        <v>201</v>
      </c>
      <c r="W1010" s="115" t="s">
        <v>201</v>
      </c>
      <c r="AG1010" s="115" t="s">
        <v>201</v>
      </c>
      <c r="AH1010" s="115" t="s">
        <v>201</v>
      </c>
      <c r="AI1010" s="115" t="s">
        <v>201</v>
      </c>
      <c r="AJ1010" s="115" t="s">
        <v>201</v>
      </c>
      <c r="AK1010" s="115" t="s">
        <v>201</v>
      </c>
      <c r="AL1010" s="115" t="s">
        <v>201</v>
      </c>
      <c r="AM1010" s="115" t="s">
        <v>201</v>
      </c>
      <c r="AN1010" s="115" t="s">
        <v>201</v>
      </c>
    </row>
    <row r="1011" spans="1:40" x14ac:dyDescent="0.25">
      <c r="A1011" s="115">
        <v>315627</v>
      </c>
      <c r="B1011" s="115" t="s">
        <v>138</v>
      </c>
      <c r="I1011" s="115" t="s">
        <v>201</v>
      </c>
      <c r="V1011" s="115" t="s">
        <v>201</v>
      </c>
      <c r="AA1011" s="115" t="s">
        <v>201</v>
      </c>
      <c r="AD1011" s="115" t="s">
        <v>201</v>
      </c>
      <c r="AE1011" s="115" t="s">
        <v>201</v>
      </c>
      <c r="AG1011" s="115" t="s">
        <v>201</v>
      </c>
      <c r="AH1011" s="115" t="s">
        <v>201</v>
      </c>
      <c r="AJ1011" s="115" t="s">
        <v>201</v>
      </c>
      <c r="AK1011" s="115" t="s">
        <v>201</v>
      </c>
      <c r="AM1011" s="115" t="s">
        <v>201</v>
      </c>
    </row>
    <row r="1012" spans="1:40" x14ac:dyDescent="0.25">
      <c r="A1012" s="115">
        <v>323221</v>
      </c>
      <c r="B1012" s="115" t="s">
        <v>138</v>
      </c>
      <c r="AC1012" s="115" t="s">
        <v>201</v>
      </c>
      <c r="AD1012" s="115" t="s">
        <v>201</v>
      </c>
      <c r="AE1012" s="115" t="s">
        <v>201</v>
      </c>
      <c r="AF1012" s="115" t="s">
        <v>201</v>
      </c>
      <c r="AG1012" s="115" t="s">
        <v>201</v>
      </c>
      <c r="AH1012" s="115" t="s">
        <v>201</v>
      </c>
      <c r="AI1012" s="115" t="s">
        <v>201</v>
      </c>
      <c r="AJ1012" s="115" t="s">
        <v>201</v>
      </c>
      <c r="AK1012" s="115" t="s">
        <v>201</v>
      </c>
      <c r="AL1012" s="115" t="s">
        <v>201</v>
      </c>
      <c r="AM1012" s="115" t="s">
        <v>201</v>
      </c>
      <c r="AN1012" s="115" t="s">
        <v>201</v>
      </c>
    </row>
    <row r="1013" spans="1:40" x14ac:dyDescent="0.25">
      <c r="A1013" s="115">
        <v>320470</v>
      </c>
      <c r="B1013" s="115" t="s">
        <v>138</v>
      </c>
      <c r="AB1013" s="115" t="s">
        <v>201</v>
      </c>
      <c r="AG1013" s="115" t="s">
        <v>201</v>
      </c>
      <c r="AI1013" s="115" t="s">
        <v>201</v>
      </c>
      <c r="AJ1013" s="115" t="s">
        <v>201</v>
      </c>
      <c r="AK1013" s="115" t="s">
        <v>201</v>
      </c>
      <c r="AL1013" s="115" t="s">
        <v>201</v>
      </c>
      <c r="AM1013" s="115" t="s">
        <v>201</v>
      </c>
      <c r="AN1013" s="115" t="s">
        <v>201</v>
      </c>
    </row>
    <row r="1014" spans="1:40" x14ac:dyDescent="0.25">
      <c r="A1014" s="115">
        <v>313837</v>
      </c>
      <c r="B1014" s="115" t="s">
        <v>138</v>
      </c>
      <c r="I1014" s="115" t="s">
        <v>201</v>
      </c>
      <c r="O1014" s="115" t="s">
        <v>201</v>
      </c>
      <c r="Z1014" s="115" t="s">
        <v>201</v>
      </c>
      <c r="AH1014" s="115" t="s">
        <v>201</v>
      </c>
      <c r="AI1014" s="115" t="s">
        <v>201</v>
      </c>
      <c r="AJ1014" s="115" t="s">
        <v>201</v>
      </c>
      <c r="AK1014" s="115" t="s">
        <v>201</v>
      </c>
      <c r="AL1014" s="115" t="s">
        <v>201</v>
      </c>
      <c r="AM1014" s="115" t="s">
        <v>201</v>
      </c>
      <c r="AN1014" s="115" t="s">
        <v>201</v>
      </c>
    </row>
    <row r="1015" spans="1:40" x14ac:dyDescent="0.25">
      <c r="A1015" s="115">
        <v>318682</v>
      </c>
      <c r="B1015" s="115" t="s">
        <v>138</v>
      </c>
      <c r="P1015" s="115" t="s">
        <v>201</v>
      </c>
      <c r="W1015" s="115" t="s">
        <v>201</v>
      </c>
      <c r="Z1015" s="115" t="s">
        <v>201</v>
      </c>
      <c r="AA1015" s="115" t="s">
        <v>201</v>
      </c>
      <c r="AC1015" s="115" t="s">
        <v>201</v>
      </c>
      <c r="AD1015" s="115" t="s">
        <v>201</v>
      </c>
      <c r="AE1015" s="115" t="s">
        <v>201</v>
      </c>
      <c r="AF1015" s="115" t="s">
        <v>201</v>
      </c>
      <c r="AG1015" s="115" t="s">
        <v>201</v>
      </c>
      <c r="AH1015" s="115" t="s">
        <v>201</v>
      </c>
      <c r="AI1015" s="115" t="s">
        <v>201</v>
      </c>
      <c r="AJ1015" s="115" t="s">
        <v>201</v>
      </c>
      <c r="AK1015" s="115" t="s">
        <v>201</v>
      </c>
      <c r="AL1015" s="115" t="s">
        <v>201</v>
      </c>
      <c r="AM1015" s="115" t="s">
        <v>201</v>
      </c>
      <c r="AN1015" s="115" t="s">
        <v>201</v>
      </c>
    </row>
    <row r="1016" spans="1:40" x14ac:dyDescent="0.25">
      <c r="A1016" s="115">
        <v>311477</v>
      </c>
      <c r="B1016" s="115" t="s">
        <v>138</v>
      </c>
      <c r="N1016" s="115" t="s">
        <v>201</v>
      </c>
      <c r="P1016" s="115" t="s">
        <v>201</v>
      </c>
      <c r="W1016" s="115" t="s">
        <v>201</v>
      </c>
      <c r="Y1016" s="115" t="s">
        <v>201</v>
      </c>
      <c r="AD1016" s="115" t="s">
        <v>201</v>
      </c>
      <c r="AE1016" s="115" t="s">
        <v>201</v>
      </c>
      <c r="AF1016" s="115" t="s">
        <v>201</v>
      </c>
      <c r="AG1016" s="115" t="s">
        <v>201</v>
      </c>
      <c r="AI1016" s="115" t="s">
        <v>201</v>
      </c>
      <c r="AJ1016" s="115" t="s">
        <v>201</v>
      </c>
      <c r="AL1016" s="115" t="s">
        <v>201</v>
      </c>
      <c r="AM1016" s="115" t="s">
        <v>201</v>
      </c>
      <c r="AN1016" s="115" t="s">
        <v>201</v>
      </c>
    </row>
    <row r="1017" spans="1:40" x14ac:dyDescent="0.25">
      <c r="A1017" s="115">
        <v>310956</v>
      </c>
      <c r="B1017" s="115" t="s">
        <v>138</v>
      </c>
      <c r="AA1017" s="115" t="s">
        <v>201</v>
      </c>
      <c r="AC1017" s="115" t="s">
        <v>201</v>
      </c>
      <c r="AG1017" s="115" t="s">
        <v>201</v>
      </c>
      <c r="AH1017" s="115" t="s">
        <v>201</v>
      </c>
      <c r="AI1017" s="115" t="s">
        <v>201</v>
      </c>
      <c r="AJ1017" s="115" t="s">
        <v>201</v>
      </c>
      <c r="AK1017" s="115" t="s">
        <v>201</v>
      </c>
      <c r="AL1017" s="115" t="s">
        <v>201</v>
      </c>
      <c r="AM1017" s="115" t="s">
        <v>201</v>
      </c>
      <c r="AN1017" s="115" t="s">
        <v>201</v>
      </c>
    </row>
    <row r="1018" spans="1:40" x14ac:dyDescent="0.25">
      <c r="A1018" s="115">
        <v>322255</v>
      </c>
      <c r="B1018" s="115" t="s">
        <v>138</v>
      </c>
      <c r="AC1018" s="115" t="s">
        <v>201</v>
      </c>
      <c r="AI1018" s="115" t="s">
        <v>201</v>
      </c>
      <c r="AJ1018" s="115" t="s">
        <v>201</v>
      </c>
      <c r="AK1018" s="115" t="s">
        <v>201</v>
      </c>
      <c r="AL1018" s="115" t="s">
        <v>201</v>
      </c>
      <c r="AM1018" s="115" t="s">
        <v>201</v>
      </c>
      <c r="AN1018" s="115" t="s">
        <v>201</v>
      </c>
    </row>
    <row r="1019" spans="1:40" x14ac:dyDescent="0.25">
      <c r="A1019" s="115">
        <v>304164</v>
      </c>
      <c r="B1019" s="115" t="s">
        <v>138</v>
      </c>
      <c r="O1019" s="115" t="s">
        <v>201</v>
      </c>
      <c r="W1019" s="115" t="s">
        <v>201</v>
      </c>
      <c r="AB1019" s="115" t="s">
        <v>201</v>
      </c>
      <c r="AC1019" s="115" t="s">
        <v>201</v>
      </c>
      <c r="AD1019" s="115" t="s">
        <v>201</v>
      </c>
      <c r="AE1019" s="115" t="s">
        <v>201</v>
      </c>
      <c r="AG1019" s="115" t="s">
        <v>201</v>
      </c>
      <c r="AI1019" s="115" t="s">
        <v>201</v>
      </c>
      <c r="AJ1019" s="115" t="s">
        <v>201</v>
      </c>
      <c r="AK1019" s="115" t="s">
        <v>201</v>
      </c>
      <c r="AL1019" s="115" t="s">
        <v>201</v>
      </c>
      <c r="AM1019" s="115" t="s">
        <v>201</v>
      </c>
    </row>
    <row r="1020" spans="1:40" x14ac:dyDescent="0.25">
      <c r="A1020" s="115">
        <v>315735</v>
      </c>
      <c r="B1020" s="115" t="s">
        <v>138</v>
      </c>
      <c r="W1020" s="115" t="s">
        <v>201</v>
      </c>
      <c r="Y1020" s="115" t="s">
        <v>201</v>
      </c>
      <c r="Z1020" s="115" t="s">
        <v>201</v>
      </c>
      <c r="AC1020" s="115" t="s">
        <v>201</v>
      </c>
      <c r="AD1020" s="115" t="s">
        <v>201</v>
      </c>
      <c r="AE1020" s="115" t="s">
        <v>201</v>
      </c>
      <c r="AG1020" s="115" t="s">
        <v>201</v>
      </c>
      <c r="AH1020" s="115" t="s">
        <v>201</v>
      </c>
      <c r="AI1020" s="115" t="s">
        <v>201</v>
      </c>
      <c r="AJ1020" s="115" t="s">
        <v>201</v>
      </c>
      <c r="AK1020" s="115" t="s">
        <v>201</v>
      </c>
    </row>
    <row r="1021" spans="1:40" x14ac:dyDescent="0.25">
      <c r="A1021" s="115">
        <v>309380</v>
      </c>
      <c r="B1021" s="115" t="s">
        <v>138</v>
      </c>
      <c r="Z1021" s="115" t="s">
        <v>201</v>
      </c>
      <c r="AC1021" s="115" t="s">
        <v>201</v>
      </c>
      <c r="AD1021" s="115" t="s">
        <v>201</v>
      </c>
      <c r="AF1021" s="115" t="s">
        <v>201</v>
      </c>
      <c r="AG1021" s="115" t="s">
        <v>201</v>
      </c>
      <c r="AI1021" s="115" t="s">
        <v>201</v>
      </c>
      <c r="AJ1021" s="115" t="s">
        <v>201</v>
      </c>
      <c r="AK1021" s="115" t="s">
        <v>201</v>
      </c>
      <c r="AL1021" s="115" t="s">
        <v>201</v>
      </c>
      <c r="AM1021" s="115" t="s">
        <v>201</v>
      </c>
    </row>
    <row r="1022" spans="1:40" x14ac:dyDescent="0.25">
      <c r="A1022" s="115">
        <v>328666</v>
      </c>
      <c r="B1022" s="115" t="s">
        <v>138</v>
      </c>
      <c r="P1022" s="115" t="s">
        <v>201</v>
      </c>
      <c r="AB1022" s="115" t="s">
        <v>201</v>
      </c>
      <c r="AC1022" s="115" t="s">
        <v>201</v>
      </c>
      <c r="AF1022" s="115" t="s">
        <v>201</v>
      </c>
      <c r="AG1022" s="115" t="s">
        <v>201</v>
      </c>
      <c r="AH1022" s="115" t="s">
        <v>201</v>
      </c>
      <c r="AI1022" s="115" t="s">
        <v>201</v>
      </c>
      <c r="AJ1022" s="115" t="s">
        <v>201</v>
      </c>
      <c r="AK1022" s="115" t="s">
        <v>201</v>
      </c>
      <c r="AL1022" s="115" t="s">
        <v>201</v>
      </c>
      <c r="AM1022" s="115" t="s">
        <v>201</v>
      </c>
      <c r="AN1022" s="115" t="s">
        <v>201</v>
      </c>
    </row>
    <row r="1023" spans="1:40" x14ac:dyDescent="0.25">
      <c r="A1023" s="115">
        <v>339406</v>
      </c>
      <c r="B1023" s="115" t="s">
        <v>138</v>
      </c>
      <c r="H1023" s="115" t="s">
        <v>201</v>
      </c>
      <c r="AB1023" s="115" t="s">
        <v>201</v>
      </c>
      <c r="AC1023" s="115" t="s">
        <v>201</v>
      </c>
      <c r="AD1023" s="115" t="s">
        <v>201</v>
      </c>
      <c r="AE1023" s="115" t="s">
        <v>201</v>
      </c>
      <c r="AG1023" s="115" t="s">
        <v>201</v>
      </c>
      <c r="AH1023" s="115" t="s">
        <v>201</v>
      </c>
      <c r="AI1023" s="115" t="s">
        <v>201</v>
      </c>
      <c r="AL1023" s="115" t="s">
        <v>201</v>
      </c>
      <c r="AM1023" s="115" t="s">
        <v>201</v>
      </c>
      <c r="AN1023" s="115" t="s">
        <v>201</v>
      </c>
    </row>
    <row r="1024" spans="1:40" x14ac:dyDescent="0.25">
      <c r="A1024" s="115">
        <v>339338</v>
      </c>
      <c r="B1024" s="115" t="s">
        <v>138</v>
      </c>
      <c r="AB1024" s="115" t="s">
        <v>201</v>
      </c>
      <c r="AC1024" s="115" t="s">
        <v>201</v>
      </c>
      <c r="AF1024" s="115" t="s">
        <v>201</v>
      </c>
      <c r="AG1024" s="115" t="s">
        <v>201</v>
      </c>
      <c r="AH1024" s="115" t="s">
        <v>201</v>
      </c>
      <c r="AI1024" s="115" t="s">
        <v>201</v>
      </c>
      <c r="AJ1024" s="115" t="s">
        <v>201</v>
      </c>
      <c r="AK1024" s="115" t="s">
        <v>201</v>
      </c>
      <c r="AM1024" s="115" t="s">
        <v>201</v>
      </c>
      <c r="AN1024" s="115" t="s">
        <v>201</v>
      </c>
    </row>
    <row r="1025" spans="1:40" x14ac:dyDescent="0.25">
      <c r="A1025" s="115">
        <v>339025</v>
      </c>
      <c r="B1025" s="115" t="s">
        <v>138</v>
      </c>
      <c r="AB1025" s="115" t="s">
        <v>201</v>
      </c>
      <c r="AC1025" s="115" t="s">
        <v>201</v>
      </c>
      <c r="AE1025" s="115" t="s">
        <v>201</v>
      </c>
      <c r="AF1025" s="115" t="s">
        <v>201</v>
      </c>
      <c r="AG1025" s="115" t="s">
        <v>201</v>
      </c>
      <c r="AI1025" s="115" t="s">
        <v>201</v>
      </c>
      <c r="AJ1025" s="115" t="s">
        <v>201</v>
      </c>
      <c r="AL1025" s="115" t="s">
        <v>201</v>
      </c>
      <c r="AM1025" s="115" t="s">
        <v>201</v>
      </c>
      <c r="AN1025" s="115" t="s">
        <v>201</v>
      </c>
    </row>
    <row r="1026" spans="1:40" x14ac:dyDescent="0.25">
      <c r="A1026" s="115">
        <v>339560</v>
      </c>
      <c r="B1026" s="115" t="s">
        <v>138</v>
      </c>
      <c r="P1026" s="115" t="s">
        <v>201</v>
      </c>
      <c r="U1026" s="115" t="s">
        <v>201</v>
      </c>
      <c r="W1026" s="115" t="s">
        <v>201</v>
      </c>
      <c r="AB1026" s="115" t="s">
        <v>201</v>
      </c>
      <c r="AC1026" s="115" t="s">
        <v>201</v>
      </c>
      <c r="AI1026" s="115" t="s">
        <v>201</v>
      </c>
      <c r="AJ1026" s="115" t="s">
        <v>201</v>
      </c>
      <c r="AK1026" s="115" t="s">
        <v>201</v>
      </c>
      <c r="AM1026" s="115" t="s">
        <v>201</v>
      </c>
      <c r="AN1026" s="115" t="s">
        <v>201</v>
      </c>
    </row>
    <row r="1027" spans="1:40" x14ac:dyDescent="0.25">
      <c r="A1027" s="115">
        <v>339369</v>
      </c>
      <c r="B1027" s="115" t="s">
        <v>138</v>
      </c>
      <c r="D1027" s="115" t="s">
        <v>201</v>
      </c>
      <c r="W1027" s="115" t="s">
        <v>201</v>
      </c>
      <c r="Z1027" s="115" t="s">
        <v>201</v>
      </c>
      <c r="AB1027" s="115" t="s">
        <v>201</v>
      </c>
      <c r="AH1027" s="115" t="s">
        <v>201</v>
      </c>
      <c r="AI1027" s="115" t="s">
        <v>201</v>
      </c>
      <c r="AK1027" s="115" t="s">
        <v>201</v>
      </c>
      <c r="AL1027" s="115" t="s">
        <v>201</v>
      </c>
      <c r="AM1027" s="115" t="s">
        <v>201</v>
      </c>
      <c r="AN1027" s="115" t="s">
        <v>201</v>
      </c>
    </row>
    <row r="1028" spans="1:40" x14ac:dyDescent="0.25">
      <c r="A1028" s="115">
        <v>339620</v>
      </c>
      <c r="B1028" s="115" t="s">
        <v>138</v>
      </c>
      <c r="S1028" s="115" t="s">
        <v>201</v>
      </c>
      <c r="W1028" s="115" t="s">
        <v>201</v>
      </c>
      <c r="Z1028" s="115" t="s">
        <v>201</v>
      </c>
      <c r="AB1028" s="115" t="s">
        <v>201</v>
      </c>
      <c r="AC1028" s="115" t="s">
        <v>201</v>
      </c>
      <c r="AL1028" s="115" t="s">
        <v>201</v>
      </c>
      <c r="AM1028" s="115" t="s">
        <v>201</v>
      </c>
      <c r="AN1028" s="115" t="s">
        <v>201</v>
      </c>
    </row>
    <row r="1029" spans="1:40" x14ac:dyDescent="0.25">
      <c r="A1029" s="115">
        <v>339604</v>
      </c>
      <c r="B1029" s="115" t="s">
        <v>138</v>
      </c>
      <c r="U1029" s="115" t="s">
        <v>201</v>
      </c>
      <c r="W1029" s="115" t="s">
        <v>201</v>
      </c>
      <c r="Z1029" s="115" t="s">
        <v>201</v>
      </c>
      <c r="AB1029" s="115" t="s">
        <v>201</v>
      </c>
      <c r="AK1029" s="115" t="s">
        <v>201</v>
      </c>
      <c r="AL1029" s="115" t="s">
        <v>201</v>
      </c>
      <c r="AN1029" s="115" t="s">
        <v>201</v>
      </c>
    </row>
    <row r="1030" spans="1:40" x14ac:dyDescent="0.25">
      <c r="A1030" s="115">
        <v>340123</v>
      </c>
      <c r="B1030" s="115" t="s">
        <v>138</v>
      </c>
      <c r="U1030" s="115" t="s">
        <v>201</v>
      </c>
      <c r="AB1030" s="115" t="s">
        <v>201</v>
      </c>
      <c r="AG1030" s="115" t="s">
        <v>201</v>
      </c>
      <c r="AI1030" s="115" t="s">
        <v>201</v>
      </c>
      <c r="AK1030" s="115" t="s">
        <v>201</v>
      </c>
      <c r="AM1030" s="115" t="s">
        <v>201</v>
      </c>
      <c r="AN1030" s="115" t="s">
        <v>201</v>
      </c>
    </row>
    <row r="1031" spans="1:40" x14ac:dyDescent="0.25">
      <c r="A1031" s="115">
        <v>339615</v>
      </c>
      <c r="B1031" s="115" t="s">
        <v>138</v>
      </c>
      <c r="P1031" s="115" t="s">
        <v>201</v>
      </c>
      <c r="W1031" s="115" t="s">
        <v>201</v>
      </c>
      <c r="AB1031" s="115" t="s">
        <v>201</v>
      </c>
      <c r="AC1031" s="115" t="s">
        <v>201</v>
      </c>
      <c r="AF1031" s="115" t="s">
        <v>201</v>
      </c>
      <c r="AL1031" s="115" t="s">
        <v>201</v>
      </c>
      <c r="AM1031" s="115" t="s">
        <v>201</v>
      </c>
      <c r="AN1031" s="115" t="s">
        <v>201</v>
      </c>
    </row>
    <row r="1032" spans="1:40" x14ac:dyDescent="0.25">
      <c r="A1032" s="115">
        <v>340120</v>
      </c>
      <c r="B1032" s="115" t="s">
        <v>138</v>
      </c>
      <c r="O1032" s="115" t="s">
        <v>201</v>
      </c>
      <c r="AC1032" s="115" t="s">
        <v>201</v>
      </c>
      <c r="AG1032" s="115" t="s">
        <v>201</v>
      </c>
      <c r="AJ1032" s="115" t="s">
        <v>201</v>
      </c>
      <c r="AM1032" s="115" t="s">
        <v>201</v>
      </c>
      <c r="AN1032" s="115" t="s">
        <v>201</v>
      </c>
    </row>
    <row r="1033" spans="1:40" x14ac:dyDescent="0.25">
      <c r="A1033" s="115">
        <v>339486</v>
      </c>
      <c r="B1033" s="115" t="s">
        <v>138</v>
      </c>
      <c r="U1033" s="115" t="s">
        <v>201</v>
      </c>
      <c r="W1033" s="115" t="s">
        <v>201</v>
      </c>
      <c r="Z1033" s="115" t="s">
        <v>201</v>
      </c>
      <c r="AE1033" s="115" t="s">
        <v>201</v>
      </c>
      <c r="AI1033" s="115" t="s">
        <v>201</v>
      </c>
      <c r="AL1033" s="115" t="s">
        <v>201</v>
      </c>
      <c r="AM1033" s="115" t="s">
        <v>201</v>
      </c>
      <c r="AN1033" s="115" t="s">
        <v>201</v>
      </c>
    </row>
    <row r="1034" spans="1:40" x14ac:dyDescent="0.25">
      <c r="A1034" s="115">
        <v>334615</v>
      </c>
      <c r="B1034" s="115" t="s">
        <v>138</v>
      </c>
      <c r="G1034" s="115" t="s">
        <v>133</v>
      </c>
      <c r="H1034" s="115" t="s">
        <v>135</v>
      </c>
      <c r="M1034" s="115" t="s">
        <v>133</v>
      </c>
      <c r="O1034" s="115" t="s">
        <v>133</v>
      </c>
      <c r="U1034" s="115" t="s">
        <v>133</v>
      </c>
      <c r="AB1034" s="115" t="s">
        <v>133</v>
      </c>
      <c r="AC1034" s="115" t="s">
        <v>135</v>
      </c>
      <c r="AE1034" s="115" t="s">
        <v>133</v>
      </c>
      <c r="AF1034" s="115" t="s">
        <v>133</v>
      </c>
      <c r="AH1034" s="115" t="s">
        <v>133</v>
      </c>
      <c r="AI1034" s="115" t="s">
        <v>133</v>
      </c>
      <c r="AJ1034" s="115" t="s">
        <v>133</v>
      </c>
      <c r="AK1034" s="115" t="s">
        <v>133</v>
      </c>
      <c r="AL1034" s="115" t="s">
        <v>133</v>
      </c>
      <c r="AM1034" s="115" t="s">
        <v>133</v>
      </c>
      <c r="AN1034" s="115" t="s">
        <v>133</v>
      </c>
    </row>
    <row r="1035" spans="1:40" x14ac:dyDescent="0.25">
      <c r="A1035" s="115">
        <v>338034</v>
      </c>
      <c r="B1035" s="115" t="s">
        <v>138</v>
      </c>
      <c r="O1035" s="115" t="s">
        <v>135</v>
      </c>
      <c r="P1035" s="115" t="s">
        <v>136</v>
      </c>
      <c r="R1035" s="115" t="s">
        <v>136</v>
      </c>
      <c r="X1035" s="115" t="s">
        <v>133</v>
      </c>
      <c r="Z1035" s="115" t="s">
        <v>136</v>
      </c>
      <c r="AB1035" s="115" t="s">
        <v>133</v>
      </c>
      <c r="AC1035" s="115" t="s">
        <v>133</v>
      </c>
      <c r="AD1035" s="115" t="s">
        <v>133</v>
      </c>
      <c r="AE1035" s="115" t="s">
        <v>133</v>
      </c>
      <c r="AF1035" s="115" t="s">
        <v>133</v>
      </c>
      <c r="AG1035" s="115" t="s">
        <v>133</v>
      </c>
      <c r="AH1035" s="115" t="s">
        <v>133</v>
      </c>
      <c r="AI1035" s="115" t="s">
        <v>133</v>
      </c>
      <c r="AJ1035" s="115" t="s">
        <v>133</v>
      </c>
      <c r="AK1035" s="115" t="s">
        <v>133</v>
      </c>
      <c r="AL1035" s="115" t="s">
        <v>133</v>
      </c>
      <c r="AM1035" s="115" t="s">
        <v>133</v>
      </c>
      <c r="AN1035" s="115" t="s">
        <v>133</v>
      </c>
    </row>
    <row r="1036" spans="1:40" x14ac:dyDescent="0.25">
      <c r="A1036" s="115">
        <v>331904</v>
      </c>
      <c r="B1036" s="115" t="s">
        <v>138</v>
      </c>
      <c r="O1036" s="115" t="s">
        <v>135</v>
      </c>
      <c r="Z1036" s="115" t="s">
        <v>133</v>
      </c>
      <c r="AB1036" s="115" t="s">
        <v>133</v>
      </c>
      <c r="AC1036" s="115" t="s">
        <v>133</v>
      </c>
      <c r="AD1036" s="115" t="s">
        <v>133</v>
      </c>
      <c r="AE1036" s="115" t="s">
        <v>133</v>
      </c>
      <c r="AF1036" s="115" t="s">
        <v>133</v>
      </c>
      <c r="AG1036" s="115" t="s">
        <v>133</v>
      </c>
      <c r="AH1036" s="115" t="s">
        <v>133</v>
      </c>
      <c r="AI1036" s="115" t="s">
        <v>133</v>
      </c>
      <c r="AJ1036" s="115" t="s">
        <v>133</v>
      </c>
      <c r="AK1036" s="115" t="s">
        <v>133</v>
      </c>
      <c r="AL1036" s="115" t="s">
        <v>133</v>
      </c>
      <c r="AM1036" s="115" t="s">
        <v>133</v>
      </c>
      <c r="AN1036" s="115" t="s">
        <v>133</v>
      </c>
    </row>
    <row r="1037" spans="1:40" x14ac:dyDescent="0.25">
      <c r="A1037" s="115">
        <v>333751</v>
      </c>
      <c r="B1037" s="115" t="s">
        <v>138</v>
      </c>
      <c r="O1037" s="115" t="s">
        <v>135</v>
      </c>
      <c r="P1037" s="115" t="s">
        <v>133</v>
      </c>
      <c r="S1037" s="115" t="s">
        <v>133</v>
      </c>
      <c r="Z1037" s="115" t="s">
        <v>133</v>
      </c>
      <c r="AB1037" s="115" t="s">
        <v>133</v>
      </c>
      <c r="AC1037" s="115" t="s">
        <v>133</v>
      </c>
      <c r="AD1037" s="115" t="s">
        <v>133</v>
      </c>
      <c r="AE1037" s="115" t="s">
        <v>133</v>
      </c>
      <c r="AG1037" s="115" t="s">
        <v>133</v>
      </c>
      <c r="AH1037" s="115" t="s">
        <v>133</v>
      </c>
      <c r="AI1037" s="115" t="s">
        <v>133</v>
      </c>
      <c r="AJ1037" s="115" t="s">
        <v>133</v>
      </c>
      <c r="AK1037" s="115" t="s">
        <v>133</v>
      </c>
      <c r="AL1037" s="115" t="s">
        <v>133</v>
      </c>
      <c r="AM1037" s="115" t="s">
        <v>135</v>
      </c>
      <c r="AN1037" s="115" t="s">
        <v>133</v>
      </c>
    </row>
    <row r="1038" spans="1:40" x14ac:dyDescent="0.25">
      <c r="A1038" s="115">
        <v>336167</v>
      </c>
      <c r="B1038" s="115" t="s">
        <v>138</v>
      </c>
      <c r="O1038" s="115" t="s">
        <v>135</v>
      </c>
      <c r="AB1038" s="115" t="s">
        <v>133</v>
      </c>
      <c r="AG1038" s="115" t="s">
        <v>135</v>
      </c>
      <c r="AI1038" s="115" t="s">
        <v>133</v>
      </c>
      <c r="AJ1038" s="115" t="s">
        <v>133</v>
      </c>
      <c r="AK1038" s="115" t="s">
        <v>133</v>
      </c>
      <c r="AL1038" s="115" t="s">
        <v>133</v>
      </c>
      <c r="AM1038" s="115" t="s">
        <v>133</v>
      </c>
      <c r="AN1038" s="115" t="s">
        <v>133</v>
      </c>
    </row>
    <row r="1039" spans="1:40" x14ac:dyDescent="0.25">
      <c r="A1039" s="115">
        <v>327662</v>
      </c>
      <c r="B1039" s="115" t="s">
        <v>138</v>
      </c>
      <c r="O1039" s="115" t="s">
        <v>136</v>
      </c>
      <c r="T1039" s="115" t="s">
        <v>136</v>
      </c>
      <c r="Z1039" s="115" t="s">
        <v>133</v>
      </c>
      <c r="AB1039" s="115" t="s">
        <v>133</v>
      </c>
      <c r="AC1039" s="115" t="s">
        <v>136</v>
      </c>
      <c r="AD1039" s="115" t="s">
        <v>136</v>
      </c>
      <c r="AE1039" s="115" t="s">
        <v>136</v>
      </c>
      <c r="AF1039" s="115" t="s">
        <v>133</v>
      </c>
      <c r="AG1039" s="115" t="s">
        <v>133</v>
      </c>
      <c r="AH1039" s="115" t="s">
        <v>136</v>
      </c>
      <c r="AI1039" s="115" t="s">
        <v>135</v>
      </c>
      <c r="AJ1039" s="115" t="s">
        <v>133</v>
      </c>
      <c r="AK1039" s="115" t="s">
        <v>133</v>
      </c>
      <c r="AL1039" s="115" t="s">
        <v>133</v>
      </c>
      <c r="AM1039" s="115" t="s">
        <v>133</v>
      </c>
      <c r="AN1039" s="115" t="s">
        <v>133</v>
      </c>
    </row>
    <row r="1040" spans="1:40" x14ac:dyDescent="0.25">
      <c r="A1040" s="115">
        <v>335153</v>
      </c>
      <c r="B1040" s="115" t="s">
        <v>138</v>
      </c>
      <c r="O1040" s="115" t="s">
        <v>136</v>
      </c>
      <c r="AB1040" s="115" t="s">
        <v>133</v>
      </c>
      <c r="AC1040" s="115" t="s">
        <v>135</v>
      </c>
      <c r="AD1040" s="115" t="s">
        <v>135</v>
      </c>
      <c r="AE1040" s="115" t="s">
        <v>135</v>
      </c>
      <c r="AF1040" s="115" t="s">
        <v>135</v>
      </c>
      <c r="AG1040" s="115" t="s">
        <v>133</v>
      </c>
      <c r="AH1040" s="115" t="s">
        <v>135</v>
      </c>
      <c r="AI1040" s="115" t="s">
        <v>133</v>
      </c>
      <c r="AJ1040" s="115" t="s">
        <v>133</v>
      </c>
      <c r="AK1040" s="115" t="s">
        <v>133</v>
      </c>
      <c r="AL1040" s="115" t="s">
        <v>133</v>
      </c>
      <c r="AM1040" s="115" t="s">
        <v>133</v>
      </c>
      <c r="AN1040" s="115" t="s">
        <v>133</v>
      </c>
    </row>
    <row r="1041" spans="1:40" x14ac:dyDescent="0.25">
      <c r="A1041" s="115">
        <v>338961</v>
      </c>
      <c r="B1041" s="115" t="s">
        <v>138</v>
      </c>
      <c r="L1041" s="115" t="s">
        <v>135</v>
      </c>
      <c r="O1041" s="115" t="s">
        <v>136</v>
      </c>
      <c r="P1041" s="115" t="s">
        <v>136</v>
      </c>
      <c r="AB1041" s="115" t="s">
        <v>133</v>
      </c>
      <c r="AC1041" s="115" t="s">
        <v>135</v>
      </c>
      <c r="AF1041" s="115" t="s">
        <v>135</v>
      </c>
      <c r="AG1041" s="115" t="s">
        <v>133</v>
      </c>
      <c r="AH1041" s="115" t="s">
        <v>133</v>
      </c>
      <c r="AI1041" s="115" t="s">
        <v>133</v>
      </c>
      <c r="AJ1041" s="115" t="s">
        <v>133</v>
      </c>
      <c r="AK1041" s="115" t="s">
        <v>133</v>
      </c>
      <c r="AL1041" s="115" t="s">
        <v>133</v>
      </c>
      <c r="AM1041" s="115" t="s">
        <v>133</v>
      </c>
      <c r="AN1041" s="115" t="s">
        <v>133</v>
      </c>
    </row>
    <row r="1042" spans="1:40" x14ac:dyDescent="0.25">
      <c r="A1042" s="115">
        <v>331437</v>
      </c>
      <c r="B1042" s="115" t="s">
        <v>138</v>
      </c>
      <c r="O1042" s="115" t="s">
        <v>136</v>
      </c>
      <c r="AA1042" s="115" t="s">
        <v>136</v>
      </c>
      <c r="AB1042" s="115" t="s">
        <v>133</v>
      </c>
      <c r="AC1042" s="115" t="s">
        <v>135</v>
      </c>
      <c r="AD1042" s="115" t="s">
        <v>135</v>
      </c>
      <c r="AE1042" s="115" t="s">
        <v>136</v>
      </c>
      <c r="AF1042" s="115" t="s">
        <v>133</v>
      </c>
      <c r="AG1042" s="115" t="s">
        <v>133</v>
      </c>
      <c r="AH1042" s="115" t="s">
        <v>133</v>
      </c>
      <c r="AI1042" s="115" t="s">
        <v>135</v>
      </c>
      <c r="AJ1042" s="115" t="s">
        <v>133</v>
      </c>
      <c r="AK1042" s="115" t="s">
        <v>136</v>
      </c>
      <c r="AL1042" s="115" t="s">
        <v>135</v>
      </c>
      <c r="AM1042" s="115" t="s">
        <v>135</v>
      </c>
      <c r="AN1042" s="115" t="s">
        <v>133</v>
      </c>
    </row>
    <row r="1043" spans="1:40" x14ac:dyDescent="0.25">
      <c r="A1043" s="115">
        <v>329526</v>
      </c>
      <c r="B1043" s="115" t="s">
        <v>138</v>
      </c>
      <c r="N1043" s="115" t="s">
        <v>135</v>
      </c>
      <c r="P1043" s="115" t="s">
        <v>136</v>
      </c>
      <c r="W1043" s="115" t="s">
        <v>133</v>
      </c>
      <c r="AA1043" s="115" t="s">
        <v>135</v>
      </c>
      <c r="AB1043" s="115" t="s">
        <v>133</v>
      </c>
      <c r="AC1043" s="115" t="s">
        <v>133</v>
      </c>
      <c r="AD1043" s="115" t="s">
        <v>133</v>
      </c>
      <c r="AE1043" s="115" t="s">
        <v>135</v>
      </c>
      <c r="AF1043" s="115" t="s">
        <v>133</v>
      </c>
      <c r="AG1043" s="115" t="s">
        <v>133</v>
      </c>
      <c r="AH1043" s="115" t="s">
        <v>133</v>
      </c>
      <c r="AI1043" s="115" t="s">
        <v>133</v>
      </c>
      <c r="AJ1043" s="115" t="s">
        <v>133</v>
      </c>
      <c r="AK1043" s="115" t="s">
        <v>133</v>
      </c>
      <c r="AL1043" s="115" t="s">
        <v>133</v>
      </c>
      <c r="AM1043" s="115" t="s">
        <v>133</v>
      </c>
      <c r="AN1043" s="115" t="s">
        <v>133</v>
      </c>
    </row>
    <row r="1044" spans="1:40" x14ac:dyDescent="0.25">
      <c r="A1044" s="115">
        <v>335283</v>
      </c>
      <c r="B1044" s="115" t="s">
        <v>138</v>
      </c>
      <c r="F1044" s="115" t="s">
        <v>136</v>
      </c>
      <c r="P1044" s="115" t="s">
        <v>136</v>
      </c>
      <c r="R1044" s="115" t="s">
        <v>136</v>
      </c>
      <c r="W1044" s="115" t="s">
        <v>136</v>
      </c>
      <c r="AB1044" s="115" t="s">
        <v>133</v>
      </c>
      <c r="AC1044" s="115" t="s">
        <v>133</v>
      </c>
      <c r="AD1044" s="115" t="s">
        <v>133</v>
      </c>
      <c r="AE1044" s="115" t="s">
        <v>133</v>
      </c>
      <c r="AF1044" s="115" t="s">
        <v>133</v>
      </c>
      <c r="AG1044" s="115" t="s">
        <v>133</v>
      </c>
      <c r="AH1044" s="115" t="s">
        <v>133</v>
      </c>
      <c r="AI1044" s="115" t="s">
        <v>133</v>
      </c>
      <c r="AJ1044" s="115" t="s">
        <v>133</v>
      </c>
      <c r="AK1044" s="115" t="s">
        <v>133</v>
      </c>
      <c r="AL1044" s="115" t="s">
        <v>133</v>
      </c>
      <c r="AM1044" s="115" t="s">
        <v>133</v>
      </c>
      <c r="AN1044" s="115" t="s">
        <v>133</v>
      </c>
    </row>
    <row r="1045" spans="1:40" x14ac:dyDescent="0.25">
      <c r="A1045" s="115">
        <v>337082</v>
      </c>
      <c r="B1045" s="115" t="s">
        <v>138</v>
      </c>
      <c r="P1045" s="115" t="s">
        <v>136</v>
      </c>
      <c r="Z1045" s="115" t="s">
        <v>135</v>
      </c>
      <c r="AB1045" s="115" t="s">
        <v>133</v>
      </c>
      <c r="AC1045" s="115" t="s">
        <v>135</v>
      </c>
      <c r="AD1045" s="115" t="s">
        <v>133</v>
      </c>
      <c r="AE1045" s="115" t="s">
        <v>135</v>
      </c>
      <c r="AF1045" s="115" t="s">
        <v>133</v>
      </c>
      <c r="AH1045" s="115" t="s">
        <v>133</v>
      </c>
      <c r="AI1045" s="115" t="s">
        <v>133</v>
      </c>
      <c r="AJ1045" s="115" t="s">
        <v>133</v>
      </c>
      <c r="AK1045" s="115" t="s">
        <v>133</v>
      </c>
      <c r="AL1045" s="115" t="s">
        <v>133</v>
      </c>
      <c r="AN1045" s="115" t="s">
        <v>133</v>
      </c>
    </row>
    <row r="1046" spans="1:40" x14ac:dyDescent="0.25">
      <c r="A1046" s="115">
        <v>332465</v>
      </c>
      <c r="B1046" s="115" t="s">
        <v>138</v>
      </c>
      <c r="H1046" s="115" t="s">
        <v>136</v>
      </c>
      <c r="P1046" s="115" t="s">
        <v>136</v>
      </c>
      <c r="X1046" s="115" t="s">
        <v>136</v>
      </c>
      <c r="AB1046" s="115" t="s">
        <v>133</v>
      </c>
      <c r="AC1046" s="115" t="s">
        <v>133</v>
      </c>
      <c r="AD1046" s="115" t="s">
        <v>133</v>
      </c>
      <c r="AE1046" s="115" t="s">
        <v>133</v>
      </c>
      <c r="AF1046" s="115" t="s">
        <v>133</v>
      </c>
      <c r="AG1046" s="115" t="s">
        <v>133</v>
      </c>
      <c r="AH1046" s="115" t="s">
        <v>133</v>
      </c>
      <c r="AI1046" s="115" t="s">
        <v>133</v>
      </c>
      <c r="AJ1046" s="115" t="s">
        <v>133</v>
      </c>
      <c r="AK1046" s="115" t="s">
        <v>133</v>
      </c>
      <c r="AL1046" s="115" t="s">
        <v>133</v>
      </c>
      <c r="AM1046" s="115" t="s">
        <v>133</v>
      </c>
      <c r="AN1046" s="115" t="s">
        <v>133</v>
      </c>
    </row>
    <row r="1047" spans="1:40" x14ac:dyDescent="0.25">
      <c r="A1047" s="115">
        <v>330388</v>
      </c>
      <c r="B1047" s="115" t="s">
        <v>138</v>
      </c>
      <c r="G1047" s="115" t="s">
        <v>136</v>
      </c>
      <c r="R1047" s="115" t="s">
        <v>136</v>
      </c>
      <c r="Z1047" s="115" t="s">
        <v>136</v>
      </c>
      <c r="AB1047" s="115" t="s">
        <v>133</v>
      </c>
      <c r="AC1047" s="115" t="s">
        <v>135</v>
      </c>
      <c r="AD1047" s="115" t="s">
        <v>135</v>
      </c>
      <c r="AE1047" s="115" t="s">
        <v>135</v>
      </c>
      <c r="AF1047" s="115" t="s">
        <v>135</v>
      </c>
      <c r="AG1047" s="115" t="s">
        <v>135</v>
      </c>
      <c r="AH1047" s="115" t="s">
        <v>135</v>
      </c>
      <c r="AI1047" s="115" t="s">
        <v>133</v>
      </c>
      <c r="AJ1047" s="115" t="s">
        <v>133</v>
      </c>
      <c r="AK1047" s="115" t="s">
        <v>133</v>
      </c>
      <c r="AL1047" s="115" t="s">
        <v>133</v>
      </c>
      <c r="AM1047" s="115" t="s">
        <v>133</v>
      </c>
      <c r="AN1047" s="115" t="s">
        <v>133</v>
      </c>
    </row>
    <row r="1048" spans="1:40" x14ac:dyDescent="0.25">
      <c r="A1048" s="115">
        <v>338551</v>
      </c>
      <c r="B1048" s="115" t="s">
        <v>138</v>
      </c>
      <c r="AB1048" s="115" t="s">
        <v>133</v>
      </c>
      <c r="AC1048" s="115" t="s">
        <v>136</v>
      </c>
      <c r="AJ1048" s="115" t="s">
        <v>135</v>
      </c>
      <c r="AL1048" s="115" t="s">
        <v>133</v>
      </c>
      <c r="AN1048" s="115" t="s">
        <v>133</v>
      </c>
    </row>
    <row r="1049" spans="1:40" x14ac:dyDescent="0.25">
      <c r="A1049" s="115">
        <v>337801</v>
      </c>
      <c r="B1049" s="115" t="s">
        <v>138</v>
      </c>
      <c r="H1049" s="115" t="s">
        <v>136</v>
      </c>
      <c r="AA1049" s="115" t="s">
        <v>136</v>
      </c>
      <c r="AB1049" s="115" t="s">
        <v>133</v>
      </c>
      <c r="AC1049" s="115" t="s">
        <v>136</v>
      </c>
      <c r="AD1049" s="115" t="s">
        <v>136</v>
      </c>
      <c r="AE1049" s="115" t="s">
        <v>136</v>
      </c>
      <c r="AG1049" s="115" t="s">
        <v>133</v>
      </c>
      <c r="AH1049" s="115" t="s">
        <v>133</v>
      </c>
      <c r="AI1049" s="115" t="s">
        <v>133</v>
      </c>
      <c r="AJ1049" s="115" t="s">
        <v>135</v>
      </c>
      <c r="AK1049" s="115" t="s">
        <v>133</v>
      </c>
      <c r="AL1049" s="115" t="s">
        <v>133</v>
      </c>
      <c r="AM1049" s="115" t="s">
        <v>133</v>
      </c>
      <c r="AN1049" s="115" t="s">
        <v>133</v>
      </c>
    </row>
    <row r="1050" spans="1:40" x14ac:dyDescent="0.25">
      <c r="A1050" s="115">
        <v>337498</v>
      </c>
      <c r="B1050" s="115" t="s">
        <v>138</v>
      </c>
      <c r="AB1050" s="115" t="s">
        <v>133</v>
      </c>
      <c r="AG1050" s="115" t="s">
        <v>133</v>
      </c>
      <c r="AI1050" s="115" t="s">
        <v>135</v>
      </c>
      <c r="AM1050" s="115" t="s">
        <v>135</v>
      </c>
      <c r="AN1050" s="115" t="s">
        <v>133</v>
      </c>
    </row>
    <row r="1051" spans="1:40" x14ac:dyDescent="0.25">
      <c r="A1051" s="115">
        <v>336928</v>
      </c>
      <c r="B1051" s="115" t="s">
        <v>138</v>
      </c>
      <c r="P1051" s="115" t="s">
        <v>136</v>
      </c>
      <c r="Z1051" s="115" t="s">
        <v>136</v>
      </c>
      <c r="AB1051" s="115" t="s">
        <v>133</v>
      </c>
      <c r="AC1051" s="115" t="s">
        <v>136</v>
      </c>
      <c r="AD1051" s="115" t="s">
        <v>136</v>
      </c>
      <c r="AG1051" s="115" t="s">
        <v>136</v>
      </c>
      <c r="AI1051" s="115" t="s">
        <v>135</v>
      </c>
      <c r="AJ1051" s="115" t="s">
        <v>135</v>
      </c>
      <c r="AK1051" s="115" t="s">
        <v>135</v>
      </c>
      <c r="AL1051" s="115" t="s">
        <v>135</v>
      </c>
      <c r="AM1051" s="115" t="s">
        <v>135</v>
      </c>
      <c r="AN1051" s="115" t="s">
        <v>133</v>
      </c>
    </row>
    <row r="1052" spans="1:40" x14ac:dyDescent="0.25">
      <c r="A1052" s="115">
        <v>338687</v>
      </c>
      <c r="B1052" s="115" t="s">
        <v>138</v>
      </c>
      <c r="P1052" s="115" t="s">
        <v>136</v>
      </c>
      <c r="W1052" s="115" t="s">
        <v>136</v>
      </c>
      <c r="AB1052" s="115" t="s">
        <v>133</v>
      </c>
      <c r="AC1052" s="115" t="s">
        <v>136</v>
      </c>
      <c r="AE1052" s="115" t="s">
        <v>135</v>
      </c>
      <c r="AF1052" s="115" t="s">
        <v>135</v>
      </c>
      <c r="AG1052" s="115" t="s">
        <v>133</v>
      </c>
      <c r="AH1052" s="115" t="s">
        <v>133</v>
      </c>
      <c r="AI1052" s="115" t="s">
        <v>135</v>
      </c>
      <c r="AJ1052" s="115" t="s">
        <v>135</v>
      </c>
      <c r="AK1052" s="115" t="s">
        <v>135</v>
      </c>
      <c r="AM1052" s="115" t="s">
        <v>135</v>
      </c>
      <c r="AN1052" s="115" t="s">
        <v>133</v>
      </c>
    </row>
    <row r="1053" spans="1:40" x14ac:dyDescent="0.25">
      <c r="A1053" s="115">
        <v>333979</v>
      </c>
      <c r="B1053" s="115" t="s">
        <v>138</v>
      </c>
      <c r="N1053" s="115" t="s">
        <v>136</v>
      </c>
      <c r="P1053" s="115" t="s">
        <v>136</v>
      </c>
      <c r="AA1053" s="115" t="s">
        <v>136</v>
      </c>
      <c r="AB1053" s="115" t="s">
        <v>133</v>
      </c>
      <c r="AC1053" s="115" t="s">
        <v>135</v>
      </c>
      <c r="AD1053" s="115" t="s">
        <v>135</v>
      </c>
      <c r="AE1053" s="115" t="s">
        <v>133</v>
      </c>
      <c r="AF1053" s="115" t="s">
        <v>135</v>
      </c>
      <c r="AG1053" s="115" t="s">
        <v>133</v>
      </c>
      <c r="AH1053" s="115" t="s">
        <v>133</v>
      </c>
      <c r="AI1053" s="115" t="s">
        <v>133</v>
      </c>
      <c r="AJ1053" s="115" t="s">
        <v>133</v>
      </c>
      <c r="AK1053" s="115" t="s">
        <v>133</v>
      </c>
      <c r="AL1053" s="115" t="s">
        <v>133</v>
      </c>
      <c r="AM1053" s="115" t="s">
        <v>133</v>
      </c>
      <c r="AN1053" s="115" t="s">
        <v>133</v>
      </c>
    </row>
    <row r="1054" spans="1:40" x14ac:dyDescent="0.25">
      <c r="A1054" s="115">
        <v>338958</v>
      </c>
      <c r="B1054" s="115" t="s">
        <v>138</v>
      </c>
      <c r="N1054" s="115" t="s">
        <v>136</v>
      </c>
      <c r="O1054" s="115" t="s">
        <v>135</v>
      </c>
      <c r="AB1054" s="115" t="s">
        <v>135</v>
      </c>
      <c r="AC1054" s="115" t="s">
        <v>135</v>
      </c>
      <c r="AE1054" s="115" t="s">
        <v>135</v>
      </c>
      <c r="AF1054" s="115" t="s">
        <v>135</v>
      </c>
      <c r="AG1054" s="115" t="s">
        <v>133</v>
      </c>
      <c r="AH1054" s="115" t="s">
        <v>133</v>
      </c>
      <c r="AI1054" s="115" t="s">
        <v>133</v>
      </c>
      <c r="AJ1054" s="115" t="s">
        <v>133</v>
      </c>
      <c r="AK1054" s="115" t="s">
        <v>133</v>
      </c>
      <c r="AL1054" s="115" t="s">
        <v>133</v>
      </c>
      <c r="AM1054" s="115" t="s">
        <v>133</v>
      </c>
      <c r="AN1054" s="115" t="s">
        <v>133</v>
      </c>
    </row>
    <row r="1055" spans="1:40" x14ac:dyDescent="0.25">
      <c r="A1055" s="115">
        <v>332076</v>
      </c>
      <c r="B1055" s="115" t="s">
        <v>138</v>
      </c>
      <c r="H1055" s="115" t="s">
        <v>136</v>
      </c>
      <c r="O1055" s="115" t="s">
        <v>135</v>
      </c>
      <c r="Z1055" s="115" t="s">
        <v>136</v>
      </c>
      <c r="AB1055" s="115" t="s">
        <v>135</v>
      </c>
      <c r="AC1055" s="115" t="s">
        <v>135</v>
      </c>
      <c r="AD1055" s="115" t="s">
        <v>135</v>
      </c>
      <c r="AE1055" s="115" t="s">
        <v>136</v>
      </c>
      <c r="AF1055" s="115" t="s">
        <v>136</v>
      </c>
      <c r="AG1055" s="115" t="s">
        <v>135</v>
      </c>
      <c r="AH1055" s="115" t="s">
        <v>133</v>
      </c>
      <c r="AI1055" s="115" t="s">
        <v>133</v>
      </c>
      <c r="AJ1055" s="115" t="s">
        <v>133</v>
      </c>
      <c r="AK1055" s="115" t="s">
        <v>133</v>
      </c>
      <c r="AL1055" s="115" t="s">
        <v>135</v>
      </c>
      <c r="AM1055" s="115" t="s">
        <v>133</v>
      </c>
      <c r="AN1055" s="115" t="s">
        <v>133</v>
      </c>
    </row>
    <row r="1056" spans="1:40" x14ac:dyDescent="0.25">
      <c r="A1056" s="115">
        <v>335868</v>
      </c>
      <c r="B1056" s="115" t="s">
        <v>138</v>
      </c>
      <c r="K1056" s="115" t="s">
        <v>136</v>
      </c>
      <c r="W1056" s="115" t="s">
        <v>136</v>
      </c>
      <c r="X1056" s="115" t="s">
        <v>136</v>
      </c>
      <c r="Y1056" s="115" t="s">
        <v>136</v>
      </c>
      <c r="AB1056" s="115" t="s">
        <v>135</v>
      </c>
      <c r="AC1056" s="115" t="s">
        <v>133</v>
      </c>
      <c r="AD1056" s="115" t="s">
        <v>133</v>
      </c>
      <c r="AE1056" s="115" t="s">
        <v>133</v>
      </c>
      <c r="AF1056" s="115" t="s">
        <v>133</v>
      </c>
      <c r="AG1056" s="115" t="s">
        <v>133</v>
      </c>
      <c r="AH1056" s="115" t="s">
        <v>133</v>
      </c>
      <c r="AI1056" s="115" t="s">
        <v>133</v>
      </c>
      <c r="AJ1056" s="115" t="s">
        <v>133</v>
      </c>
      <c r="AK1056" s="115" t="s">
        <v>133</v>
      </c>
      <c r="AL1056" s="115" t="s">
        <v>133</v>
      </c>
      <c r="AM1056" s="115" t="s">
        <v>133</v>
      </c>
      <c r="AN1056" s="115" t="s">
        <v>133</v>
      </c>
    </row>
    <row r="1057" spans="1:40" x14ac:dyDescent="0.25">
      <c r="A1057" s="115">
        <v>325914</v>
      </c>
      <c r="B1057" s="115" t="s">
        <v>138</v>
      </c>
      <c r="S1057" s="115" t="s">
        <v>136</v>
      </c>
      <c r="W1057" s="115" t="s">
        <v>136</v>
      </c>
      <c r="Z1057" s="115" t="s">
        <v>135</v>
      </c>
      <c r="AB1057" s="115" t="s">
        <v>135</v>
      </c>
      <c r="AC1057" s="115" t="s">
        <v>133</v>
      </c>
      <c r="AD1057" s="115" t="s">
        <v>133</v>
      </c>
      <c r="AE1057" s="115" t="s">
        <v>133</v>
      </c>
      <c r="AF1057" s="115" t="s">
        <v>133</v>
      </c>
      <c r="AG1057" s="115" t="s">
        <v>133</v>
      </c>
      <c r="AH1057" s="115" t="s">
        <v>133</v>
      </c>
      <c r="AI1057" s="115" t="s">
        <v>133</v>
      </c>
      <c r="AJ1057" s="115" t="s">
        <v>133</v>
      </c>
      <c r="AK1057" s="115" t="s">
        <v>133</v>
      </c>
      <c r="AL1057" s="115" t="s">
        <v>133</v>
      </c>
      <c r="AM1057" s="115" t="s">
        <v>133</v>
      </c>
      <c r="AN1057" s="115" t="s">
        <v>133</v>
      </c>
    </row>
    <row r="1058" spans="1:40" x14ac:dyDescent="0.25">
      <c r="A1058" s="115">
        <v>329171</v>
      </c>
      <c r="B1058" s="115" t="s">
        <v>138</v>
      </c>
      <c r="P1058" s="115" t="s">
        <v>136</v>
      </c>
      <c r="Z1058" s="115" t="s">
        <v>135</v>
      </c>
      <c r="AB1058" s="115" t="s">
        <v>135</v>
      </c>
      <c r="AC1058" s="115" t="s">
        <v>133</v>
      </c>
      <c r="AD1058" s="115" t="s">
        <v>133</v>
      </c>
      <c r="AE1058" s="115" t="s">
        <v>133</v>
      </c>
      <c r="AF1058" s="115" t="s">
        <v>133</v>
      </c>
      <c r="AG1058" s="115" t="s">
        <v>133</v>
      </c>
      <c r="AH1058" s="115" t="s">
        <v>133</v>
      </c>
      <c r="AI1058" s="115" t="s">
        <v>133</v>
      </c>
      <c r="AJ1058" s="115" t="s">
        <v>133</v>
      </c>
      <c r="AK1058" s="115" t="s">
        <v>133</v>
      </c>
      <c r="AL1058" s="115" t="s">
        <v>133</v>
      </c>
      <c r="AM1058" s="115" t="s">
        <v>133</v>
      </c>
      <c r="AN1058" s="115" t="s">
        <v>133</v>
      </c>
    </row>
    <row r="1059" spans="1:40" x14ac:dyDescent="0.25">
      <c r="A1059" s="115">
        <v>332841</v>
      </c>
      <c r="B1059" s="115" t="s">
        <v>138</v>
      </c>
      <c r="AB1059" s="115" t="s">
        <v>135</v>
      </c>
      <c r="AC1059" s="115" t="s">
        <v>136</v>
      </c>
      <c r="AD1059" s="115" t="s">
        <v>135</v>
      </c>
      <c r="AG1059" s="115" t="s">
        <v>136</v>
      </c>
      <c r="AH1059" s="115" t="s">
        <v>135</v>
      </c>
      <c r="AI1059" s="115" t="s">
        <v>136</v>
      </c>
      <c r="AJ1059" s="115" t="s">
        <v>133</v>
      </c>
      <c r="AL1059" s="115" t="s">
        <v>133</v>
      </c>
      <c r="AN1059" s="115" t="s">
        <v>133</v>
      </c>
    </row>
    <row r="1060" spans="1:40" x14ac:dyDescent="0.25">
      <c r="A1060" s="115">
        <v>330581</v>
      </c>
      <c r="B1060" s="115" t="s">
        <v>138</v>
      </c>
      <c r="Q1060" s="115" t="s">
        <v>136</v>
      </c>
      <c r="W1060" s="115" t="s">
        <v>136</v>
      </c>
      <c r="AB1060" s="115" t="s">
        <v>135</v>
      </c>
      <c r="AC1060" s="115" t="s">
        <v>135</v>
      </c>
      <c r="AD1060" s="115" t="s">
        <v>133</v>
      </c>
      <c r="AE1060" s="115" t="s">
        <v>135</v>
      </c>
      <c r="AF1060" s="115" t="s">
        <v>133</v>
      </c>
      <c r="AG1060" s="115" t="s">
        <v>133</v>
      </c>
      <c r="AH1060" s="115" t="s">
        <v>135</v>
      </c>
      <c r="AI1060" s="115" t="s">
        <v>133</v>
      </c>
      <c r="AJ1060" s="115" t="s">
        <v>133</v>
      </c>
      <c r="AK1060" s="115" t="s">
        <v>133</v>
      </c>
      <c r="AL1060" s="115" t="s">
        <v>133</v>
      </c>
      <c r="AM1060" s="115" t="s">
        <v>133</v>
      </c>
      <c r="AN1060" s="115" t="s">
        <v>133</v>
      </c>
    </row>
    <row r="1061" spans="1:40" x14ac:dyDescent="0.25">
      <c r="A1061" s="115">
        <v>337715</v>
      </c>
      <c r="B1061" s="115" t="s">
        <v>138</v>
      </c>
      <c r="P1061" s="115" t="s">
        <v>136</v>
      </c>
      <c r="X1061" s="115" t="s">
        <v>136</v>
      </c>
      <c r="Z1061" s="115" t="s">
        <v>135</v>
      </c>
      <c r="AB1061" s="115" t="s">
        <v>135</v>
      </c>
      <c r="AC1061" s="115" t="s">
        <v>135</v>
      </c>
      <c r="AD1061" s="115" t="s">
        <v>136</v>
      </c>
      <c r="AE1061" s="115" t="s">
        <v>136</v>
      </c>
      <c r="AF1061" s="115" t="s">
        <v>136</v>
      </c>
      <c r="AG1061" s="115" t="s">
        <v>135</v>
      </c>
      <c r="AH1061" s="115" t="s">
        <v>135</v>
      </c>
      <c r="AI1061" s="115" t="s">
        <v>133</v>
      </c>
      <c r="AJ1061" s="115" t="s">
        <v>133</v>
      </c>
      <c r="AK1061" s="115" t="s">
        <v>133</v>
      </c>
      <c r="AL1061" s="115" t="s">
        <v>133</v>
      </c>
      <c r="AM1061" s="115" t="s">
        <v>133</v>
      </c>
      <c r="AN1061" s="115" t="s">
        <v>133</v>
      </c>
    </row>
    <row r="1062" spans="1:40" x14ac:dyDescent="0.25">
      <c r="A1062" s="115">
        <v>338629</v>
      </c>
      <c r="B1062" s="115" t="s">
        <v>138</v>
      </c>
      <c r="P1062" s="115" t="s">
        <v>135</v>
      </c>
      <c r="Y1062" s="115" t="s">
        <v>135</v>
      </c>
      <c r="AB1062" s="115" t="s">
        <v>135</v>
      </c>
      <c r="AC1062" s="115" t="s">
        <v>133</v>
      </c>
      <c r="AD1062" s="115" t="s">
        <v>133</v>
      </c>
      <c r="AE1062" s="115" t="s">
        <v>133</v>
      </c>
      <c r="AF1062" s="115" t="s">
        <v>133</v>
      </c>
      <c r="AG1062" s="115" t="s">
        <v>133</v>
      </c>
      <c r="AH1062" s="115" t="s">
        <v>133</v>
      </c>
      <c r="AI1062" s="115" t="s">
        <v>133</v>
      </c>
      <c r="AJ1062" s="115" t="s">
        <v>133</v>
      </c>
      <c r="AK1062" s="115" t="s">
        <v>133</v>
      </c>
      <c r="AL1062" s="115" t="s">
        <v>133</v>
      </c>
      <c r="AM1062" s="115" t="s">
        <v>133</v>
      </c>
      <c r="AN1062" s="115" t="s">
        <v>133</v>
      </c>
    </row>
    <row r="1063" spans="1:40" x14ac:dyDescent="0.25">
      <c r="A1063" s="115">
        <v>335599</v>
      </c>
      <c r="B1063" s="115" t="s">
        <v>138</v>
      </c>
      <c r="R1063" s="115" t="s">
        <v>136</v>
      </c>
      <c r="Z1063" s="115" t="s">
        <v>136</v>
      </c>
      <c r="AB1063" s="115" t="s">
        <v>135</v>
      </c>
      <c r="AC1063" s="115" t="s">
        <v>135</v>
      </c>
      <c r="AE1063" s="115" t="s">
        <v>135</v>
      </c>
      <c r="AG1063" s="115" t="s">
        <v>135</v>
      </c>
      <c r="AH1063" s="115" t="s">
        <v>133</v>
      </c>
      <c r="AI1063" s="115" t="s">
        <v>133</v>
      </c>
      <c r="AJ1063" s="115" t="s">
        <v>133</v>
      </c>
      <c r="AK1063" s="115" t="s">
        <v>133</v>
      </c>
      <c r="AL1063" s="115" t="s">
        <v>133</v>
      </c>
      <c r="AM1063" s="115" t="s">
        <v>133</v>
      </c>
      <c r="AN1063" s="115" t="s">
        <v>133</v>
      </c>
    </row>
    <row r="1064" spans="1:40" x14ac:dyDescent="0.25">
      <c r="A1064" s="115">
        <v>337217</v>
      </c>
      <c r="B1064" s="115" t="s">
        <v>138</v>
      </c>
      <c r="P1064" s="115" t="s">
        <v>136</v>
      </c>
      <c r="W1064" s="115" t="s">
        <v>136</v>
      </c>
      <c r="Y1064" s="115" t="s">
        <v>136</v>
      </c>
      <c r="AB1064" s="115" t="s">
        <v>135</v>
      </c>
      <c r="AC1064" s="115" t="s">
        <v>133</v>
      </c>
      <c r="AD1064" s="115" t="s">
        <v>133</v>
      </c>
      <c r="AE1064" s="115" t="s">
        <v>133</v>
      </c>
      <c r="AF1064" s="115" t="s">
        <v>133</v>
      </c>
      <c r="AG1064" s="115" t="s">
        <v>135</v>
      </c>
      <c r="AH1064" s="115" t="s">
        <v>135</v>
      </c>
      <c r="AI1064" s="115" t="s">
        <v>135</v>
      </c>
      <c r="AJ1064" s="115" t="s">
        <v>133</v>
      </c>
      <c r="AK1064" s="115" t="s">
        <v>135</v>
      </c>
      <c r="AL1064" s="115" t="s">
        <v>133</v>
      </c>
      <c r="AM1064" s="115" t="s">
        <v>135</v>
      </c>
      <c r="AN1064" s="115" t="s">
        <v>133</v>
      </c>
    </row>
    <row r="1065" spans="1:40" x14ac:dyDescent="0.25">
      <c r="A1065" s="115">
        <v>336605</v>
      </c>
      <c r="B1065" s="115" t="s">
        <v>138</v>
      </c>
      <c r="AB1065" s="115" t="s">
        <v>135</v>
      </c>
      <c r="AC1065" s="115" t="s">
        <v>136</v>
      </c>
      <c r="AE1065" s="115" t="s">
        <v>133</v>
      </c>
      <c r="AF1065" s="115" t="s">
        <v>135</v>
      </c>
      <c r="AG1065" s="115" t="s">
        <v>133</v>
      </c>
      <c r="AH1065" s="115" t="s">
        <v>133</v>
      </c>
      <c r="AI1065" s="115" t="s">
        <v>133</v>
      </c>
      <c r="AJ1065" s="115" t="s">
        <v>135</v>
      </c>
      <c r="AK1065" s="115" t="s">
        <v>133</v>
      </c>
      <c r="AL1065" s="115" t="s">
        <v>135</v>
      </c>
      <c r="AM1065" s="115" t="s">
        <v>135</v>
      </c>
      <c r="AN1065" s="115" t="s">
        <v>133</v>
      </c>
    </row>
    <row r="1066" spans="1:40" x14ac:dyDescent="0.25">
      <c r="A1066" s="115">
        <v>327791</v>
      </c>
      <c r="B1066" s="115" t="s">
        <v>138</v>
      </c>
      <c r="P1066" s="115" t="s">
        <v>136</v>
      </c>
      <c r="X1066" s="115" t="s">
        <v>135</v>
      </c>
      <c r="Z1066" s="115" t="s">
        <v>135</v>
      </c>
      <c r="AB1066" s="115" t="s">
        <v>135</v>
      </c>
      <c r="AC1066" s="115" t="s">
        <v>136</v>
      </c>
      <c r="AD1066" s="115" t="s">
        <v>135</v>
      </c>
      <c r="AE1066" s="115" t="s">
        <v>136</v>
      </c>
      <c r="AF1066" s="115" t="s">
        <v>133</v>
      </c>
      <c r="AG1066" s="115" t="s">
        <v>133</v>
      </c>
      <c r="AI1066" s="115" t="s">
        <v>135</v>
      </c>
      <c r="AJ1066" s="115" t="s">
        <v>133</v>
      </c>
      <c r="AK1066" s="115" t="s">
        <v>135</v>
      </c>
      <c r="AM1066" s="115" t="s">
        <v>133</v>
      </c>
      <c r="AN1066" s="115" t="s">
        <v>133</v>
      </c>
    </row>
    <row r="1067" spans="1:40" x14ac:dyDescent="0.25">
      <c r="A1067" s="115">
        <v>324291</v>
      </c>
      <c r="B1067" s="115" t="s">
        <v>138</v>
      </c>
      <c r="P1067" s="115" t="s">
        <v>136</v>
      </c>
      <c r="W1067" s="115" t="s">
        <v>136</v>
      </c>
      <c r="Z1067" s="115" t="s">
        <v>136</v>
      </c>
      <c r="AB1067" s="115" t="s">
        <v>135</v>
      </c>
      <c r="AC1067" s="115" t="s">
        <v>135</v>
      </c>
      <c r="AD1067" s="115" t="s">
        <v>135</v>
      </c>
      <c r="AE1067" s="115" t="s">
        <v>135</v>
      </c>
      <c r="AF1067" s="115" t="s">
        <v>135</v>
      </c>
      <c r="AG1067" s="115" t="s">
        <v>135</v>
      </c>
      <c r="AH1067" s="115" t="s">
        <v>133</v>
      </c>
      <c r="AI1067" s="115" t="s">
        <v>135</v>
      </c>
      <c r="AJ1067" s="115" t="s">
        <v>135</v>
      </c>
      <c r="AK1067" s="115" t="s">
        <v>133</v>
      </c>
      <c r="AL1067" s="115" t="s">
        <v>133</v>
      </c>
      <c r="AM1067" s="115" t="s">
        <v>133</v>
      </c>
      <c r="AN1067" s="115" t="s">
        <v>133</v>
      </c>
    </row>
    <row r="1068" spans="1:40" x14ac:dyDescent="0.25">
      <c r="A1068" s="115">
        <v>331669</v>
      </c>
      <c r="B1068" s="115" t="s">
        <v>138</v>
      </c>
      <c r="G1068" s="115" t="s">
        <v>135</v>
      </c>
      <c r="P1068" s="115" t="s">
        <v>136</v>
      </c>
      <c r="AB1068" s="115" t="s">
        <v>135</v>
      </c>
      <c r="AC1068" s="115" t="s">
        <v>133</v>
      </c>
      <c r="AF1068" s="115" t="s">
        <v>135</v>
      </c>
      <c r="AG1068" s="115" t="s">
        <v>133</v>
      </c>
      <c r="AI1068" s="115" t="s">
        <v>135</v>
      </c>
      <c r="AJ1068" s="115" t="s">
        <v>135</v>
      </c>
      <c r="AK1068" s="115" t="s">
        <v>133</v>
      </c>
      <c r="AM1068" s="115" t="s">
        <v>135</v>
      </c>
      <c r="AN1068" s="115" t="s">
        <v>133</v>
      </c>
    </row>
    <row r="1069" spans="1:40" x14ac:dyDescent="0.25">
      <c r="A1069" s="115">
        <v>339288</v>
      </c>
      <c r="B1069" s="115" t="s">
        <v>138</v>
      </c>
      <c r="AB1069" s="115" t="s">
        <v>135</v>
      </c>
      <c r="AF1069" s="115" t="s">
        <v>135</v>
      </c>
      <c r="AG1069" s="115" t="s">
        <v>136</v>
      </c>
      <c r="AL1069" s="115" t="s">
        <v>133</v>
      </c>
      <c r="AN1069" s="115" t="s">
        <v>133</v>
      </c>
    </row>
    <row r="1070" spans="1:40" x14ac:dyDescent="0.25">
      <c r="A1070" s="115">
        <v>333284</v>
      </c>
      <c r="B1070" s="115" t="s">
        <v>138</v>
      </c>
      <c r="O1070" s="115" t="s">
        <v>136</v>
      </c>
      <c r="P1070" s="115" t="s">
        <v>136</v>
      </c>
      <c r="Z1070" s="115" t="s">
        <v>136</v>
      </c>
      <c r="AB1070" s="115" t="s">
        <v>136</v>
      </c>
      <c r="AC1070" s="115" t="s">
        <v>136</v>
      </c>
      <c r="AE1070" s="115" t="s">
        <v>136</v>
      </c>
      <c r="AF1070" s="115" t="s">
        <v>136</v>
      </c>
      <c r="AG1070" s="115" t="s">
        <v>136</v>
      </c>
      <c r="AI1070" s="115" t="s">
        <v>135</v>
      </c>
      <c r="AJ1070" s="115" t="s">
        <v>135</v>
      </c>
      <c r="AK1070" s="115" t="s">
        <v>135</v>
      </c>
      <c r="AL1070" s="115" t="s">
        <v>135</v>
      </c>
      <c r="AM1070" s="115" t="s">
        <v>135</v>
      </c>
      <c r="AN1070" s="115" t="s">
        <v>133</v>
      </c>
    </row>
    <row r="1071" spans="1:40" x14ac:dyDescent="0.25">
      <c r="A1071" s="115">
        <v>334752</v>
      </c>
      <c r="B1071" s="115" t="s">
        <v>138</v>
      </c>
      <c r="G1071" s="115" t="s">
        <v>136</v>
      </c>
      <c r="K1071" s="115" t="s">
        <v>136</v>
      </c>
      <c r="O1071" s="115" t="s">
        <v>136</v>
      </c>
      <c r="P1071" s="115" t="s">
        <v>136</v>
      </c>
      <c r="AB1071" s="115" t="s">
        <v>136</v>
      </c>
      <c r="AC1071" s="115" t="s">
        <v>135</v>
      </c>
      <c r="AD1071" s="115" t="s">
        <v>135</v>
      </c>
      <c r="AE1071" s="115" t="s">
        <v>135</v>
      </c>
      <c r="AG1071" s="115" t="s">
        <v>133</v>
      </c>
      <c r="AH1071" s="115" t="s">
        <v>135</v>
      </c>
      <c r="AI1071" s="115" t="s">
        <v>135</v>
      </c>
      <c r="AJ1071" s="115" t="s">
        <v>135</v>
      </c>
      <c r="AL1071" s="115" t="s">
        <v>135</v>
      </c>
      <c r="AM1071" s="115" t="s">
        <v>135</v>
      </c>
      <c r="AN1071" s="115" t="s">
        <v>133</v>
      </c>
    </row>
    <row r="1072" spans="1:40" x14ac:dyDescent="0.25">
      <c r="A1072" s="115">
        <v>338756</v>
      </c>
      <c r="B1072" s="115" t="s">
        <v>138</v>
      </c>
      <c r="O1072" s="115" t="s">
        <v>136</v>
      </c>
      <c r="P1072" s="115" t="s">
        <v>135</v>
      </c>
      <c r="W1072" s="115" t="s">
        <v>135</v>
      </c>
      <c r="AB1072" s="115" t="s">
        <v>136</v>
      </c>
      <c r="AC1072" s="115" t="s">
        <v>133</v>
      </c>
      <c r="AD1072" s="115" t="s">
        <v>133</v>
      </c>
      <c r="AE1072" s="115" t="s">
        <v>133</v>
      </c>
      <c r="AF1072" s="115" t="s">
        <v>135</v>
      </c>
      <c r="AG1072" s="115" t="s">
        <v>133</v>
      </c>
      <c r="AH1072" s="115" t="s">
        <v>135</v>
      </c>
      <c r="AI1072" s="115" t="s">
        <v>133</v>
      </c>
      <c r="AJ1072" s="115" t="s">
        <v>133</v>
      </c>
      <c r="AK1072" s="115" t="s">
        <v>133</v>
      </c>
      <c r="AL1072" s="115" t="s">
        <v>133</v>
      </c>
      <c r="AM1072" s="115" t="s">
        <v>133</v>
      </c>
      <c r="AN1072" s="115" t="s">
        <v>133</v>
      </c>
    </row>
    <row r="1073" spans="1:40" x14ac:dyDescent="0.25">
      <c r="A1073" s="115">
        <v>338991</v>
      </c>
      <c r="B1073" s="115" t="s">
        <v>138</v>
      </c>
      <c r="N1073" s="115" t="s">
        <v>136</v>
      </c>
      <c r="P1073" s="115" t="s">
        <v>136</v>
      </c>
      <c r="W1073" s="115" t="s">
        <v>136</v>
      </c>
      <c r="AA1073" s="115" t="s">
        <v>136</v>
      </c>
      <c r="AB1073" s="115" t="s">
        <v>136</v>
      </c>
      <c r="AC1073" s="115" t="s">
        <v>133</v>
      </c>
      <c r="AE1073" s="115" t="s">
        <v>133</v>
      </c>
      <c r="AG1073" s="115" t="s">
        <v>133</v>
      </c>
      <c r="AH1073" s="115" t="s">
        <v>133</v>
      </c>
      <c r="AI1073" s="115" t="s">
        <v>133</v>
      </c>
      <c r="AJ1073" s="115" t="s">
        <v>133</v>
      </c>
      <c r="AM1073" s="115" t="s">
        <v>133</v>
      </c>
      <c r="AN1073" s="115" t="s">
        <v>133</v>
      </c>
    </row>
    <row r="1074" spans="1:40" x14ac:dyDescent="0.25">
      <c r="A1074" s="115">
        <v>336950</v>
      </c>
      <c r="B1074" s="115" t="s">
        <v>138</v>
      </c>
      <c r="I1074" s="115" t="s">
        <v>136</v>
      </c>
      <c r="J1074" s="115" t="s">
        <v>136</v>
      </c>
      <c r="P1074" s="115" t="s">
        <v>136</v>
      </c>
      <c r="R1074" s="115" t="s">
        <v>136</v>
      </c>
      <c r="W1074" s="115" t="s">
        <v>136</v>
      </c>
      <c r="AB1074" s="115" t="s">
        <v>136</v>
      </c>
      <c r="AC1074" s="115" t="s">
        <v>133</v>
      </c>
      <c r="AD1074" s="115" t="s">
        <v>133</v>
      </c>
      <c r="AE1074" s="115" t="s">
        <v>133</v>
      </c>
      <c r="AF1074" s="115" t="s">
        <v>133</v>
      </c>
      <c r="AG1074" s="115" t="s">
        <v>133</v>
      </c>
      <c r="AH1074" s="115" t="s">
        <v>133</v>
      </c>
      <c r="AI1074" s="115" t="s">
        <v>133</v>
      </c>
      <c r="AJ1074" s="115" t="s">
        <v>133</v>
      </c>
      <c r="AK1074" s="115" t="s">
        <v>133</v>
      </c>
      <c r="AL1074" s="115" t="s">
        <v>133</v>
      </c>
      <c r="AM1074" s="115" t="s">
        <v>133</v>
      </c>
      <c r="AN1074" s="115" t="s">
        <v>133</v>
      </c>
    </row>
    <row r="1075" spans="1:40" x14ac:dyDescent="0.25">
      <c r="A1075" s="115">
        <v>337504</v>
      </c>
      <c r="B1075" s="115" t="s">
        <v>138</v>
      </c>
      <c r="K1075" s="115" t="s">
        <v>136</v>
      </c>
      <c r="P1075" s="115" t="s">
        <v>136</v>
      </c>
      <c r="W1075" s="115" t="s">
        <v>136</v>
      </c>
      <c r="X1075" s="115" t="s">
        <v>136</v>
      </c>
      <c r="AB1075" s="115" t="s">
        <v>136</v>
      </c>
      <c r="AC1075" s="115" t="s">
        <v>133</v>
      </c>
      <c r="AD1075" s="115" t="s">
        <v>133</v>
      </c>
      <c r="AE1075" s="115" t="s">
        <v>133</v>
      </c>
      <c r="AF1075" s="115" t="s">
        <v>133</v>
      </c>
      <c r="AG1075" s="115" t="s">
        <v>133</v>
      </c>
      <c r="AH1075" s="115" t="s">
        <v>133</v>
      </c>
      <c r="AI1075" s="115" t="s">
        <v>133</v>
      </c>
      <c r="AJ1075" s="115" t="s">
        <v>133</v>
      </c>
      <c r="AK1075" s="115" t="s">
        <v>133</v>
      </c>
      <c r="AL1075" s="115" t="s">
        <v>133</v>
      </c>
      <c r="AM1075" s="115" t="s">
        <v>133</v>
      </c>
      <c r="AN1075" s="115" t="s">
        <v>133</v>
      </c>
    </row>
    <row r="1076" spans="1:40" x14ac:dyDescent="0.25">
      <c r="A1076" s="115">
        <v>338238</v>
      </c>
      <c r="B1076" s="115" t="s">
        <v>138</v>
      </c>
      <c r="J1076" s="115" t="s">
        <v>133</v>
      </c>
      <c r="W1076" s="115" t="s">
        <v>136</v>
      </c>
      <c r="Z1076" s="115" t="s">
        <v>136</v>
      </c>
      <c r="AA1076" s="115" t="s">
        <v>136</v>
      </c>
      <c r="AB1076" s="115" t="s">
        <v>136</v>
      </c>
      <c r="AC1076" s="115" t="s">
        <v>133</v>
      </c>
      <c r="AD1076" s="115" t="s">
        <v>133</v>
      </c>
      <c r="AE1076" s="115" t="s">
        <v>133</v>
      </c>
      <c r="AF1076" s="115" t="s">
        <v>133</v>
      </c>
      <c r="AG1076" s="115" t="s">
        <v>133</v>
      </c>
      <c r="AH1076" s="115" t="s">
        <v>133</v>
      </c>
      <c r="AI1076" s="115" t="s">
        <v>133</v>
      </c>
      <c r="AJ1076" s="115" t="s">
        <v>133</v>
      </c>
      <c r="AK1076" s="115" t="s">
        <v>133</v>
      </c>
      <c r="AL1076" s="115" t="s">
        <v>133</v>
      </c>
      <c r="AM1076" s="115" t="s">
        <v>133</v>
      </c>
      <c r="AN1076" s="115" t="s">
        <v>133</v>
      </c>
    </row>
    <row r="1077" spans="1:40" x14ac:dyDescent="0.25">
      <c r="A1077" s="115">
        <v>336808</v>
      </c>
      <c r="B1077" s="115" t="s">
        <v>138</v>
      </c>
      <c r="N1077" s="115" t="s">
        <v>136</v>
      </c>
      <c r="P1077" s="115" t="s">
        <v>136</v>
      </c>
      <c r="W1077" s="115" t="s">
        <v>136</v>
      </c>
      <c r="AA1077" s="115" t="s">
        <v>136</v>
      </c>
      <c r="AB1077" s="115" t="s">
        <v>136</v>
      </c>
      <c r="AC1077" s="115" t="s">
        <v>133</v>
      </c>
      <c r="AD1077" s="115" t="s">
        <v>133</v>
      </c>
      <c r="AE1077" s="115" t="s">
        <v>133</v>
      </c>
      <c r="AF1077" s="115" t="s">
        <v>135</v>
      </c>
      <c r="AG1077" s="115" t="s">
        <v>135</v>
      </c>
      <c r="AH1077" s="115" t="s">
        <v>133</v>
      </c>
      <c r="AI1077" s="115" t="s">
        <v>133</v>
      </c>
      <c r="AJ1077" s="115" t="s">
        <v>133</v>
      </c>
      <c r="AK1077" s="115" t="s">
        <v>133</v>
      </c>
      <c r="AL1077" s="115" t="s">
        <v>133</v>
      </c>
      <c r="AM1077" s="115" t="s">
        <v>133</v>
      </c>
      <c r="AN1077" s="115" t="s">
        <v>133</v>
      </c>
    </row>
    <row r="1078" spans="1:40" x14ac:dyDescent="0.25">
      <c r="A1078" s="115">
        <v>337197</v>
      </c>
      <c r="B1078" s="115" t="s">
        <v>138</v>
      </c>
      <c r="P1078" s="115" t="s">
        <v>136</v>
      </c>
      <c r="T1078" s="115" t="s">
        <v>136</v>
      </c>
      <c r="Y1078" s="115" t="s">
        <v>136</v>
      </c>
      <c r="AA1078" s="115" t="s">
        <v>136</v>
      </c>
      <c r="AB1078" s="115" t="s">
        <v>136</v>
      </c>
      <c r="AC1078" s="115" t="s">
        <v>135</v>
      </c>
      <c r="AD1078" s="115" t="s">
        <v>135</v>
      </c>
      <c r="AE1078" s="115" t="s">
        <v>135</v>
      </c>
      <c r="AF1078" s="115" t="s">
        <v>135</v>
      </c>
      <c r="AG1078" s="115" t="s">
        <v>135</v>
      </c>
      <c r="AH1078" s="115" t="s">
        <v>135</v>
      </c>
      <c r="AI1078" s="115" t="s">
        <v>133</v>
      </c>
      <c r="AJ1078" s="115" t="s">
        <v>133</v>
      </c>
      <c r="AK1078" s="115" t="s">
        <v>133</v>
      </c>
      <c r="AL1078" s="115" t="s">
        <v>133</v>
      </c>
      <c r="AM1078" s="115" t="s">
        <v>133</v>
      </c>
      <c r="AN1078" s="115" t="s">
        <v>133</v>
      </c>
    </row>
    <row r="1079" spans="1:40" x14ac:dyDescent="0.25">
      <c r="A1079" s="115">
        <v>331169</v>
      </c>
      <c r="B1079" s="115" t="s">
        <v>138</v>
      </c>
      <c r="I1079" s="115" t="s">
        <v>133</v>
      </c>
      <c r="Z1079" s="115" t="s">
        <v>136</v>
      </c>
      <c r="AB1079" s="115" t="s">
        <v>136</v>
      </c>
      <c r="AC1079" s="115" t="s">
        <v>136</v>
      </c>
      <c r="AD1079" s="115" t="s">
        <v>135</v>
      </c>
      <c r="AE1079" s="115" t="s">
        <v>136</v>
      </c>
      <c r="AF1079" s="115" t="s">
        <v>133</v>
      </c>
      <c r="AG1079" s="115" t="s">
        <v>133</v>
      </c>
      <c r="AH1079" s="115" t="s">
        <v>133</v>
      </c>
      <c r="AI1079" s="115" t="s">
        <v>135</v>
      </c>
      <c r="AJ1079" s="115" t="s">
        <v>133</v>
      </c>
      <c r="AK1079" s="115" t="s">
        <v>136</v>
      </c>
      <c r="AL1079" s="115" t="s">
        <v>136</v>
      </c>
      <c r="AM1079" s="115" t="s">
        <v>136</v>
      </c>
      <c r="AN1079" s="115" t="s">
        <v>133</v>
      </c>
    </row>
    <row r="1080" spans="1:40" x14ac:dyDescent="0.25">
      <c r="A1080" s="115">
        <v>338339</v>
      </c>
      <c r="B1080" s="115" t="s">
        <v>138</v>
      </c>
      <c r="P1080" s="115" t="s">
        <v>136</v>
      </c>
      <c r="W1080" s="115" t="s">
        <v>136</v>
      </c>
      <c r="Z1080" s="115" t="s">
        <v>136</v>
      </c>
      <c r="AB1080" s="115" t="s">
        <v>136</v>
      </c>
      <c r="AC1080" s="115" t="s">
        <v>136</v>
      </c>
      <c r="AD1080" s="115" t="s">
        <v>136</v>
      </c>
      <c r="AH1080" s="115" t="s">
        <v>136</v>
      </c>
      <c r="AI1080" s="115" t="s">
        <v>135</v>
      </c>
      <c r="AJ1080" s="115" t="s">
        <v>135</v>
      </c>
      <c r="AN1080" s="115" t="s">
        <v>133</v>
      </c>
    </row>
    <row r="1081" spans="1:40" x14ac:dyDescent="0.25">
      <c r="A1081" s="115">
        <v>328034</v>
      </c>
      <c r="B1081" s="115" t="s">
        <v>138</v>
      </c>
      <c r="P1081" s="115" t="s">
        <v>136</v>
      </c>
      <c r="W1081" s="115" t="s">
        <v>136</v>
      </c>
      <c r="Z1081" s="115" t="s">
        <v>136</v>
      </c>
      <c r="AB1081" s="115" t="s">
        <v>136</v>
      </c>
      <c r="AE1081" s="115" t="s">
        <v>136</v>
      </c>
      <c r="AF1081" s="115" t="s">
        <v>136</v>
      </c>
      <c r="AG1081" s="115" t="s">
        <v>136</v>
      </c>
      <c r="AH1081" s="115" t="s">
        <v>136</v>
      </c>
      <c r="AI1081" s="115" t="s">
        <v>133</v>
      </c>
      <c r="AJ1081" s="115" t="s">
        <v>133</v>
      </c>
      <c r="AK1081" s="115" t="s">
        <v>135</v>
      </c>
      <c r="AL1081" s="115" t="s">
        <v>133</v>
      </c>
      <c r="AM1081" s="115" t="s">
        <v>135</v>
      </c>
      <c r="AN1081" s="115" t="s">
        <v>133</v>
      </c>
    </row>
    <row r="1082" spans="1:40" x14ac:dyDescent="0.25">
      <c r="A1082" s="115">
        <v>337210</v>
      </c>
      <c r="B1082" s="115" t="s">
        <v>138</v>
      </c>
      <c r="N1082" s="115" t="s">
        <v>136</v>
      </c>
      <c r="Z1082" s="115" t="s">
        <v>135</v>
      </c>
      <c r="AA1082" s="115" t="s">
        <v>136</v>
      </c>
      <c r="AB1082" s="115" t="s">
        <v>136</v>
      </c>
      <c r="AC1082" s="115" t="s">
        <v>133</v>
      </c>
      <c r="AD1082" s="115" t="s">
        <v>133</v>
      </c>
      <c r="AE1082" s="115" t="s">
        <v>133</v>
      </c>
      <c r="AF1082" s="115" t="s">
        <v>133</v>
      </c>
      <c r="AG1082" s="115" t="s">
        <v>133</v>
      </c>
      <c r="AH1082" s="115" t="s">
        <v>133</v>
      </c>
      <c r="AI1082" s="115" t="s">
        <v>133</v>
      </c>
      <c r="AJ1082" s="115" t="s">
        <v>133</v>
      </c>
      <c r="AK1082" s="115" t="s">
        <v>133</v>
      </c>
      <c r="AL1082" s="115" t="s">
        <v>133</v>
      </c>
      <c r="AM1082" s="115" t="s">
        <v>133</v>
      </c>
      <c r="AN1082" s="115" t="s">
        <v>133</v>
      </c>
    </row>
    <row r="1083" spans="1:40" x14ac:dyDescent="0.25">
      <c r="A1083" s="115">
        <v>337847</v>
      </c>
      <c r="B1083" s="115" t="s">
        <v>138</v>
      </c>
      <c r="AB1083" s="115" t="s">
        <v>136</v>
      </c>
      <c r="AC1083" s="115" t="s">
        <v>136</v>
      </c>
      <c r="AE1083" s="115" t="s">
        <v>136</v>
      </c>
      <c r="AF1083" s="115" t="s">
        <v>136</v>
      </c>
      <c r="AG1083" s="115" t="s">
        <v>135</v>
      </c>
      <c r="AI1083" s="115" t="s">
        <v>133</v>
      </c>
      <c r="AJ1083" s="115" t="s">
        <v>133</v>
      </c>
      <c r="AK1083" s="115" t="s">
        <v>133</v>
      </c>
      <c r="AL1083" s="115" t="s">
        <v>133</v>
      </c>
      <c r="AM1083" s="115" t="s">
        <v>133</v>
      </c>
      <c r="AN1083" s="115" t="s">
        <v>133</v>
      </c>
    </row>
    <row r="1084" spans="1:40" x14ac:dyDescent="0.25">
      <c r="A1084" s="115">
        <v>338083</v>
      </c>
      <c r="B1084" s="115" t="s">
        <v>138</v>
      </c>
      <c r="H1084" s="115" t="s">
        <v>136</v>
      </c>
      <c r="P1084" s="115" t="s">
        <v>136</v>
      </c>
      <c r="W1084" s="115" t="s">
        <v>136</v>
      </c>
      <c r="AB1084" s="115" t="s">
        <v>136</v>
      </c>
      <c r="AC1084" s="115" t="s">
        <v>135</v>
      </c>
      <c r="AD1084" s="115" t="s">
        <v>135</v>
      </c>
      <c r="AE1084" s="115" t="s">
        <v>135</v>
      </c>
      <c r="AF1084" s="115" t="s">
        <v>135</v>
      </c>
      <c r="AG1084" s="115" t="s">
        <v>135</v>
      </c>
      <c r="AH1084" s="115" t="s">
        <v>135</v>
      </c>
      <c r="AI1084" s="115" t="s">
        <v>133</v>
      </c>
      <c r="AJ1084" s="115" t="s">
        <v>133</v>
      </c>
      <c r="AK1084" s="115" t="s">
        <v>133</v>
      </c>
      <c r="AL1084" s="115" t="s">
        <v>133</v>
      </c>
      <c r="AM1084" s="115" t="s">
        <v>133</v>
      </c>
      <c r="AN1084" s="115" t="s">
        <v>133</v>
      </c>
    </row>
    <row r="1085" spans="1:40" x14ac:dyDescent="0.25">
      <c r="A1085" s="115">
        <v>338306</v>
      </c>
      <c r="B1085" s="115" t="s">
        <v>138</v>
      </c>
      <c r="X1085" s="115" t="s">
        <v>136</v>
      </c>
      <c r="AB1085" s="115" t="s">
        <v>136</v>
      </c>
      <c r="AD1085" s="115" t="s">
        <v>135</v>
      </c>
      <c r="AE1085" s="115" t="s">
        <v>135</v>
      </c>
      <c r="AF1085" s="115" t="s">
        <v>135</v>
      </c>
      <c r="AI1085" s="115" t="s">
        <v>133</v>
      </c>
      <c r="AJ1085" s="115" t="s">
        <v>133</v>
      </c>
      <c r="AK1085" s="115" t="s">
        <v>133</v>
      </c>
      <c r="AL1085" s="115" t="s">
        <v>133</v>
      </c>
      <c r="AM1085" s="115" t="s">
        <v>133</v>
      </c>
      <c r="AN1085" s="115" t="s">
        <v>133</v>
      </c>
    </row>
    <row r="1086" spans="1:40" x14ac:dyDescent="0.25">
      <c r="A1086" s="115">
        <v>331661</v>
      </c>
      <c r="B1086" s="115" t="s">
        <v>138</v>
      </c>
      <c r="P1086" s="115" t="s">
        <v>136</v>
      </c>
      <c r="W1086" s="115" t="s">
        <v>136</v>
      </c>
      <c r="Z1086" s="115" t="s">
        <v>136</v>
      </c>
      <c r="AB1086" s="115" t="s">
        <v>136</v>
      </c>
      <c r="AC1086" s="115" t="s">
        <v>136</v>
      </c>
      <c r="AD1086" s="115" t="s">
        <v>136</v>
      </c>
      <c r="AF1086" s="115" t="s">
        <v>135</v>
      </c>
      <c r="AG1086" s="115" t="s">
        <v>133</v>
      </c>
      <c r="AH1086" s="115" t="s">
        <v>133</v>
      </c>
      <c r="AI1086" s="115" t="s">
        <v>133</v>
      </c>
      <c r="AJ1086" s="115" t="s">
        <v>133</v>
      </c>
      <c r="AK1086" s="115" t="s">
        <v>135</v>
      </c>
      <c r="AL1086" s="115" t="s">
        <v>135</v>
      </c>
      <c r="AN1086" s="115" t="s">
        <v>133</v>
      </c>
    </row>
    <row r="1087" spans="1:40" x14ac:dyDescent="0.25">
      <c r="A1087" s="115">
        <v>337712</v>
      </c>
      <c r="B1087" s="115" t="s">
        <v>138</v>
      </c>
      <c r="V1087" s="115" t="s">
        <v>136</v>
      </c>
      <c r="AA1087" s="115" t="s">
        <v>136</v>
      </c>
      <c r="AB1087" s="115" t="s">
        <v>136</v>
      </c>
      <c r="AC1087" s="115" t="s">
        <v>135</v>
      </c>
      <c r="AD1087" s="115" t="s">
        <v>135</v>
      </c>
      <c r="AE1087" s="115" t="s">
        <v>135</v>
      </c>
      <c r="AG1087" s="115" t="s">
        <v>135</v>
      </c>
      <c r="AI1087" s="115" t="s">
        <v>133</v>
      </c>
      <c r="AJ1087" s="115" t="s">
        <v>133</v>
      </c>
      <c r="AK1087" s="115" t="s">
        <v>133</v>
      </c>
      <c r="AL1087" s="115" t="s">
        <v>133</v>
      </c>
      <c r="AM1087" s="115" t="s">
        <v>133</v>
      </c>
      <c r="AN1087" s="115" t="s">
        <v>133</v>
      </c>
    </row>
    <row r="1088" spans="1:40" x14ac:dyDescent="0.25">
      <c r="A1088" s="115">
        <v>337608</v>
      </c>
      <c r="B1088" s="115" t="s">
        <v>138</v>
      </c>
      <c r="AB1088" s="115" t="s">
        <v>136</v>
      </c>
      <c r="AC1088" s="115" t="s">
        <v>136</v>
      </c>
      <c r="AH1088" s="115" t="s">
        <v>136</v>
      </c>
      <c r="AI1088" s="115" t="s">
        <v>136</v>
      </c>
      <c r="AJ1088" s="115" t="s">
        <v>135</v>
      </c>
      <c r="AM1088" s="115" t="s">
        <v>136</v>
      </c>
      <c r="AN1088" s="115" t="s">
        <v>133</v>
      </c>
    </row>
    <row r="1089" spans="1:40" x14ac:dyDescent="0.25">
      <c r="A1089" s="115">
        <v>338062</v>
      </c>
      <c r="B1089" s="115" t="s">
        <v>138</v>
      </c>
      <c r="W1089" s="115" t="s">
        <v>136</v>
      </c>
      <c r="AB1089" s="115" t="s">
        <v>136</v>
      </c>
      <c r="AG1089" s="115" t="s">
        <v>136</v>
      </c>
      <c r="AI1089" s="115" t="s">
        <v>135</v>
      </c>
      <c r="AJ1089" s="115" t="s">
        <v>135</v>
      </c>
      <c r="AK1089" s="115" t="s">
        <v>135</v>
      </c>
      <c r="AL1089" s="115" t="s">
        <v>135</v>
      </c>
      <c r="AM1089" s="115" t="s">
        <v>135</v>
      </c>
      <c r="AN1089" s="115" t="s">
        <v>133</v>
      </c>
    </row>
    <row r="1090" spans="1:40" x14ac:dyDescent="0.25">
      <c r="A1090" s="115">
        <v>337137</v>
      </c>
      <c r="B1090" s="115" t="s">
        <v>138</v>
      </c>
      <c r="P1090" s="115" t="s">
        <v>136</v>
      </c>
      <c r="W1090" s="115" t="s">
        <v>136</v>
      </c>
      <c r="Z1090" s="115" t="s">
        <v>136</v>
      </c>
      <c r="AB1090" s="115" t="s">
        <v>136</v>
      </c>
      <c r="AC1090" s="115" t="s">
        <v>133</v>
      </c>
      <c r="AE1090" s="115" t="s">
        <v>136</v>
      </c>
      <c r="AF1090" s="115" t="s">
        <v>133</v>
      </c>
      <c r="AG1090" s="115" t="s">
        <v>133</v>
      </c>
      <c r="AH1090" s="115" t="s">
        <v>135</v>
      </c>
      <c r="AI1090" s="115" t="s">
        <v>135</v>
      </c>
      <c r="AJ1090" s="115" t="s">
        <v>136</v>
      </c>
      <c r="AK1090" s="115" t="s">
        <v>133</v>
      </c>
      <c r="AL1090" s="115" t="s">
        <v>133</v>
      </c>
      <c r="AM1090" s="115" t="s">
        <v>136</v>
      </c>
      <c r="AN1090" s="115" t="s">
        <v>133</v>
      </c>
    </row>
    <row r="1091" spans="1:40" x14ac:dyDescent="0.25">
      <c r="A1091" s="115">
        <v>334604</v>
      </c>
      <c r="B1091" s="115" t="s">
        <v>138</v>
      </c>
      <c r="N1091" s="115" t="s">
        <v>136</v>
      </c>
      <c r="W1091" s="115" t="s">
        <v>136</v>
      </c>
      <c r="AA1091" s="115" t="s">
        <v>136</v>
      </c>
      <c r="AB1091" s="115" t="s">
        <v>136</v>
      </c>
      <c r="AC1091" s="115" t="s">
        <v>135</v>
      </c>
      <c r="AG1091" s="115" t="s">
        <v>133</v>
      </c>
      <c r="AI1091" s="115" t="s">
        <v>135</v>
      </c>
      <c r="AJ1091" s="115" t="s">
        <v>135</v>
      </c>
      <c r="AK1091" s="115" t="s">
        <v>135</v>
      </c>
      <c r="AL1091" s="115" t="s">
        <v>135</v>
      </c>
      <c r="AM1091" s="115" t="s">
        <v>133</v>
      </c>
      <c r="AN1091" s="115" t="s">
        <v>133</v>
      </c>
    </row>
    <row r="1092" spans="1:40" x14ac:dyDescent="0.25">
      <c r="A1092" s="115">
        <v>327805</v>
      </c>
      <c r="B1092" s="115" t="s">
        <v>138</v>
      </c>
      <c r="X1092" s="115" t="s">
        <v>136</v>
      </c>
      <c r="Y1092" s="115" t="s">
        <v>136</v>
      </c>
      <c r="AB1092" s="115" t="s">
        <v>136</v>
      </c>
      <c r="AC1092" s="115" t="s">
        <v>136</v>
      </c>
      <c r="AF1092" s="115" t="s">
        <v>136</v>
      </c>
      <c r="AG1092" s="115" t="s">
        <v>135</v>
      </c>
      <c r="AH1092" s="115" t="s">
        <v>133</v>
      </c>
      <c r="AI1092" s="115" t="s">
        <v>135</v>
      </c>
      <c r="AJ1092" s="115" t="s">
        <v>135</v>
      </c>
      <c r="AM1092" s="115" t="s">
        <v>135</v>
      </c>
      <c r="AN1092" s="115" t="s">
        <v>133</v>
      </c>
    </row>
    <row r="1093" spans="1:40" x14ac:dyDescent="0.25">
      <c r="A1093" s="115">
        <v>331052</v>
      </c>
      <c r="B1093" s="115" t="s">
        <v>138</v>
      </c>
      <c r="AB1093" s="115" t="s">
        <v>136</v>
      </c>
      <c r="AC1093" s="115" t="s">
        <v>136</v>
      </c>
      <c r="AG1093" s="115" t="s">
        <v>136</v>
      </c>
      <c r="AI1093" s="115" t="s">
        <v>136</v>
      </c>
      <c r="AJ1093" s="115" t="s">
        <v>136</v>
      </c>
      <c r="AK1093" s="115" t="s">
        <v>136</v>
      </c>
      <c r="AL1093" s="115" t="s">
        <v>136</v>
      </c>
      <c r="AM1093" s="115" t="s">
        <v>136</v>
      </c>
      <c r="AN1093" s="115" t="s">
        <v>133</v>
      </c>
    </row>
    <row r="1094" spans="1:40" x14ac:dyDescent="0.25">
      <c r="A1094" s="115">
        <v>338552</v>
      </c>
      <c r="B1094" s="115" t="s">
        <v>138</v>
      </c>
      <c r="AB1094" s="115" t="s">
        <v>136</v>
      </c>
      <c r="AG1094" s="115" t="s">
        <v>133</v>
      </c>
      <c r="AH1094" s="115" t="s">
        <v>135</v>
      </c>
      <c r="AJ1094" s="115" t="s">
        <v>135</v>
      </c>
      <c r="AK1094" s="115" t="s">
        <v>135</v>
      </c>
      <c r="AM1094" s="115" t="s">
        <v>135</v>
      </c>
      <c r="AN1094" s="115" t="s">
        <v>133</v>
      </c>
    </row>
    <row r="1095" spans="1:40" x14ac:dyDescent="0.25">
      <c r="A1095" s="115">
        <v>339621</v>
      </c>
      <c r="B1095" s="115" t="s">
        <v>138</v>
      </c>
      <c r="W1095" s="115" t="s">
        <v>136</v>
      </c>
      <c r="X1095" s="115" t="s">
        <v>136</v>
      </c>
      <c r="AB1095" s="115" t="s">
        <v>136</v>
      </c>
      <c r="AC1095" s="115" t="s">
        <v>135</v>
      </c>
      <c r="AD1095" s="115" t="s">
        <v>133</v>
      </c>
      <c r="AE1095" s="115" t="s">
        <v>133</v>
      </c>
      <c r="AF1095" s="115" t="s">
        <v>133</v>
      </c>
      <c r="AG1095" s="115" t="s">
        <v>135</v>
      </c>
      <c r="AH1095" s="115" t="s">
        <v>133</v>
      </c>
      <c r="AI1095" s="115" t="s">
        <v>133</v>
      </c>
      <c r="AJ1095" s="115" t="s">
        <v>133</v>
      </c>
      <c r="AK1095" s="115" t="s">
        <v>133</v>
      </c>
      <c r="AL1095" s="115" t="s">
        <v>133</v>
      </c>
      <c r="AM1095" s="115" t="s">
        <v>133</v>
      </c>
      <c r="AN1095" s="115" t="s">
        <v>133</v>
      </c>
    </row>
    <row r="1096" spans="1:40" x14ac:dyDescent="0.25">
      <c r="A1096" s="115">
        <v>331954</v>
      </c>
      <c r="B1096" s="115" t="s">
        <v>138</v>
      </c>
      <c r="S1096" s="115" t="s">
        <v>136</v>
      </c>
      <c r="AA1096" s="115" t="s">
        <v>136</v>
      </c>
      <c r="AB1096" s="115" t="s">
        <v>136</v>
      </c>
      <c r="AC1096" s="115" t="s">
        <v>133</v>
      </c>
      <c r="AF1096" s="115" t="s">
        <v>136</v>
      </c>
      <c r="AG1096" s="115" t="s">
        <v>133</v>
      </c>
      <c r="AH1096" s="115" t="s">
        <v>133</v>
      </c>
      <c r="AI1096" s="115" t="s">
        <v>135</v>
      </c>
      <c r="AJ1096" s="115" t="s">
        <v>135</v>
      </c>
      <c r="AK1096" s="115" t="s">
        <v>133</v>
      </c>
      <c r="AL1096" s="115" t="s">
        <v>133</v>
      </c>
      <c r="AM1096" s="115" t="s">
        <v>133</v>
      </c>
      <c r="AN1096" s="115" t="s">
        <v>133</v>
      </c>
    </row>
    <row r="1097" spans="1:40" x14ac:dyDescent="0.25">
      <c r="A1097" s="115">
        <v>334000</v>
      </c>
      <c r="B1097" s="115" t="s">
        <v>138</v>
      </c>
      <c r="O1097" s="115" t="s">
        <v>136</v>
      </c>
      <c r="W1097" s="115" t="s">
        <v>136</v>
      </c>
      <c r="AB1097" s="115" t="s">
        <v>136</v>
      </c>
      <c r="AC1097" s="115" t="s">
        <v>135</v>
      </c>
      <c r="AD1097" s="115" t="s">
        <v>135</v>
      </c>
      <c r="AE1097" s="115" t="s">
        <v>133</v>
      </c>
      <c r="AG1097" s="115" t="s">
        <v>135</v>
      </c>
      <c r="AH1097" s="115" t="s">
        <v>133</v>
      </c>
      <c r="AI1097" s="115" t="s">
        <v>133</v>
      </c>
      <c r="AJ1097" s="115" t="s">
        <v>136</v>
      </c>
      <c r="AK1097" s="115" t="s">
        <v>133</v>
      </c>
      <c r="AL1097" s="115" t="s">
        <v>133</v>
      </c>
      <c r="AM1097" s="115" t="s">
        <v>133</v>
      </c>
      <c r="AN1097" s="115" t="s">
        <v>133</v>
      </c>
    </row>
    <row r="1098" spans="1:40" x14ac:dyDescent="0.25">
      <c r="A1098" s="115">
        <v>335133</v>
      </c>
      <c r="B1098" s="115" t="s">
        <v>138</v>
      </c>
      <c r="AA1098" s="115" t="s">
        <v>133</v>
      </c>
      <c r="AB1098" s="115" t="s">
        <v>135</v>
      </c>
      <c r="AC1098" s="115" t="s">
        <v>133</v>
      </c>
      <c r="AD1098" s="115" t="s">
        <v>135</v>
      </c>
      <c r="AE1098" s="115" t="s">
        <v>133</v>
      </c>
      <c r="AF1098" s="115" t="s">
        <v>133</v>
      </c>
      <c r="AG1098" s="115" t="s">
        <v>133</v>
      </c>
      <c r="AH1098" s="115" t="s">
        <v>133</v>
      </c>
      <c r="AI1098" s="115" t="s">
        <v>135</v>
      </c>
      <c r="AJ1098" s="115" t="s">
        <v>133</v>
      </c>
      <c r="AK1098" s="115" t="s">
        <v>133</v>
      </c>
      <c r="AL1098" s="115" t="s">
        <v>135</v>
      </c>
      <c r="AM1098" s="115" t="s">
        <v>135</v>
      </c>
      <c r="AN1098" s="115" t="s">
        <v>133</v>
      </c>
    </row>
    <row r="1099" spans="1:40" x14ac:dyDescent="0.25">
      <c r="A1099" s="115">
        <v>335458</v>
      </c>
      <c r="B1099" s="115" t="s">
        <v>138</v>
      </c>
      <c r="O1099" s="115" t="s">
        <v>135</v>
      </c>
      <c r="P1099" s="115" t="s">
        <v>136</v>
      </c>
      <c r="W1099" s="115" t="s">
        <v>136</v>
      </c>
      <c r="Z1099" s="115" t="s">
        <v>136</v>
      </c>
      <c r="AB1099" s="115" t="s">
        <v>135</v>
      </c>
      <c r="AC1099" s="115" t="s">
        <v>136</v>
      </c>
      <c r="AG1099" s="115" t="s">
        <v>136</v>
      </c>
      <c r="AI1099" s="115" t="s">
        <v>135</v>
      </c>
      <c r="AJ1099" s="115" t="s">
        <v>135</v>
      </c>
      <c r="AL1099" s="115" t="s">
        <v>135</v>
      </c>
      <c r="AM1099" s="115" t="s">
        <v>135</v>
      </c>
      <c r="AN1099" s="115" t="s">
        <v>133</v>
      </c>
    </row>
    <row r="1100" spans="1:40" x14ac:dyDescent="0.25">
      <c r="A1100" s="115">
        <v>335513</v>
      </c>
      <c r="B1100" s="115" t="s">
        <v>138</v>
      </c>
      <c r="N1100" s="115" t="s">
        <v>136</v>
      </c>
      <c r="P1100" s="115" t="s">
        <v>136</v>
      </c>
      <c r="W1100" s="115" t="s">
        <v>136</v>
      </c>
      <c r="AA1100" s="115" t="s">
        <v>136</v>
      </c>
      <c r="AB1100" s="115" t="s">
        <v>136</v>
      </c>
      <c r="AC1100" s="115" t="s">
        <v>136</v>
      </c>
      <c r="AD1100" s="115" t="s">
        <v>136</v>
      </c>
      <c r="AE1100" s="115" t="s">
        <v>136</v>
      </c>
      <c r="AF1100" s="115" t="s">
        <v>136</v>
      </c>
      <c r="AG1100" s="115" t="s">
        <v>136</v>
      </c>
      <c r="AI1100" s="115" t="s">
        <v>133</v>
      </c>
      <c r="AJ1100" s="115" t="s">
        <v>133</v>
      </c>
      <c r="AK1100" s="115" t="s">
        <v>133</v>
      </c>
      <c r="AL1100" s="115" t="s">
        <v>133</v>
      </c>
      <c r="AM1100" s="115" t="s">
        <v>133</v>
      </c>
      <c r="AN1100" s="115" t="s">
        <v>133</v>
      </c>
    </row>
    <row r="1101" spans="1:40" x14ac:dyDescent="0.25">
      <c r="A1101" s="115">
        <v>336080</v>
      </c>
      <c r="B1101" s="115" t="s">
        <v>138</v>
      </c>
      <c r="AB1101" s="115" t="s">
        <v>136</v>
      </c>
      <c r="AG1101" s="115" t="s">
        <v>135</v>
      </c>
      <c r="AI1101" s="115" t="s">
        <v>135</v>
      </c>
      <c r="AJ1101" s="115" t="s">
        <v>135</v>
      </c>
      <c r="AK1101" s="115" t="s">
        <v>133</v>
      </c>
      <c r="AL1101" s="115" t="s">
        <v>133</v>
      </c>
      <c r="AM1101" s="115" t="s">
        <v>135</v>
      </c>
      <c r="AN1101" s="115" t="s">
        <v>133</v>
      </c>
    </row>
    <row r="1102" spans="1:40" x14ac:dyDescent="0.25">
      <c r="A1102" s="115">
        <v>336729</v>
      </c>
      <c r="B1102" s="115" t="s">
        <v>138</v>
      </c>
      <c r="AA1102" s="115" t="s">
        <v>136</v>
      </c>
      <c r="AB1102" s="115" t="s">
        <v>136</v>
      </c>
      <c r="AC1102" s="115" t="s">
        <v>135</v>
      </c>
      <c r="AD1102" s="115" t="s">
        <v>135</v>
      </c>
      <c r="AE1102" s="115" t="s">
        <v>135</v>
      </c>
      <c r="AF1102" s="115" t="s">
        <v>135</v>
      </c>
      <c r="AG1102" s="115" t="s">
        <v>135</v>
      </c>
      <c r="AH1102" s="115" t="s">
        <v>135</v>
      </c>
      <c r="AI1102" s="115" t="s">
        <v>133</v>
      </c>
      <c r="AJ1102" s="115" t="s">
        <v>133</v>
      </c>
      <c r="AK1102" s="115" t="s">
        <v>133</v>
      </c>
      <c r="AL1102" s="115" t="s">
        <v>133</v>
      </c>
      <c r="AM1102" s="115" t="s">
        <v>133</v>
      </c>
      <c r="AN1102" s="115" t="s">
        <v>133</v>
      </c>
    </row>
    <row r="1103" spans="1:40" x14ac:dyDescent="0.25">
      <c r="A1103" s="115">
        <v>336988</v>
      </c>
      <c r="B1103" s="115" t="s">
        <v>138</v>
      </c>
      <c r="W1103" s="115" t="s">
        <v>136</v>
      </c>
      <c r="AB1103" s="115" t="s">
        <v>136</v>
      </c>
      <c r="AC1103" s="115" t="s">
        <v>133</v>
      </c>
      <c r="AE1103" s="115" t="s">
        <v>136</v>
      </c>
      <c r="AG1103" s="115" t="s">
        <v>133</v>
      </c>
      <c r="AH1103" s="115" t="s">
        <v>135</v>
      </c>
      <c r="AI1103" s="115" t="s">
        <v>133</v>
      </c>
      <c r="AJ1103" s="115" t="s">
        <v>135</v>
      </c>
      <c r="AL1103" s="115" t="s">
        <v>133</v>
      </c>
      <c r="AM1103" s="115" t="s">
        <v>135</v>
      </c>
      <c r="AN1103" s="115" t="s">
        <v>133</v>
      </c>
    </row>
    <row r="1104" spans="1:40" x14ac:dyDescent="0.25">
      <c r="A1104" s="115">
        <v>337728</v>
      </c>
      <c r="B1104" s="115" t="s">
        <v>138</v>
      </c>
      <c r="N1104" s="115" t="s">
        <v>136</v>
      </c>
      <c r="X1104" s="115" t="s">
        <v>136</v>
      </c>
      <c r="AA1104" s="115" t="s">
        <v>136</v>
      </c>
      <c r="AB1104" s="115" t="s">
        <v>136</v>
      </c>
      <c r="AC1104" s="115" t="s">
        <v>135</v>
      </c>
      <c r="AD1104" s="115" t="s">
        <v>135</v>
      </c>
      <c r="AE1104" s="115" t="s">
        <v>135</v>
      </c>
      <c r="AF1104" s="115" t="s">
        <v>135</v>
      </c>
      <c r="AG1104" s="115" t="s">
        <v>135</v>
      </c>
      <c r="AH1104" s="115" t="s">
        <v>135</v>
      </c>
      <c r="AI1104" s="115" t="s">
        <v>133</v>
      </c>
      <c r="AJ1104" s="115" t="s">
        <v>133</v>
      </c>
      <c r="AK1104" s="115" t="s">
        <v>133</v>
      </c>
      <c r="AL1104" s="115" t="s">
        <v>133</v>
      </c>
      <c r="AM1104" s="115" t="s">
        <v>133</v>
      </c>
      <c r="AN1104" s="115" t="s">
        <v>133</v>
      </c>
    </row>
    <row r="1105" spans="1:40" x14ac:dyDescent="0.25">
      <c r="A1105" s="115">
        <v>338898</v>
      </c>
      <c r="B1105" s="115" t="s">
        <v>138</v>
      </c>
      <c r="P1105" s="115" t="s">
        <v>135</v>
      </c>
      <c r="W1105" s="115" t="s">
        <v>133</v>
      </c>
      <c r="Z1105" s="115" t="s">
        <v>133</v>
      </c>
      <c r="AB1105" s="115" t="s">
        <v>136</v>
      </c>
      <c r="AC1105" s="115" t="s">
        <v>133</v>
      </c>
      <c r="AD1105" s="115" t="s">
        <v>136</v>
      </c>
      <c r="AE1105" s="115" t="s">
        <v>135</v>
      </c>
      <c r="AF1105" s="115" t="s">
        <v>136</v>
      </c>
      <c r="AG1105" s="115" t="s">
        <v>133</v>
      </c>
      <c r="AH1105" s="115" t="s">
        <v>133</v>
      </c>
      <c r="AI1105" s="115" t="s">
        <v>133</v>
      </c>
      <c r="AJ1105" s="115" t="s">
        <v>135</v>
      </c>
      <c r="AK1105" s="115" t="s">
        <v>133</v>
      </c>
      <c r="AL1105" s="115" t="s">
        <v>133</v>
      </c>
      <c r="AM1105" s="115" t="s">
        <v>135</v>
      </c>
      <c r="AN1105" s="115" t="s">
        <v>133</v>
      </c>
    </row>
    <row r="1106" spans="1:40" x14ac:dyDescent="0.25">
      <c r="A1106" s="115">
        <v>335598</v>
      </c>
      <c r="B1106" s="115" t="s">
        <v>138</v>
      </c>
      <c r="O1106" s="115" t="s">
        <v>133</v>
      </c>
      <c r="W1106" s="115" t="s">
        <v>133</v>
      </c>
      <c r="Z1106" s="115" t="s">
        <v>133</v>
      </c>
      <c r="AC1106" s="115" t="s">
        <v>133</v>
      </c>
      <c r="AD1106" s="115" t="s">
        <v>133</v>
      </c>
      <c r="AE1106" s="115" t="s">
        <v>133</v>
      </c>
      <c r="AF1106" s="115" t="s">
        <v>133</v>
      </c>
      <c r="AG1106" s="115" t="s">
        <v>133</v>
      </c>
      <c r="AH1106" s="115" t="s">
        <v>133</v>
      </c>
      <c r="AI1106" s="115" t="s">
        <v>133</v>
      </c>
      <c r="AJ1106" s="115" t="s">
        <v>133</v>
      </c>
      <c r="AK1106" s="115" t="s">
        <v>133</v>
      </c>
      <c r="AL1106" s="115" t="s">
        <v>135</v>
      </c>
      <c r="AM1106" s="115" t="s">
        <v>135</v>
      </c>
      <c r="AN1106" s="115" t="s">
        <v>133</v>
      </c>
    </row>
    <row r="1107" spans="1:40" x14ac:dyDescent="0.25">
      <c r="A1107" s="115">
        <v>335342</v>
      </c>
      <c r="B1107" s="115" t="s">
        <v>138</v>
      </c>
      <c r="O1107" s="115" t="s">
        <v>133</v>
      </c>
      <c r="W1107" s="115" t="s">
        <v>133</v>
      </c>
      <c r="X1107" s="115" t="s">
        <v>136</v>
      </c>
      <c r="AC1107" s="115" t="s">
        <v>133</v>
      </c>
      <c r="AD1107" s="115" t="s">
        <v>133</v>
      </c>
      <c r="AE1107" s="115" t="s">
        <v>133</v>
      </c>
      <c r="AF1107" s="115" t="s">
        <v>133</v>
      </c>
      <c r="AG1107" s="115" t="s">
        <v>133</v>
      </c>
      <c r="AH1107" s="115" t="s">
        <v>133</v>
      </c>
      <c r="AI1107" s="115" t="s">
        <v>133</v>
      </c>
      <c r="AJ1107" s="115" t="s">
        <v>133</v>
      </c>
      <c r="AK1107" s="115" t="s">
        <v>133</v>
      </c>
      <c r="AL1107" s="115" t="s">
        <v>133</v>
      </c>
      <c r="AM1107" s="115" t="s">
        <v>133</v>
      </c>
      <c r="AN1107" s="115" t="s">
        <v>133</v>
      </c>
    </row>
    <row r="1108" spans="1:40" x14ac:dyDescent="0.25">
      <c r="A1108" s="115">
        <v>338887</v>
      </c>
      <c r="B1108" s="115" t="s">
        <v>138</v>
      </c>
      <c r="F1108" s="115" t="s">
        <v>133</v>
      </c>
      <c r="L1108" s="115" t="s">
        <v>133</v>
      </c>
      <c r="O1108" s="115" t="s">
        <v>135</v>
      </c>
      <c r="Z1108" s="115" t="s">
        <v>133</v>
      </c>
      <c r="AC1108" s="115" t="s">
        <v>133</v>
      </c>
      <c r="AF1108" s="115" t="s">
        <v>133</v>
      </c>
      <c r="AG1108" s="115" t="s">
        <v>133</v>
      </c>
      <c r="AI1108" s="115" t="s">
        <v>135</v>
      </c>
      <c r="AJ1108" s="115" t="s">
        <v>133</v>
      </c>
      <c r="AK1108" s="115" t="s">
        <v>133</v>
      </c>
      <c r="AL1108" s="115" t="s">
        <v>133</v>
      </c>
      <c r="AM1108" s="115" t="s">
        <v>133</v>
      </c>
      <c r="AN1108" s="115" t="s">
        <v>133</v>
      </c>
    </row>
    <row r="1109" spans="1:40" x14ac:dyDescent="0.25">
      <c r="A1109" s="115">
        <v>337292</v>
      </c>
      <c r="B1109" s="115" t="s">
        <v>138</v>
      </c>
      <c r="G1109" s="115" t="s">
        <v>135</v>
      </c>
      <c r="O1109" s="115" t="s">
        <v>135</v>
      </c>
      <c r="P1109" s="115" t="s">
        <v>136</v>
      </c>
      <c r="R1109" s="115" t="s">
        <v>136</v>
      </c>
      <c r="AC1109" s="115" t="s">
        <v>135</v>
      </c>
      <c r="AD1109" s="115" t="s">
        <v>135</v>
      </c>
      <c r="AE1109" s="115" t="s">
        <v>135</v>
      </c>
      <c r="AG1109" s="115" t="s">
        <v>135</v>
      </c>
      <c r="AH1109" s="115" t="s">
        <v>135</v>
      </c>
      <c r="AI1109" s="115" t="s">
        <v>133</v>
      </c>
      <c r="AJ1109" s="115" t="s">
        <v>133</v>
      </c>
      <c r="AK1109" s="115" t="s">
        <v>133</v>
      </c>
      <c r="AL1109" s="115" t="s">
        <v>133</v>
      </c>
      <c r="AM1109" s="115" t="s">
        <v>133</v>
      </c>
      <c r="AN1109" s="115" t="s">
        <v>133</v>
      </c>
    </row>
    <row r="1110" spans="1:40" x14ac:dyDescent="0.25">
      <c r="A1110" s="115">
        <v>337015</v>
      </c>
      <c r="B1110" s="115" t="s">
        <v>138</v>
      </c>
      <c r="N1110" s="115" t="s">
        <v>136</v>
      </c>
      <c r="O1110" s="115" t="s">
        <v>135</v>
      </c>
      <c r="W1110" s="115" t="s">
        <v>136</v>
      </c>
      <c r="AC1110" s="115" t="s">
        <v>133</v>
      </c>
      <c r="AF1110" s="115" t="s">
        <v>136</v>
      </c>
      <c r="AG1110" s="115" t="s">
        <v>133</v>
      </c>
      <c r="AH1110" s="115" t="s">
        <v>133</v>
      </c>
      <c r="AI1110" s="115" t="s">
        <v>133</v>
      </c>
      <c r="AJ1110" s="115" t="s">
        <v>133</v>
      </c>
      <c r="AK1110" s="115" t="s">
        <v>135</v>
      </c>
      <c r="AL1110" s="115" t="s">
        <v>135</v>
      </c>
      <c r="AM1110" s="115" t="s">
        <v>133</v>
      </c>
      <c r="AN1110" s="115" t="s">
        <v>133</v>
      </c>
    </row>
    <row r="1111" spans="1:40" x14ac:dyDescent="0.25">
      <c r="A1111" s="115">
        <v>331996</v>
      </c>
      <c r="B1111" s="115" t="s">
        <v>138</v>
      </c>
      <c r="I1111" s="115" t="s">
        <v>135</v>
      </c>
      <c r="O1111" s="115" t="s">
        <v>136</v>
      </c>
      <c r="W1111" s="115" t="s">
        <v>136</v>
      </c>
      <c r="Z1111" s="115" t="s">
        <v>133</v>
      </c>
      <c r="AC1111" s="115" t="s">
        <v>135</v>
      </c>
      <c r="AD1111" s="115" t="s">
        <v>133</v>
      </c>
      <c r="AF1111" s="115" t="s">
        <v>135</v>
      </c>
      <c r="AG1111" s="115" t="s">
        <v>133</v>
      </c>
      <c r="AH1111" s="115" t="s">
        <v>133</v>
      </c>
      <c r="AI1111" s="115" t="s">
        <v>135</v>
      </c>
      <c r="AJ1111" s="115" t="s">
        <v>135</v>
      </c>
      <c r="AK1111" s="115" t="s">
        <v>133</v>
      </c>
      <c r="AL1111" s="115" t="s">
        <v>133</v>
      </c>
      <c r="AM1111" s="115" t="s">
        <v>133</v>
      </c>
      <c r="AN1111" s="115" t="s">
        <v>133</v>
      </c>
    </row>
    <row r="1112" spans="1:40" x14ac:dyDescent="0.25">
      <c r="A1112" s="115">
        <v>337228</v>
      </c>
      <c r="B1112" s="115" t="s">
        <v>138</v>
      </c>
      <c r="O1112" s="115" t="s">
        <v>136</v>
      </c>
      <c r="W1112" s="115" t="s">
        <v>135</v>
      </c>
      <c r="AA1112" s="115" t="s">
        <v>135</v>
      </c>
      <c r="AC1112" s="115" t="s">
        <v>133</v>
      </c>
      <c r="AD1112" s="115" t="s">
        <v>133</v>
      </c>
      <c r="AE1112" s="115" t="s">
        <v>133</v>
      </c>
      <c r="AF1112" s="115" t="s">
        <v>133</v>
      </c>
      <c r="AG1112" s="115" t="s">
        <v>133</v>
      </c>
      <c r="AH1112" s="115" t="s">
        <v>133</v>
      </c>
      <c r="AI1112" s="115" t="s">
        <v>133</v>
      </c>
      <c r="AJ1112" s="115" t="s">
        <v>133</v>
      </c>
      <c r="AK1112" s="115" t="s">
        <v>133</v>
      </c>
      <c r="AL1112" s="115" t="s">
        <v>133</v>
      </c>
      <c r="AM1112" s="115" t="s">
        <v>133</v>
      </c>
      <c r="AN1112" s="115" t="s">
        <v>133</v>
      </c>
    </row>
    <row r="1113" spans="1:40" x14ac:dyDescent="0.25">
      <c r="A1113" s="115">
        <v>331560</v>
      </c>
      <c r="B1113" s="115" t="s">
        <v>138</v>
      </c>
      <c r="O1113" s="115" t="s">
        <v>136</v>
      </c>
      <c r="P1113" s="115" t="s">
        <v>136</v>
      </c>
      <c r="W1113" s="115" t="s">
        <v>136</v>
      </c>
      <c r="Z1113" s="115" t="s">
        <v>136</v>
      </c>
      <c r="AC1113" s="115" t="s">
        <v>133</v>
      </c>
      <c r="AD1113" s="115" t="s">
        <v>133</v>
      </c>
      <c r="AE1113" s="115" t="s">
        <v>133</v>
      </c>
      <c r="AF1113" s="115" t="s">
        <v>133</v>
      </c>
      <c r="AG1113" s="115" t="s">
        <v>133</v>
      </c>
      <c r="AH1113" s="115" t="s">
        <v>133</v>
      </c>
      <c r="AI1113" s="115" t="s">
        <v>133</v>
      </c>
      <c r="AJ1113" s="115" t="s">
        <v>133</v>
      </c>
      <c r="AK1113" s="115" t="s">
        <v>133</v>
      </c>
      <c r="AL1113" s="115" t="s">
        <v>133</v>
      </c>
      <c r="AM1113" s="115" t="s">
        <v>133</v>
      </c>
      <c r="AN1113" s="115" t="s">
        <v>133</v>
      </c>
    </row>
    <row r="1114" spans="1:40" x14ac:dyDescent="0.25">
      <c r="A1114" s="115">
        <v>335129</v>
      </c>
      <c r="B1114" s="115" t="s">
        <v>138</v>
      </c>
      <c r="O1114" s="115" t="s">
        <v>136</v>
      </c>
      <c r="V1114" s="115" t="s">
        <v>136</v>
      </c>
      <c r="W1114" s="115" t="s">
        <v>136</v>
      </c>
      <c r="AC1114" s="115" t="s">
        <v>133</v>
      </c>
      <c r="AD1114" s="115" t="s">
        <v>133</v>
      </c>
      <c r="AE1114" s="115" t="s">
        <v>133</v>
      </c>
      <c r="AF1114" s="115" t="s">
        <v>133</v>
      </c>
      <c r="AG1114" s="115" t="s">
        <v>133</v>
      </c>
      <c r="AH1114" s="115" t="s">
        <v>133</v>
      </c>
      <c r="AI1114" s="115" t="s">
        <v>133</v>
      </c>
      <c r="AJ1114" s="115" t="s">
        <v>133</v>
      </c>
      <c r="AK1114" s="115" t="s">
        <v>133</v>
      </c>
      <c r="AL1114" s="115" t="s">
        <v>133</v>
      </c>
      <c r="AM1114" s="115" t="s">
        <v>133</v>
      </c>
      <c r="AN1114" s="115" t="s">
        <v>133</v>
      </c>
    </row>
    <row r="1115" spans="1:40" x14ac:dyDescent="0.25">
      <c r="A1115" s="115">
        <v>338724</v>
      </c>
      <c r="B1115" s="115" t="s">
        <v>138</v>
      </c>
      <c r="O1115" s="115" t="s">
        <v>136</v>
      </c>
      <c r="P1115" s="115" t="s">
        <v>136</v>
      </c>
      <c r="AC1115" s="115" t="s">
        <v>135</v>
      </c>
      <c r="AD1115" s="115" t="s">
        <v>135</v>
      </c>
      <c r="AF1115" s="115" t="s">
        <v>135</v>
      </c>
      <c r="AI1115" s="115" t="s">
        <v>133</v>
      </c>
      <c r="AJ1115" s="115" t="s">
        <v>133</v>
      </c>
      <c r="AK1115" s="115" t="s">
        <v>133</v>
      </c>
      <c r="AL1115" s="115" t="s">
        <v>133</v>
      </c>
      <c r="AM1115" s="115" t="s">
        <v>133</v>
      </c>
      <c r="AN1115" s="115" t="s">
        <v>133</v>
      </c>
    </row>
    <row r="1116" spans="1:40" x14ac:dyDescent="0.25">
      <c r="A1116" s="115">
        <v>327213</v>
      </c>
      <c r="B1116" s="115" t="s">
        <v>138</v>
      </c>
      <c r="O1116" s="115" t="s">
        <v>136</v>
      </c>
      <c r="V1116" s="115" t="s">
        <v>136</v>
      </c>
      <c r="Z1116" s="115" t="s">
        <v>136</v>
      </c>
      <c r="AE1116" s="115" t="s">
        <v>133</v>
      </c>
      <c r="AG1116" s="115" t="s">
        <v>133</v>
      </c>
      <c r="AH1116" s="115" t="s">
        <v>133</v>
      </c>
      <c r="AL1116" s="115" t="s">
        <v>133</v>
      </c>
      <c r="AM1116" s="115" t="s">
        <v>135</v>
      </c>
      <c r="AN1116" s="115" t="s">
        <v>133</v>
      </c>
    </row>
    <row r="1117" spans="1:40" x14ac:dyDescent="0.25">
      <c r="A1117" s="115">
        <v>338729</v>
      </c>
      <c r="B1117" s="115" t="s">
        <v>138</v>
      </c>
      <c r="O1117" s="115" t="s">
        <v>136</v>
      </c>
      <c r="P1117" s="115" t="s">
        <v>136</v>
      </c>
      <c r="AC1117" s="115" t="s">
        <v>133</v>
      </c>
      <c r="AD1117" s="115" t="s">
        <v>133</v>
      </c>
      <c r="AE1117" s="115" t="s">
        <v>133</v>
      </c>
      <c r="AF1117" s="115" t="s">
        <v>133</v>
      </c>
      <c r="AG1117" s="115" t="s">
        <v>133</v>
      </c>
      <c r="AH1117" s="115" t="s">
        <v>133</v>
      </c>
      <c r="AI1117" s="115" t="s">
        <v>133</v>
      </c>
      <c r="AJ1117" s="115" t="s">
        <v>133</v>
      </c>
      <c r="AK1117" s="115" t="s">
        <v>133</v>
      </c>
      <c r="AL1117" s="115" t="s">
        <v>133</v>
      </c>
      <c r="AM1117" s="115" t="s">
        <v>133</v>
      </c>
      <c r="AN1117" s="115" t="s">
        <v>133</v>
      </c>
    </row>
    <row r="1118" spans="1:40" x14ac:dyDescent="0.25">
      <c r="A1118" s="115">
        <v>323950</v>
      </c>
      <c r="B1118" s="115" t="s">
        <v>138</v>
      </c>
      <c r="K1118" s="115" t="s">
        <v>136</v>
      </c>
      <c r="O1118" s="115" t="s">
        <v>136</v>
      </c>
      <c r="P1118" s="115" t="s">
        <v>136</v>
      </c>
      <c r="Z1118" s="115" t="s">
        <v>136</v>
      </c>
      <c r="AA1118" s="115" t="s">
        <v>136</v>
      </c>
      <c r="AC1118" s="115" t="s">
        <v>136</v>
      </c>
      <c r="AD1118" s="115" t="s">
        <v>136</v>
      </c>
      <c r="AF1118" s="115" t="s">
        <v>136</v>
      </c>
      <c r="AG1118" s="115" t="s">
        <v>136</v>
      </c>
      <c r="AH1118" s="115" t="s">
        <v>136</v>
      </c>
      <c r="AI1118" s="115" t="s">
        <v>133</v>
      </c>
      <c r="AJ1118" s="115" t="s">
        <v>133</v>
      </c>
      <c r="AK1118" s="115" t="s">
        <v>133</v>
      </c>
      <c r="AL1118" s="115" t="s">
        <v>133</v>
      </c>
      <c r="AM1118" s="115" t="s">
        <v>133</v>
      </c>
      <c r="AN1118" s="115" t="s">
        <v>133</v>
      </c>
    </row>
    <row r="1119" spans="1:40" x14ac:dyDescent="0.25">
      <c r="A1119" s="115">
        <v>326824</v>
      </c>
      <c r="B1119" s="115" t="s">
        <v>138</v>
      </c>
      <c r="O1119" s="115" t="s">
        <v>136</v>
      </c>
      <c r="U1119" s="115" t="s">
        <v>136</v>
      </c>
      <c r="X1119" s="115" t="s">
        <v>136</v>
      </c>
      <c r="Z1119" s="115" t="s">
        <v>136</v>
      </c>
      <c r="AC1119" s="115" t="s">
        <v>136</v>
      </c>
      <c r="AD1119" s="115" t="s">
        <v>133</v>
      </c>
      <c r="AF1119" s="115" t="s">
        <v>136</v>
      </c>
      <c r="AG1119" s="115" t="s">
        <v>133</v>
      </c>
      <c r="AH1119" s="115" t="s">
        <v>136</v>
      </c>
      <c r="AI1119" s="115" t="s">
        <v>135</v>
      </c>
      <c r="AJ1119" s="115" t="s">
        <v>135</v>
      </c>
      <c r="AK1119" s="115" t="s">
        <v>136</v>
      </c>
      <c r="AL1119" s="115" t="s">
        <v>135</v>
      </c>
      <c r="AN1119" s="115" t="s">
        <v>133</v>
      </c>
    </row>
    <row r="1120" spans="1:40" x14ac:dyDescent="0.25">
      <c r="A1120" s="115">
        <v>323226</v>
      </c>
      <c r="B1120" s="115" t="s">
        <v>138</v>
      </c>
      <c r="C1120" s="115" t="s">
        <v>136</v>
      </c>
      <c r="M1120" s="115" t="s">
        <v>136</v>
      </c>
      <c r="O1120" s="115" t="s">
        <v>136</v>
      </c>
      <c r="AD1120" s="115" t="s">
        <v>136</v>
      </c>
      <c r="AH1120" s="115" t="s">
        <v>135</v>
      </c>
      <c r="AJ1120" s="115" t="s">
        <v>133</v>
      </c>
      <c r="AK1120" s="115" t="s">
        <v>135</v>
      </c>
      <c r="AL1120" s="115" t="s">
        <v>133</v>
      </c>
      <c r="AM1120" s="115" t="s">
        <v>133</v>
      </c>
      <c r="AN1120" s="115" t="s">
        <v>133</v>
      </c>
    </row>
    <row r="1121" spans="1:40" x14ac:dyDescent="0.25">
      <c r="A1121" s="115">
        <v>335346</v>
      </c>
      <c r="B1121" s="115" t="s">
        <v>138</v>
      </c>
      <c r="O1121" s="115" t="s">
        <v>136</v>
      </c>
      <c r="P1121" s="115" t="s">
        <v>136</v>
      </c>
      <c r="T1121" s="115" t="s">
        <v>136</v>
      </c>
      <c r="X1121" s="115" t="s">
        <v>136</v>
      </c>
      <c r="AC1121" s="115" t="s">
        <v>136</v>
      </c>
      <c r="AD1121" s="115" t="s">
        <v>135</v>
      </c>
      <c r="AE1121" s="115" t="s">
        <v>135</v>
      </c>
      <c r="AG1121" s="115" t="s">
        <v>133</v>
      </c>
      <c r="AH1121" s="115" t="s">
        <v>135</v>
      </c>
      <c r="AI1121" s="115" t="s">
        <v>135</v>
      </c>
      <c r="AJ1121" s="115" t="s">
        <v>136</v>
      </c>
      <c r="AK1121" s="115" t="s">
        <v>136</v>
      </c>
      <c r="AL1121" s="115" t="s">
        <v>133</v>
      </c>
      <c r="AN1121" s="115" t="s">
        <v>133</v>
      </c>
    </row>
    <row r="1122" spans="1:40" x14ac:dyDescent="0.25">
      <c r="A1122" s="115">
        <v>334544</v>
      </c>
      <c r="B1122" s="115" t="s">
        <v>138</v>
      </c>
      <c r="N1122" s="115" t="s">
        <v>136</v>
      </c>
      <c r="O1122" s="115" t="s">
        <v>136</v>
      </c>
      <c r="P1122" s="115" t="s">
        <v>136</v>
      </c>
      <c r="V1122" s="115" t="s">
        <v>135</v>
      </c>
      <c r="W1122" s="115" t="s">
        <v>136</v>
      </c>
      <c r="AA1122" s="115" t="s">
        <v>133</v>
      </c>
      <c r="AC1122" s="115" t="s">
        <v>135</v>
      </c>
      <c r="AD1122" s="115" t="s">
        <v>135</v>
      </c>
      <c r="AE1122" s="115" t="s">
        <v>135</v>
      </c>
      <c r="AF1122" s="115" t="s">
        <v>135</v>
      </c>
      <c r="AG1122" s="115" t="s">
        <v>135</v>
      </c>
      <c r="AH1122" s="115" t="s">
        <v>136</v>
      </c>
      <c r="AI1122" s="115" t="s">
        <v>135</v>
      </c>
      <c r="AJ1122" s="115" t="s">
        <v>133</v>
      </c>
      <c r="AK1122" s="115" t="s">
        <v>135</v>
      </c>
      <c r="AL1122" s="115" t="s">
        <v>135</v>
      </c>
      <c r="AM1122" s="115" t="s">
        <v>135</v>
      </c>
      <c r="AN1122" s="115" t="s">
        <v>133</v>
      </c>
    </row>
    <row r="1123" spans="1:40" x14ac:dyDescent="0.25">
      <c r="A1123" s="115">
        <v>337389</v>
      </c>
      <c r="B1123" s="115" t="s">
        <v>138</v>
      </c>
      <c r="O1123" s="115" t="s">
        <v>136</v>
      </c>
      <c r="AC1123" s="115" t="s">
        <v>135</v>
      </c>
      <c r="AG1123" s="115" t="s">
        <v>133</v>
      </c>
      <c r="AI1123" s="115" t="s">
        <v>133</v>
      </c>
      <c r="AJ1123" s="115" t="s">
        <v>133</v>
      </c>
      <c r="AK1123" s="115" t="s">
        <v>133</v>
      </c>
      <c r="AL1123" s="115" t="s">
        <v>133</v>
      </c>
      <c r="AM1123" s="115" t="s">
        <v>133</v>
      </c>
      <c r="AN1123" s="115" t="s">
        <v>133</v>
      </c>
    </row>
    <row r="1124" spans="1:40" x14ac:dyDescent="0.25">
      <c r="A1124" s="115">
        <v>332271</v>
      </c>
      <c r="B1124" s="115" t="s">
        <v>138</v>
      </c>
      <c r="H1124" s="115" t="s">
        <v>136</v>
      </c>
      <c r="O1124" s="115" t="s">
        <v>136</v>
      </c>
      <c r="R1124" s="115" t="s">
        <v>136</v>
      </c>
      <c r="Y1124" s="115" t="s">
        <v>136</v>
      </c>
      <c r="AC1124" s="115" t="s">
        <v>136</v>
      </c>
      <c r="AE1124" s="115" t="s">
        <v>136</v>
      </c>
      <c r="AG1124" s="115" t="s">
        <v>136</v>
      </c>
      <c r="AI1124" s="115" t="s">
        <v>135</v>
      </c>
      <c r="AJ1124" s="115" t="s">
        <v>135</v>
      </c>
      <c r="AK1124" s="115" t="s">
        <v>135</v>
      </c>
      <c r="AL1124" s="115" t="s">
        <v>135</v>
      </c>
      <c r="AM1124" s="115" t="s">
        <v>133</v>
      </c>
      <c r="AN1124" s="115" t="s">
        <v>133</v>
      </c>
    </row>
    <row r="1125" spans="1:40" x14ac:dyDescent="0.25">
      <c r="A1125" s="115">
        <v>331938</v>
      </c>
      <c r="B1125" s="115" t="s">
        <v>138</v>
      </c>
      <c r="N1125" s="115" t="s">
        <v>136</v>
      </c>
      <c r="O1125" s="115" t="s">
        <v>136</v>
      </c>
      <c r="P1125" s="115" t="s">
        <v>136</v>
      </c>
      <c r="AC1125" s="115" t="s">
        <v>135</v>
      </c>
      <c r="AD1125" s="115" t="s">
        <v>135</v>
      </c>
      <c r="AE1125" s="115" t="s">
        <v>133</v>
      </c>
      <c r="AF1125" s="115" t="s">
        <v>133</v>
      </c>
      <c r="AG1125" s="115" t="s">
        <v>133</v>
      </c>
      <c r="AH1125" s="115" t="s">
        <v>133</v>
      </c>
      <c r="AI1125" s="115" t="s">
        <v>133</v>
      </c>
      <c r="AJ1125" s="115" t="s">
        <v>133</v>
      </c>
      <c r="AK1125" s="115" t="s">
        <v>133</v>
      </c>
      <c r="AL1125" s="115" t="s">
        <v>133</v>
      </c>
      <c r="AM1125" s="115" t="s">
        <v>133</v>
      </c>
      <c r="AN1125" s="115" t="s">
        <v>133</v>
      </c>
    </row>
    <row r="1126" spans="1:40" x14ac:dyDescent="0.25">
      <c r="A1126" s="115">
        <v>333837</v>
      </c>
      <c r="B1126" s="115" t="s">
        <v>138</v>
      </c>
      <c r="O1126" s="115" t="s">
        <v>136</v>
      </c>
      <c r="P1126" s="115" t="s">
        <v>136</v>
      </c>
      <c r="W1126" s="115" t="s">
        <v>136</v>
      </c>
      <c r="AC1126" s="115" t="s">
        <v>136</v>
      </c>
      <c r="AG1126" s="115" t="s">
        <v>135</v>
      </c>
      <c r="AH1126" s="115" t="s">
        <v>133</v>
      </c>
      <c r="AI1126" s="115" t="s">
        <v>135</v>
      </c>
      <c r="AJ1126" s="115" t="s">
        <v>135</v>
      </c>
      <c r="AK1126" s="115" t="s">
        <v>135</v>
      </c>
      <c r="AL1126" s="115" t="s">
        <v>133</v>
      </c>
      <c r="AM1126" s="115" t="s">
        <v>135</v>
      </c>
      <c r="AN1126" s="115" t="s">
        <v>133</v>
      </c>
    </row>
    <row r="1127" spans="1:40" x14ac:dyDescent="0.25">
      <c r="A1127" s="115">
        <v>335268</v>
      </c>
      <c r="B1127" s="115" t="s">
        <v>138</v>
      </c>
      <c r="K1127" s="115" t="s">
        <v>136</v>
      </c>
      <c r="O1127" s="115" t="s">
        <v>136</v>
      </c>
      <c r="W1127" s="115" t="s">
        <v>136</v>
      </c>
      <c r="AC1127" s="115" t="s">
        <v>133</v>
      </c>
      <c r="AD1127" s="115" t="s">
        <v>135</v>
      </c>
      <c r="AF1127" s="115" t="s">
        <v>135</v>
      </c>
      <c r="AG1127" s="115" t="s">
        <v>135</v>
      </c>
      <c r="AH1127" s="115" t="s">
        <v>133</v>
      </c>
      <c r="AI1127" s="115" t="s">
        <v>133</v>
      </c>
      <c r="AJ1127" s="115" t="s">
        <v>133</v>
      </c>
      <c r="AK1127" s="115" t="s">
        <v>133</v>
      </c>
      <c r="AL1127" s="115" t="s">
        <v>133</v>
      </c>
      <c r="AM1127" s="115" t="s">
        <v>133</v>
      </c>
      <c r="AN1127" s="115" t="s">
        <v>133</v>
      </c>
    </row>
    <row r="1128" spans="1:40" x14ac:dyDescent="0.25">
      <c r="A1128" s="115">
        <v>336465</v>
      </c>
      <c r="B1128" s="115" t="s">
        <v>138</v>
      </c>
      <c r="O1128" s="115" t="s">
        <v>136</v>
      </c>
      <c r="U1128" s="115" t="s">
        <v>136</v>
      </c>
      <c r="X1128" s="115" t="s">
        <v>136</v>
      </c>
      <c r="Z1128" s="115" t="s">
        <v>136</v>
      </c>
      <c r="AC1128" s="115" t="s">
        <v>136</v>
      </c>
      <c r="AE1128" s="115" t="s">
        <v>136</v>
      </c>
      <c r="AG1128" s="115" t="s">
        <v>135</v>
      </c>
      <c r="AI1128" s="115" t="s">
        <v>133</v>
      </c>
      <c r="AJ1128" s="115" t="s">
        <v>135</v>
      </c>
      <c r="AK1128" s="115" t="s">
        <v>133</v>
      </c>
      <c r="AL1128" s="115" t="s">
        <v>133</v>
      </c>
      <c r="AM1128" s="115" t="s">
        <v>133</v>
      </c>
      <c r="AN1128" s="115" t="s">
        <v>133</v>
      </c>
    </row>
    <row r="1129" spans="1:40" x14ac:dyDescent="0.25">
      <c r="A1129" s="115">
        <v>336810</v>
      </c>
      <c r="B1129" s="115" t="s">
        <v>138</v>
      </c>
      <c r="O1129" s="115" t="s">
        <v>136</v>
      </c>
      <c r="W1129" s="115" t="s">
        <v>136</v>
      </c>
      <c r="AC1129" s="115" t="s">
        <v>135</v>
      </c>
      <c r="AD1129" s="115" t="s">
        <v>135</v>
      </c>
      <c r="AF1129" s="115" t="s">
        <v>135</v>
      </c>
      <c r="AG1129" s="115" t="s">
        <v>135</v>
      </c>
      <c r="AI1129" s="115" t="s">
        <v>133</v>
      </c>
      <c r="AJ1129" s="115" t="s">
        <v>133</v>
      </c>
      <c r="AK1129" s="115" t="s">
        <v>133</v>
      </c>
      <c r="AM1129" s="115" t="s">
        <v>133</v>
      </c>
      <c r="AN1129" s="115" t="s">
        <v>133</v>
      </c>
    </row>
    <row r="1130" spans="1:40" x14ac:dyDescent="0.25">
      <c r="A1130" s="115">
        <v>338720</v>
      </c>
      <c r="B1130" s="115" t="s">
        <v>138</v>
      </c>
      <c r="O1130" s="115" t="s">
        <v>136</v>
      </c>
      <c r="AC1130" s="115" t="s">
        <v>135</v>
      </c>
      <c r="AD1130" s="115" t="s">
        <v>135</v>
      </c>
      <c r="AF1130" s="115" t="s">
        <v>133</v>
      </c>
      <c r="AG1130" s="115" t="s">
        <v>133</v>
      </c>
      <c r="AH1130" s="115" t="s">
        <v>133</v>
      </c>
      <c r="AI1130" s="115" t="s">
        <v>133</v>
      </c>
      <c r="AJ1130" s="115" t="s">
        <v>133</v>
      </c>
      <c r="AK1130" s="115" t="s">
        <v>133</v>
      </c>
      <c r="AL1130" s="115" t="s">
        <v>133</v>
      </c>
      <c r="AM1130" s="115" t="s">
        <v>133</v>
      </c>
      <c r="AN1130" s="115" t="s">
        <v>133</v>
      </c>
    </row>
    <row r="1131" spans="1:40" x14ac:dyDescent="0.25">
      <c r="A1131" s="115">
        <v>338928</v>
      </c>
      <c r="B1131" s="115" t="s">
        <v>138</v>
      </c>
      <c r="O1131" s="115" t="s">
        <v>136</v>
      </c>
      <c r="P1131" s="115" t="s">
        <v>136</v>
      </c>
      <c r="S1131" s="115" t="s">
        <v>136</v>
      </c>
      <c r="X1131" s="115" t="s">
        <v>136</v>
      </c>
      <c r="AC1131" s="115" t="s">
        <v>133</v>
      </c>
      <c r="AD1131" s="115" t="s">
        <v>133</v>
      </c>
      <c r="AE1131" s="115" t="s">
        <v>133</v>
      </c>
      <c r="AF1131" s="115" t="s">
        <v>133</v>
      </c>
      <c r="AG1131" s="115" t="s">
        <v>133</v>
      </c>
      <c r="AH1131" s="115" t="s">
        <v>133</v>
      </c>
      <c r="AI1131" s="115" t="s">
        <v>133</v>
      </c>
      <c r="AJ1131" s="115" t="s">
        <v>133</v>
      </c>
      <c r="AK1131" s="115" t="s">
        <v>133</v>
      </c>
      <c r="AL1131" s="115" t="s">
        <v>133</v>
      </c>
      <c r="AM1131" s="115" t="s">
        <v>133</v>
      </c>
      <c r="AN1131" s="115" t="s">
        <v>133</v>
      </c>
    </row>
    <row r="1132" spans="1:40" x14ac:dyDescent="0.25">
      <c r="A1132" s="115">
        <v>338957</v>
      </c>
      <c r="B1132" s="115" t="s">
        <v>138</v>
      </c>
      <c r="O1132" s="115" t="s">
        <v>136</v>
      </c>
      <c r="AC1132" s="115" t="s">
        <v>136</v>
      </c>
      <c r="AE1132" s="115" t="s">
        <v>136</v>
      </c>
      <c r="AG1132" s="115" t="s">
        <v>133</v>
      </c>
      <c r="AI1132" s="115" t="s">
        <v>135</v>
      </c>
      <c r="AJ1132" s="115" t="s">
        <v>135</v>
      </c>
      <c r="AK1132" s="115" t="s">
        <v>135</v>
      </c>
      <c r="AL1132" s="115" t="s">
        <v>135</v>
      </c>
      <c r="AM1132" s="115" t="s">
        <v>135</v>
      </c>
      <c r="AN1132" s="115" t="s">
        <v>133</v>
      </c>
    </row>
    <row r="1133" spans="1:40" x14ac:dyDescent="0.25">
      <c r="A1133" s="115">
        <v>339936</v>
      </c>
      <c r="B1133" s="115" t="s">
        <v>138</v>
      </c>
      <c r="N1133" s="115" t="s">
        <v>136</v>
      </c>
      <c r="O1133" s="115" t="s">
        <v>135</v>
      </c>
      <c r="Z1133" s="115" t="s">
        <v>136</v>
      </c>
      <c r="AA1133" s="115" t="s">
        <v>136</v>
      </c>
      <c r="AC1133" s="115" t="s">
        <v>135</v>
      </c>
      <c r="AD1133" s="115" t="s">
        <v>135</v>
      </c>
      <c r="AF1133" s="115" t="s">
        <v>135</v>
      </c>
      <c r="AG1133" s="115" t="s">
        <v>135</v>
      </c>
      <c r="AI1133" s="115" t="s">
        <v>133</v>
      </c>
      <c r="AJ1133" s="115" t="s">
        <v>133</v>
      </c>
      <c r="AK1133" s="115" t="s">
        <v>133</v>
      </c>
      <c r="AL1133" s="115" t="s">
        <v>133</v>
      </c>
      <c r="AM1133" s="115" t="s">
        <v>133</v>
      </c>
      <c r="AN1133" s="115" t="s">
        <v>133</v>
      </c>
    </row>
    <row r="1134" spans="1:40" x14ac:dyDescent="0.25">
      <c r="A1134" s="115">
        <v>327371</v>
      </c>
      <c r="B1134" s="115" t="s">
        <v>138</v>
      </c>
      <c r="C1134" s="115" t="s">
        <v>136</v>
      </c>
      <c r="I1134" s="115" t="s">
        <v>136</v>
      </c>
      <c r="P1134" s="115" t="s">
        <v>136</v>
      </c>
      <c r="R1134" s="115" t="s">
        <v>136</v>
      </c>
      <c r="AA1134" s="115" t="s">
        <v>136</v>
      </c>
      <c r="AC1134" s="115" t="s">
        <v>135</v>
      </c>
      <c r="AD1134" s="115" t="s">
        <v>135</v>
      </c>
      <c r="AE1134" s="115" t="s">
        <v>135</v>
      </c>
      <c r="AF1134" s="115" t="s">
        <v>135</v>
      </c>
      <c r="AG1134" s="115" t="s">
        <v>135</v>
      </c>
      <c r="AH1134" s="115" t="s">
        <v>135</v>
      </c>
      <c r="AI1134" s="115" t="s">
        <v>133</v>
      </c>
      <c r="AJ1134" s="115" t="s">
        <v>133</v>
      </c>
      <c r="AK1134" s="115" t="s">
        <v>133</v>
      </c>
      <c r="AL1134" s="115" t="s">
        <v>133</v>
      </c>
      <c r="AM1134" s="115" t="s">
        <v>133</v>
      </c>
      <c r="AN1134" s="115" t="s">
        <v>133</v>
      </c>
    </row>
    <row r="1135" spans="1:40" x14ac:dyDescent="0.25">
      <c r="A1135" s="115">
        <v>326057</v>
      </c>
      <c r="B1135" s="115" t="s">
        <v>138</v>
      </c>
      <c r="P1135" s="115" t="s">
        <v>136</v>
      </c>
      <c r="U1135" s="115" t="s">
        <v>136</v>
      </c>
      <c r="W1135" s="115" t="s">
        <v>136</v>
      </c>
      <c r="AA1135" s="115" t="s">
        <v>136</v>
      </c>
      <c r="AC1135" s="115" t="s">
        <v>136</v>
      </c>
      <c r="AF1135" s="115" t="s">
        <v>136</v>
      </c>
      <c r="AG1135" s="115" t="s">
        <v>136</v>
      </c>
      <c r="AH1135" s="115" t="s">
        <v>136</v>
      </c>
      <c r="AI1135" s="115" t="s">
        <v>133</v>
      </c>
      <c r="AJ1135" s="115" t="s">
        <v>133</v>
      </c>
      <c r="AK1135" s="115" t="s">
        <v>133</v>
      </c>
      <c r="AL1135" s="115" t="s">
        <v>133</v>
      </c>
      <c r="AM1135" s="115" t="s">
        <v>133</v>
      </c>
      <c r="AN1135" s="115" t="s">
        <v>133</v>
      </c>
    </row>
    <row r="1136" spans="1:40" x14ac:dyDescent="0.25">
      <c r="A1136" s="115">
        <v>336975</v>
      </c>
      <c r="B1136" s="115" t="s">
        <v>138</v>
      </c>
      <c r="P1136" s="115" t="s">
        <v>136</v>
      </c>
      <c r="R1136" s="115" t="s">
        <v>136</v>
      </c>
      <c r="W1136" s="115" t="s">
        <v>136</v>
      </c>
      <c r="Z1136" s="115" t="s">
        <v>136</v>
      </c>
      <c r="AA1136" s="115" t="s">
        <v>136</v>
      </c>
      <c r="AC1136" s="115" t="s">
        <v>133</v>
      </c>
      <c r="AD1136" s="115" t="s">
        <v>133</v>
      </c>
      <c r="AE1136" s="115" t="s">
        <v>133</v>
      </c>
      <c r="AF1136" s="115" t="s">
        <v>133</v>
      </c>
      <c r="AG1136" s="115" t="s">
        <v>133</v>
      </c>
      <c r="AH1136" s="115" t="s">
        <v>133</v>
      </c>
      <c r="AI1136" s="115" t="s">
        <v>133</v>
      </c>
      <c r="AJ1136" s="115" t="s">
        <v>133</v>
      </c>
      <c r="AK1136" s="115" t="s">
        <v>133</v>
      </c>
      <c r="AL1136" s="115" t="s">
        <v>133</v>
      </c>
      <c r="AM1136" s="115" t="s">
        <v>133</v>
      </c>
      <c r="AN1136" s="115" t="s">
        <v>133</v>
      </c>
    </row>
    <row r="1137" spans="1:40" x14ac:dyDescent="0.25">
      <c r="A1137" s="115">
        <v>338112</v>
      </c>
      <c r="B1137" s="115" t="s">
        <v>138</v>
      </c>
      <c r="K1137" s="115" t="s">
        <v>136</v>
      </c>
      <c r="N1137" s="115" t="s">
        <v>136</v>
      </c>
      <c r="P1137" s="115" t="s">
        <v>135</v>
      </c>
      <c r="X1137" s="115" t="s">
        <v>135</v>
      </c>
      <c r="Z1137" s="115" t="s">
        <v>135</v>
      </c>
      <c r="AC1137" s="115" t="s">
        <v>135</v>
      </c>
      <c r="AD1137" s="115" t="s">
        <v>135</v>
      </c>
      <c r="AE1137" s="115" t="s">
        <v>135</v>
      </c>
      <c r="AF1137" s="115" t="s">
        <v>135</v>
      </c>
      <c r="AG1137" s="115" t="s">
        <v>135</v>
      </c>
      <c r="AH1137" s="115" t="s">
        <v>135</v>
      </c>
      <c r="AI1137" s="115" t="s">
        <v>133</v>
      </c>
      <c r="AJ1137" s="115" t="s">
        <v>133</v>
      </c>
      <c r="AK1137" s="115" t="s">
        <v>133</v>
      </c>
      <c r="AL1137" s="115" t="s">
        <v>133</v>
      </c>
      <c r="AM1137" s="115" t="s">
        <v>133</v>
      </c>
      <c r="AN1137" s="115" t="s">
        <v>133</v>
      </c>
    </row>
    <row r="1138" spans="1:40" x14ac:dyDescent="0.25">
      <c r="A1138" s="115">
        <v>335893</v>
      </c>
      <c r="B1138" s="115" t="s">
        <v>138</v>
      </c>
      <c r="P1138" s="115" t="s">
        <v>136</v>
      </c>
      <c r="R1138" s="115" t="s">
        <v>136</v>
      </c>
      <c r="W1138" s="115" t="s">
        <v>135</v>
      </c>
      <c r="X1138" s="115" t="s">
        <v>135</v>
      </c>
      <c r="Z1138" s="115" t="s">
        <v>136</v>
      </c>
      <c r="AA1138" s="115" t="s">
        <v>136</v>
      </c>
      <c r="AC1138" s="115" t="s">
        <v>133</v>
      </c>
      <c r="AD1138" s="115" t="s">
        <v>133</v>
      </c>
      <c r="AE1138" s="115" t="s">
        <v>133</v>
      </c>
      <c r="AF1138" s="115" t="s">
        <v>133</v>
      </c>
      <c r="AG1138" s="115" t="s">
        <v>133</v>
      </c>
      <c r="AH1138" s="115" t="s">
        <v>133</v>
      </c>
      <c r="AI1138" s="115" t="s">
        <v>133</v>
      </c>
      <c r="AJ1138" s="115" t="s">
        <v>133</v>
      </c>
      <c r="AK1138" s="115" t="s">
        <v>133</v>
      </c>
      <c r="AL1138" s="115" t="s">
        <v>133</v>
      </c>
      <c r="AM1138" s="115" t="s">
        <v>133</v>
      </c>
      <c r="AN1138" s="115" t="s">
        <v>133</v>
      </c>
    </row>
    <row r="1139" spans="1:40" x14ac:dyDescent="0.25">
      <c r="A1139" s="115">
        <v>330533</v>
      </c>
      <c r="B1139" s="115" t="s">
        <v>138</v>
      </c>
      <c r="I1139" s="115" t="s">
        <v>136</v>
      </c>
      <c r="N1139" s="115" t="s">
        <v>136</v>
      </c>
      <c r="P1139" s="115" t="s">
        <v>136</v>
      </c>
      <c r="W1139" s="115" t="s">
        <v>136</v>
      </c>
      <c r="AA1139" s="115" t="s">
        <v>136</v>
      </c>
      <c r="AC1139" s="115" t="s">
        <v>133</v>
      </c>
      <c r="AD1139" s="115" t="s">
        <v>133</v>
      </c>
      <c r="AE1139" s="115" t="s">
        <v>133</v>
      </c>
      <c r="AF1139" s="115" t="s">
        <v>133</v>
      </c>
      <c r="AG1139" s="115" t="s">
        <v>133</v>
      </c>
      <c r="AH1139" s="115" t="s">
        <v>133</v>
      </c>
      <c r="AI1139" s="115" t="s">
        <v>133</v>
      </c>
      <c r="AJ1139" s="115" t="s">
        <v>133</v>
      </c>
      <c r="AK1139" s="115" t="s">
        <v>133</v>
      </c>
      <c r="AL1139" s="115" t="s">
        <v>133</v>
      </c>
      <c r="AM1139" s="115" t="s">
        <v>133</v>
      </c>
      <c r="AN1139" s="115" t="s">
        <v>133</v>
      </c>
    </row>
    <row r="1140" spans="1:40" x14ac:dyDescent="0.25">
      <c r="A1140" s="115">
        <v>335539</v>
      </c>
      <c r="B1140" s="115" t="s">
        <v>138</v>
      </c>
      <c r="L1140" s="115" t="s">
        <v>136</v>
      </c>
      <c r="N1140" s="115" t="s">
        <v>136</v>
      </c>
      <c r="P1140" s="115" t="s">
        <v>136</v>
      </c>
      <c r="V1140" s="115" t="s">
        <v>136</v>
      </c>
      <c r="Z1140" s="115" t="s">
        <v>136</v>
      </c>
      <c r="AA1140" s="115" t="s">
        <v>136</v>
      </c>
      <c r="AC1140" s="115" t="s">
        <v>133</v>
      </c>
      <c r="AD1140" s="115" t="s">
        <v>133</v>
      </c>
      <c r="AE1140" s="115" t="s">
        <v>133</v>
      </c>
      <c r="AF1140" s="115" t="s">
        <v>135</v>
      </c>
      <c r="AG1140" s="115" t="s">
        <v>133</v>
      </c>
      <c r="AH1140" s="115" t="s">
        <v>135</v>
      </c>
      <c r="AI1140" s="115" t="s">
        <v>133</v>
      </c>
      <c r="AJ1140" s="115" t="s">
        <v>133</v>
      </c>
      <c r="AK1140" s="115" t="s">
        <v>133</v>
      </c>
      <c r="AL1140" s="115" t="s">
        <v>133</v>
      </c>
      <c r="AM1140" s="115" t="s">
        <v>133</v>
      </c>
      <c r="AN1140" s="115" t="s">
        <v>133</v>
      </c>
    </row>
    <row r="1141" spans="1:40" x14ac:dyDescent="0.25">
      <c r="A1141" s="115">
        <v>336806</v>
      </c>
      <c r="B1141" s="115" t="s">
        <v>138</v>
      </c>
      <c r="M1141" s="115" t="s">
        <v>136</v>
      </c>
      <c r="P1141" s="115" t="s">
        <v>136</v>
      </c>
      <c r="W1141" s="115" t="s">
        <v>136</v>
      </c>
      <c r="Z1141" s="115" t="s">
        <v>136</v>
      </c>
      <c r="AA1141" s="115" t="s">
        <v>136</v>
      </c>
      <c r="AC1141" s="115" t="s">
        <v>133</v>
      </c>
      <c r="AD1141" s="115" t="s">
        <v>133</v>
      </c>
      <c r="AE1141" s="115" t="s">
        <v>133</v>
      </c>
      <c r="AF1141" s="115" t="s">
        <v>133</v>
      </c>
      <c r="AG1141" s="115" t="s">
        <v>133</v>
      </c>
      <c r="AH1141" s="115" t="s">
        <v>133</v>
      </c>
      <c r="AI1141" s="115" t="s">
        <v>133</v>
      </c>
      <c r="AJ1141" s="115" t="s">
        <v>133</v>
      </c>
      <c r="AK1141" s="115" t="s">
        <v>133</v>
      </c>
      <c r="AL1141" s="115" t="s">
        <v>133</v>
      </c>
      <c r="AM1141" s="115" t="s">
        <v>133</v>
      </c>
      <c r="AN1141" s="115" t="s">
        <v>133</v>
      </c>
    </row>
    <row r="1142" spans="1:40" x14ac:dyDescent="0.25">
      <c r="A1142" s="115">
        <v>335219</v>
      </c>
      <c r="B1142" s="115" t="s">
        <v>138</v>
      </c>
      <c r="P1142" s="115" t="s">
        <v>136</v>
      </c>
      <c r="R1142" s="115" t="s">
        <v>135</v>
      </c>
      <c r="W1142" s="115" t="s">
        <v>133</v>
      </c>
      <c r="Z1142" s="115" t="s">
        <v>135</v>
      </c>
      <c r="AC1142" s="115" t="s">
        <v>135</v>
      </c>
      <c r="AD1142" s="115" t="s">
        <v>135</v>
      </c>
      <c r="AE1142" s="115" t="s">
        <v>133</v>
      </c>
      <c r="AF1142" s="115" t="s">
        <v>133</v>
      </c>
      <c r="AG1142" s="115" t="s">
        <v>133</v>
      </c>
      <c r="AH1142" s="115" t="s">
        <v>133</v>
      </c>
      <c r="AI1142" s="115" t="s">
        <v>133</v>
      </c>
      <c r="AJ1142" s="115" t="s">
        <v>133</v>
      </c>
      <c r="AK1142" s="115" t="s">
        <v>133</v>
      </c>
      <c r="AL1142" s="115" t="s">
        <v>133</v>
      </c>
      <c r="AM1142" s="115" t="s">
        <v>133</v>
      </c>
      <c r="AN1142" s="115" t="s">
        <v>133</v>
      </c>
    </row>
    <row r="1143" spans="1:40" x14ac:dyDescent="0.25">
      <c r="A1143" s="115">
        <v>315777</v>
      </c>
      <c r="B1143" s="115" t="s">
        <v>138</v>
      </c>
      <c r="J1143" s="115" t="s">
        <v>136</v>
      </c>
      <c r="W1143" s="115" t="s">
        <v>136</v>
      </c>
      <c r="Z1143" s="115" t="s">
        <v>133</v>
      </c>
      <c r="AC1143" s="115" t="s">
        <v>136</v>
      </c>
      <c r="AD1143" s="115" t="s">
        <v>135</v>
      </c>
      <c r="AF1143" s="115" t="s">
        <v>133</v>
      </c>
      <c r="AG1143" s="115" t="s">
        <v>133</v>
      </c>
      <c r="AH1143" s="115" t="s">
        <v>133</v>
      </c>
      <c r="AI1143" s="115" t="s">
        <v>133</v>
      </c>
      <c r="AJ1143" s="115" t="s">
        <v>133</v>
      </c>
      <c r="AK1143" s="115" t="s">
        <v>133</v>
      </c>
      <c r="AL1143" s="115" t="s">
        <v>133</v>
      </c>
      <c r="AM1143" s="115" t="s">
        <v>133</v>
      </c>
      <c r="AN1143" s="115" t="s">
        <v>133</v>
      </c>
    </row>
    <row r="1144" spans="1:40" x14ac:dyDescent="0.25">
      <c r="A1144" s="115">
        <v>302196</v>
      </c>
      <c r="B1144" s="115" t="s">
        <v>138</v>
      </c>
      <c r="P1144" s="115" t="s">
        <v>136</v>
      </c>
      <c r="W1144" s="115" t="s">
        <v>136</v>
      </c>
      <c r="AC1144" s="115" t="s">
        <v>136</v>
      </c>
      <c r="AD1144" s="115" t="s">
        <v>133</v>
      </c>
      <c r="AG1144" s="115" t="s">
        <v>135</v>
      </c>
      <c r="AH1144" s="115" t="s">
        <v>135</v>
      </c>
      <c r="AI1144" s="115" t="s">
        <v>133</v>
      </c>
      <c r="AJ1144" s="115" t="s">
        <v>133</v>
      </c>
      <c r="AK1144" s="115" t="s">
        <v>133</v>
      </c>
      <c r="AL1144" s="115" t="s">
        <v>133</v>
      </c>
      <c r="AM1144" s="115" t="s">
        <v>133</v>
      </c>
      <c r="AN1144" s="115" t="s">
        <v>133</v>
      </c>
    </row>
    <row r="1145" spans="1:40" x14ac:dyDescent="0.25">
      <c r="A1145" s="115">
        <v>331246</v>
      </c>
      <c r="B1145" s="115" t="s">
        <v>138</v>
      </c>
      <c r="L1145" s="115" t="s">
        <v>136</v>
      </c>
      <c r="R1145" s="115" t="s">
        <v>136</v>
      </c>
      <c r="V1145" s="115" t="s">
        <v>135</v>
      </c>
      <c r="AC1145" s="115" t="s">
        <v>133</v>
      </c>
      <c r="AD1145" s="115" t="s">
        <v>136</v>
      </c>
      <c r="AE1145" s="115" t="s">
        <v>133</v>
      </c>
      <c r="AF1145" s="115" t="s">
        <v>135</v>
      </c>
      <c r="AG1145" s="115" t="s">
        <v>133</v>
      </c>
      <c r="AH1145" s="115" t="s">
        <v>135</v>
      </c>
      <c r="AI1145" s="115" t="s">
        <v>135</v>
      </c>
      <c r="AJ1145" s="115" t="s">
        <v>133</v>
      </c>
      <c r="AK1145" s="115" t="s">
        <v>135</v>
      </c>
      <c r="AL1145" s="115" t="s">
        <v>133</v>
      </c>
      <c r="AM1145" s="115" t="s">
        <v>133</v>
      </c>
      <c r="AN1145" s="115" t="s">
        <v>133</v>
      </c>
    </row>
    <row r="1146" spans="1:40" x14ac:dyDescent="0.25">
      <c r="A1146" s="115">
        <v>312398</v>
      </c>
      <c r="B1146" s="115" t="s">
        <v>138</v>
      </c>
      <c r="N1146" s="115" t="s">
        <v>133</v>
      </c>
      <c r="Z1146" s="115" t="s">
        <v>136</v>
      </c>
      <c r="AA1146" s="115" t="s">
        <v>135</v>
      </c>
      <c r="AC1146" s="115" t="s">
        <v>136</v>
      </c>
      <c r="AD1146" s="115" t="s">
        <v>133</v>
      </c>
      <c r="AF1146" s="115" t="s">
        <v>133</v>
      </c>
      <c r="AG1146" s="115" t="s">
        <v>133</v>
      </c>
      <c r="AH1146" s="115" t="s">
        <v>133</v>
      </c>
      <c r="AJ1146" s="115" t="s">
        <v>133</v>
      </c>
      <c r="AK1146" s="115" t="s">
        <v>133</v>
      </c>
      <c r="AL1146" s="115" t="s">
        <v>133</v>
      </c>
      <c r="AM1146" s="115" t="s">
        <v>133</v>
      </c>
      <c r="AN1146" s="115" t="s">
        <v>133</v>
      </c>
    </row>
    <row r="1147" spans="1:40" x14ac:dyDescent="0.25">
      <c r="A1147" s="115">
        <v>322450</v>
      </c>
      <c r="B1147" s="115" t="s">
        <v>138</v>
      </c>
      <c r="N1147" s="115" t="s">
        <v>136</v>
      </c>
      <c r="W1147" s="115" t="s">
        <v>136</v>
      </c>
      <c r="AA1147" s="115" t="s">
        <v>136</v>
      </c>
      <c r="AC1147" s="115" t="s">
        <v>133</v>
      </c>
      <c r="AD1147" s="115" t="s">
        <v>133</v>
      </c>
      <c r="AE1147" s="115" t="s">
        <v>136</v>
      </c>
      <c r="AF1147" s="115" t="s">
        <v>133</v>
      </c>
      <c r="AG1147" s="115" t="s">
        <v>133</v>
      </c>
      <c r="AH1147" s="115" t="s">
        <v>133</v>
      </c>
      <c r="AI1147" s="115" t="s">
        <v>133</v>
      </c>
      <c r="AJ1147" s="115" t="s">
        <v>133</v>
      </c>
      <c r="AK1147" s="115" t="s">
        <v>133</v>
      </c>
      <c r="AM1147" s="115" t="s">
        <v>133</v>
      </c>
      <c r="AN1147" s="115" t="s">
        <v>133</v>
      </c>
    </row>
    <row r="1148" spans="1:40" x14ac:dyDescent="0.25">
      <c r="A1148" s="115">
        <v>325443</v>
      </c>
      <c r="B1148" s="115" t="s">
        <v>138</v>
      </c>
      <c r="H1148" s="115" t="s">
        <v>136</v>
      </c>
      <c r="P1148" s="115" t="s">
        <v>136</v>
      </c>
      <c r="Z1148" s="115" t="s">
        <v>136</v>
      </c>
      <c r="AA1148" s="115" t="s">
        <v>136</v>
      </c>
      <c r="AD1148" s="115" t="s">
        <v>135</v>
      </c>
      <c r="AE1148" s="115" t="s">
        <v>135</v>
      </c>
      <c r="AF1148" s="115" t="s">
        <v>135</v>
      </c>
      <c r="AG1148" s="115" t="s">
        <v>133</v>
      </c>
      <c r="AH1148" s="115" t="s">
        <v>135</v>
      </c>
      <c r="AI1148" s="115" t="s">
        <v>133</v>
      </c>
      <c r="AJ1148" s="115" t="s">
        <v>133</v>
      </c>
      <c r="AK1148" s="115" t="s">
        <v>133</v>
      </c>
      <c r="AL1148" s="115" t="s">
        <v>133</v>
      </c>
      <c r="AM1148" s="115" t="s">
        <v>133</v>
      </c>
      <c r="AN1148" s="115" t="s">
        <v>133</v>
      </c>
    </row>
    <row r="1149" spans="1:40" x14ac:dyDescent="0.25">
      <c r="A1149" s="115">
        <v>326068</v>
      </c>
      <c r="B1149" s="115" t="s">
        <v>138</v>
      </c>
      <c r="M1149" s="115" t="s">
        <v>136</v>
      </c>
      <c r="Y1149" s="115" t="s">
        <v>135</v>
      </c>
      <c r="Z1149" s="115" t="s">
        <v>135</v>
      </c>
      <c r="AC1149" s="115" t="s">
        <v>136</v>
      </c>
      <c r="AD1149" s="115" t="s">
        <v>136</v>
      </c>
      <c r="AF1149" s="115" t="s">
        <v>133</v>
      </c>
      <c r="AG1149" s="115" t="s">
        <v>133</v>
      </c>
      <c r="AH1149" s="115" t="s">
        <v>135</v>
      </c>
      <c r="AI1149" s="115" t="s">
        <v>133</v>
      </c>
      <c r="AJ1149" s="115" t="s">
        <v>133</v>
      </c>
      <c r="AK1149" s="115" t="s">
        <v>133</v>
      </c>
      <c r="AL1149" s="115" t="s">
        <v>133</v>
      </c>
      <c r="AM1149" s="115" t="s">
        <v>133</v>
      </c>
      <c r="AN1149" s="115" t="s">
        <v>133</v>
      </c>
    </row>
    <row r="1150" spans="1:40" x14ac:dyDescent="0.25">
      <c r="A1150" s="115">
        <v>331192</v>
      </c>
      <c r="B1150" s="115" t="s">
        <v>138</v>
      </c>
      <c r="P1150" s="115" t="s">
        <v>136</v>
      </c>
      <c r="R1150" s="115" t="s">
        <v>136</v>
      </c>
      <c r="W1150" s="115" t="s">
        <v>136</v>
      </c>
      <c r="Z1150" s="115" t="s">
        <v>135</v>
      </c>
      <c r="AC1150" s="115" t="s">
        <v>133</v>
      </c>
      <c r="AD1150" s="115" t="s">
        <v>133</v>
      </c>
      <c r="AE1150" s="115" t="s">
        <v>133</v>
      </c>
      <c r="AF1150" s="115" t="s">
        <v>133</v>
      </c>
      <c r="AG1150" s="115" t="s">
        <v>133</v>
      </c>
      <c r="AH1150" s="115" t="s">
        <v>133</v>
      </c>
      <c r="AI1150" s="115" t="s">
        <v>133</v>
      </c>
      <c r="AJ1150" s="115" t="s">
        <v>133</v>
      </c>
      <c r="AK1150" s="115" t="s">
        <v>133</v>
      </c>
      <c r="AL1150" s="115" t="s">
        <v>133</v>
      </c>
      <c r="AM1150" s="115" t="s">
        <v>133</v>
      </c>
      <c r="AN1150" s="115" t="s">
        <v>133</v>
      </c>
    </row>
    <row r="1151" spans="1:40" x14ac:dyDescent="0.25">
      <c r="A1151" s="115">
        <v>331487</v>
      </c>
      <c r="B1151" s="115" t="s">
        <v>138</v>
      </c>
      <c r="N1151" s="115" t="s">
        <v>136</v>
      </c>
      <c r="W1151" s="115" t="s">
        <v>136</v>
      </c>
      <c r="AC1151" s="115" t="s">
        <v>135</v>
      </c>
      <c r="AD1151" s="115" t="s">
        <v>133</v>
      </c>
      <c r="AE1151" s="115" t="s">
        <v>135</v>
      </c>
      <c r="AF1151" s="115" t="s">
        <v>133</v>
      </c>
      <c r="AG1151" s="115" t="s">
        <v>133</v>
      </c>
      <c r="AH1151" s="115" t="s">
        <v>135</v>
      </c>
      <c r="AI1151" s="115" t="s">
        <v>133</v>
      </c>
      <c r="AJ1151" s="115" t="s">
        <v>133</v>
      </c>
      <c r="AK1151" s="115" t="s">
        <v>135</v>
      </c>
      <c r="AL1151" s="115" t="s">
        <v>133</v>
      </c>
      <c r="AM1151" s="115" t="s">
        <v>135</v>
      </c>
      <c r="AN1151" s="115" t="s">
        <v>133</v>
      </c>
    </row>
    <row r="1152" spans="1:40" x14ac:dyDescent="0.25">
      <c r="A1152" s="115">
        <v>331984</v>
      </c>
      <c r="B1152" s="115" t="s">
        <v>138</v>
      </c>
      <c r="P1152" s="115" t="s">
        <v>136</v>
      </c>
      <c r="S1152" s="115" t="s">
        <v>136</v>
      </c>
      <c r="W1152" s="115" t="s">
        <v>133</v>
      </c>
      <c r="AC1152" s="115" t="s">
        <v>133</v>
      </c>
      <c r="AD1152" s="115" t="s">
        <v>133</v>
      </c>
      <c r="AE1152" s="115" t="s">
        <v>133</v>
      </c>
      <c r="AF1152" s="115" t="s">
        <v>133</v>
      </c>
      <c r="AG1152" s="115" t="s">
        <v>133</v>
      </c>
      <c r="AH1152" s="115" t="s">
        <v>133</v>
      </c>
      <c r="AI1152" s="115" t="s">
        <v>133</v>
      </c>
      <c r="AJ1152" s="115" t="s">
        <v>133</v>
      </c>
      <c r="AK1152" s="115" t="s">
        <v>133</v>
      </c>
      <c r="AL1152" s="115" t="s">
        <v>133</v>
      </c>
      <c r="AM1152" s="115" t="s">
        <v>133</v>
      </c>
      <c r="AN1152" s="115" t="s">
        <v>133</v>
      </c>
    </row>
    <row r="1153" spans="1:40" x14ac:dyDescent="0.25">
      <c r="A1153" s="115">
        <v>333286</v>
      </c>
      <c r="B1153" s="115" t="s">
        <v>138</v>
      </c>
      <c r="I1153" s="115" t="s">
        <v>136</v>
      </c>
      <c r="N1153" s="115" t="s">
        <v>136</v>
      </c>
      <c r="V1153" s="115" t="s">
        <v>135</v>
      </c>
      <c r="AA1153" s="115" t="s">
        <v>135</v>
      </c>
      <c r="AC1153" s="115" t="s">
        <v>135</v>
      </c>
      <c r="AD1153" s="115" t="s">
        <v>135</v>
      </c>
      <c r="AE1153" s="115" t="s">
        <v>135</v>
      </c>
      <c r="AF1153" s="115" t="s">
        <v>133</v>
      </c>
      <c r="AG1153" s="115" t="s">
        <v>133</v>
      </c>
      <c r="AH1153" s="115" t="s">
        <v>133</v>
      </c>
      <c r="AI1153" s="115" t="s">
        <v>133</v>
      </c>
      <c r="AJ1153" s="115" t="s">
        <v>133</v>
      </c>
      <c r="AK1153" s="115" t="s">
        <v>133</v>
      </c>
      <c r="AL1153" s="115" t="s">
        <v>133</v>
      </c>
      <c r="AM1153" s="115" t="s">
        <v>133</v>
      </c>
      <c r="AN1153" s="115" t="s">
        <v>133</v>
      </c>
    </row>
    <row r="1154" spans="1:40" x14ac:dyDescent="0.25">
      <c r="A1154" s="115">
        <v>334501</v>
      </c>
      <c r="B1154" s="115" t="s">
        <v>138</v>
      </c>
      <c r="C1154" s="115" t="s">
        <v>136</v>
      </c>
      <c r="W1154" s="115" t="s">
        <v>135</v>
      </c>
      <c r="Z1154" s="115" t="s">
        <v>136</v>
      </c>
      <c r="AA1154" s="115" t="s">
        <v>135</v>
      </c>
      <c r="AC1154" s="115" t="s">
        <v>136</v>
      </c>
      <c r="AD1154" s="115" t="s">
        <v>136</v>
      </c>
      <c r="AE1154" s="115" t="s">
        <v>136</v>
      </c>
      <c r="AF1154" s="115" t="s">
        <v>136</v>
      </c>
      <c r="AG1154" s="115" t="s">
        <v>136</v>
      </c>
      <c r="AJ1154" s="115" t="s">
        <v>133</v>
      </c>
      <c r="AL1154" s="115" t="s">
        <v>135</v>
      </c>
      <c r="AM1154" s="115" t="s">
        <v>135</v>
      </c>
      <c r="AN1154" s="115" t="s">
        <v>133</v>
      </c>
    </row>
    <row r="1155" spans="1:40" x14ac:dyDescent="0.25">
      <c r="A1155" s="115">
        <v>336458</v>
      </c>
      <c r="B1155" s="115" t="s">
        <v>138</v>
      </c>
      <c r="F1155" s="115" t="s">
        <v>136</v>
      </c>
      <c r="P1155" s="115" t="s">
        <v>136</v>
      </c>
      <c r="Z1155" s="115" t="s">
        <v>135</v>
      </c>
      <c r="AC1155" s="115" t="s">
        <v>135</v>
      </c>
      <c r="AD1155" s="115" t="s">
        <v>133</v>
      </c>
      <c r="AF1155" s="115" t="s">
        <v>135</v>
      </c>
      <c r="AG1155" s="115" t="s">
        <v>135</v>
      </c>
      <c r="AH1155" s="115" t="s">
        <v>135</v>
      </c>
      <c r="AI1155" s="115" t="s">
        <v>135</v>
      </c>
      <c r="AJ1155" s="115" t="s">
        <v>133</v>
      </c>
      <c r="AK1155" s="115" t="s">
        <v>135</v>
      </c>
      <c r="AL1155" s="115" t="s">
        <v>133</v>
      </c>
      <c r="AM1155" s="115" t="s">
        <v>135</v>
      </c>
      <c r="AN1155" s="115" t="s">
        <v>133</v>
      </c>
    </row>
    <row r="1156" spans="1:40" x14ac:dyDescent="0.25">
      <c r="A1156" s="115">
        <v>336824</v>
      </c>
      <c r="B1156" s="115" t="s">
        <v>138</v>
      </c>
      <c r="P1156" s="115" t="s">
        <v>136</v>
      </c>
      <c r="V1156" s="115" t="s">
        <v>136</v>
      </c>
      <c r="Z1156" s="115" t="s">
        <v>136</v>
      </c>
      <c r="AC1156" s="115" t="s">
        <v>135</v>
      </c>
      <c r="AD1156" s="115" t="s">
        <v>133</v>
      </c>
      <c r="AE1156" s="115" t="s">
        <v>135</v>
      </c>
      <c r="AF1156" s="115" t="s">
        <v>135</v>
      </c>
      <c r="AG1156" s="115" t="s">
        <v>133</v>
      </c>
      <c r="AH1156" s="115" t="s">
        <v>133</v>
      </c>
      <c r="AI1156" s="115" t="s">
        <v>133</v>
      </c>
      <c r="AJ1156" s="115" t="s">
        <v>133</v>
      </c>
      <c r="AK1156" s="115" t="s">
        <v>133</v>
      </c>
      <c r="AL1156" s="115" t="s">
        <v>133</v>
      </c>
      <c r="AM1156" s="115" t="s">
        <v>133</v>
      </c>
      <c r="AN1156" s="115" t="s">
        <v>133</v>
      </c>
    </row>
    <row r="1157" spans="1:40" x14ac:dyDescent="0.25">
      <c r="A1157" s="115">
        <v>332682</v>
      </c>
      <c r="B1157" s="115" t="s">
        <v>138</v>
      </c>
      <c r="P1157" s="115" t="s">
        <v>136</v>
      </c>
      <c r="Z1157" s="115" t="s">
        <v>136</v>
      </c>
      <c r="AD1157" s="115" t="s">
        <v>136</v>
      </c>
      <c r="AE1157" s="115" t="s">
        <v>136</v>
      </c>
      <c r="AG1157" s="115" t="s">
        <v>136</v>
      </c>
      <c r="AH1157" s="115" t="s">
        <v>135</v>
      </c>
      <c r="AI1157" s="115" t="s">
        <v>136</v>
      </c>
      <c r="AJ1157" s="115" t="s">
        <v>135</v>
      </c>
      <c r="AK1157" s="115" t="s">
        <v>133</v>
      </c>
      <c r="AL1157" s="115" t="s">
        <v>135</v>
      </c>
      <c r="AM1157" s="115" t="s">
        <v>136</v>
      </c>
      <c r="AN1157" s="115" t="s">
        <v>133</v>
      </c>
    </row>
    <row r="1158" spans="1:40" x14ac:dyDescent="0.25">
      <c r="A1158" s="115">
        <v>338255</v>
      </c>
      <c r="B1158" s="115" t="s">
        <v>138</v>
      </c>
      <c r="P1158" s="115" t="s">
        <v>135</v>
      </c>
      <c r="W1158" s="115" t="s">
        <v>136</v>
      </c>
      <c r="Y1158" s="115" t="s">
        <v>136</v>
      </c>
      <c r="AA1158" s="115" t="s">
        <v>136</v>
      </c>
      <c r="AC1158" s="115" t="s">
        <v>135</v>
      </c>
      <c r="AD1158" s="115" t="s">
        <v>136</v>
      </c>
      <c r="AE1158" s="115" t="s">
        <v>135</v>
      </c>
      <c r="AF1158" s="115" t="s">
        <v>135</v>
      </c>
      <c r="AG1158" s="115" t="s">
        <v>135</v>
      </c>
      <c r="AH1158" s="115" t="s">
        <v>135</v>
      </c>
      <c r="AI1158" s="115" t="s">
        <v>133</v>
      </c>
      <c r="AJ1158" s="115" t="s">
        <v>133</v>
      </c>
      <c r="AK1158" s="115" t="s">
        <v>133</v>
      </c>
      <c r="AL1158" s="115" t="s">
        <v>135</v>
      </c>
      <c r="AM1158" s="115" t="s">
        <v>133</v>
      </c>
      <c r="AN1158" s="115" t="s">
        <v>133</v>
      </c>
    </row>
    <row r="1159" spans="1:40" x14ac:dyDescent="0.25">
      <c r="A1159" s="115">
        <v>337099</v>
      </c>
      <c r="B1159" s="115" t="s">
        <v>138</v>
      </c>
      <c r="R1159" s="115" t="s">
        <v>136</v>
      </c>
      <c r="AC1159" s="115" t="s">
        <v>135</v>
      </c>
      <c r="AD1159" s="115" t="s">
        <v>135</v>
      </c>
      <c r="AH1159" s="115" t="s">
        <v>135</v>
      </c>
      <c r="AI1159" s="115" t="s">
        <v>135</v>
      </c>
      <c r="AJ1159" s="115" t="s">
        <v>133</v>
      </c>
      <c r="AK1159" s="115" t="s">
        <v>135</v>
      </c>
      <c r="AL1159" s="115" t="s">
        <v>135</v>
      </c>
      <c r="AM1159" s="115" t="s">
        <v>133</v>
      </c>
      <c r="AN1159" s="115" t="s">
        <v>133</v>
      </c>
    </row>
    <row r="1160" spans="1:40" x14ac:dyDescent="0.25">
      <c r="A1160" s="115">
        <v>337657</v>
      </c>
      <c r="B1160" s="115" t="s">
        <v>138</v>
      </c>
      <c r="X1160" s="115" t="s">
        <v>135</v>
      </c>
      <c r="Z1160" s="115" t="s">
        <v>135</v>
      </c>
      <c r="AC1160" s="115" t="s">
        <v>133</v>
      </c>
      <c r="AD1160" s="115" t="s">
        <v>133</v>
      </c>
      <c r="AE1160" s="115" t="s">
        <v>133</v>
      </c>
      <c r="AF1160" s="115" t="s">
        <v>133</v>
      </c>
      <c r="AG1160" s="115" t="s">
        <v>133</v>
      </c>
      <c r="AH1160" s="115" t="s">
        <v>133</v>
      </c>
      <c r="AI1160" s="115" t="s">
        <v>133</v>
      </c>
      <c r="AJ1160" s="115" t="s">
        <v>133</v>
      </c>
      <c r="AK1160" s="115" t="s">
        <v>133</v>
      </c>
      <c r="AL1160" s="115" t="s">
        <v>133</v>
      </c>
      <c r="AM1160" s="115" t="s">
        <v>133</v>
      </c>
      <c r="AN1160" s="115" t="s">
        <v>133</v>
      </c>
    </row>
    <row r="1161" spans="1:40" x14ac:dyDescent="0.25">
      <c r="A1161" s="115">
        <v>322024</v>
      </c>
      <c r="B1161" s="115" t="s">
        <v>138</v>
      </c>
      <c r="P1161" s="115" t="s">
        <v>136</v>
      </c>
      <c r="W1161" s="115" t="s">
        <v>136</v>
      </c>
      <c r="X1161" s="115" t="s">
        <v>136</v>
      </c>
      <c r="Z1161" s="115" t="s">
        <v>136</v>
      </c>
      <c r="AC1161" s="115" t="s">
        <v>135</v>
      </c>
      <c r="AD1161" s="115" t="s">
        <v>135</v>
      </c>
      <c r="AE1161" s="115" t="s">
        <v>136</v>
      </c>
      <c r="AF1161" s="115" t="s">
        <v>136</v>
      </c>
      <c r="AG1161" s="115" t="s">
        <v>135</v>
      </c>
      <c r="AH1161" s="115" t="s">
        <v>135</v>
      </c>
      <c r="AI1161" s="115" t="s">
        <v>133</v>
      </c>
      <c r="AJ1161" s="115" t="s">
        <v>133</v>
      </c>
      <c r="AK1161" s="115" t="s">
        <v>133</v>
      </c>
      <c r="AL1161" s="115" t="s">
        <v>133</v>
      </c>
      <c r="AM1161" s="115" t="s">
        <v>133</v>
      </c>
      <c r="AN1161" s="115" t="s">
        <v>133</v>
      </c>
    </row>
    <row r="1162" spans="1:40" x14ac:dyDescent="0.25">
      <c r="A1162" s="115">
        <v>329358</v>
      </c>
      <c r="B1162" s="115" t="s">
        <v>138</v>
      </c>
      <c r="N1162" s="115" t="s">
        <v>136</v>
      </c>
      <c r="W1162" s="115" t="s">
        <v>136</v>
      </c>
      <c r="Z1162" s="115" t="s">
        <v>136</v>
      </c>
      <c r="AA1162" s="115" t="s">
        <v>136</v>
      </c>
      <c r="AC1162" s="115" t="s">
        <v>135</v>
      </c>
      <c r="AD1162" s="115" t="s">
        <v>133</v>
      </c>
      <c r="AE1162" s="115" t="s">
        <v>135</v>
      </c>
      <c r="AF1162" s="115" t="s">
        <v>133</v>
      </c>
      <c r="AG1162" s="115" t="s">
        <v>133</v>
      </c>
      <c r="AH1162" s="115" t="s">
        <v>133</v>
      </c>
      <c r="AI1162" s="115" t="s">
        <v>133</v>
      </c>
      <c r="AJ1162" s="115" t="s">
        <v>133</v>
      </c>
      <c r="AK1162" s="115" t="s">
        <v>133</v>
      </c>
      <c r="AL1162" s="115" t="s">
        <v>133</v>
      </c>
      <c r="AM1162" s="115" t="s">
        <v>133</v>
      </c>
      <c r="AN1162" s="115" t="s">
        <v>133</v>
      </c>
    </row>
    <row r="1163" spans="1:40" x14ac:dyDescent="0.25">
      <c r="A1163" s="115">
        <v>330504</v>
      </c>
      <c r="B1163" s="115" t="s">
        <v>138</v>
      </c>
      <c r="W1163" s="115" t="s">
        <v>136</v>
      </c>
      <c r="Z1163" s="115" t="s">
        <v>136</v>
      </c>
      <c r="AC1163" s="115" t="s">
        <v>136</v>
      </c>
      <c r="AD1163" s="115" t="s">
        <v>133</v>
      </c>
      <c r="AE1163" s="115" t="s">
        <v>136</v>
      </c>
      <c r="AF1163" s="115" t="s">
        <v>133</v>
      </c>
      <c r="AG1163" s="115" t="s">
        <v>133</v>
      </c>
      <c r="AH1163" s="115" t="s">
        <v>135</v>
      </c>
      <c r="AI1163" s="115" t="s">
        <v>135</v>
      </c>
      <c r="AJ1163" s="115" t="s">
        <v>133</v>
      </c>
      <c r="AL1163" s="115" t="s">
        <v>133</v>
      </c>
      <c r="AM1163" s="115" t="s">
        <v>133</v>
      </c>
      <c r="AN1163" s="115" t="s">
        <v>133</v>
      </c>
    </row>
    <row r="1164" spans="1:40" x14ac:dyDescent="0.25">
      <c r="A1164" s="115">
        <v>331302</v>
      </c>
      <c r="B1164" s="115" t="s">
        <v>138</v>
      </c>
      <c r="I1164" s="115" t="s">
        <v>136</v>
      </c>
      <c r="N1164" s="115" t="s">
        <v>136</v>
      </c>
      <c r="P1164" s="115" t="s">
        <v>136</v>
      </c>
      <c r="Z1164" s="115" t="s">
        <v>136</v>
      </c>
      <c r="AC1164" s="115" t="s">
        <v>135</v>
      </c>
      <c r="AD1164" s="115" t="s">
        <v>135</v>
      </c>
      <c r="AF1164" s="115" t="s">
        <v>135</v>
      </c>
      <c r="AG1164" s="115" t="s">
        <v>135</v>
      </c>
      <c r="AH1164" s="115" t="s">
        <v>135</v>
      </c>
      <c r="AI1164" s="115" t="s">
        <v>133</v>
      </c>
      <c r="AJ1164" s="115" t="s">
        <v>133</v>
      </c>
      <c r="AK1164" s="115" t="s">
        <v>133</v>
      </c>
      <c r="AL1164" s="115" t="s">
        <v>133</v>
      </c>
      <c r="AM1164" s="115" t="s">
        <v>133</v>
      </c>
      <c r="AN1164" s="115" t="s">
        <v>133</v>
      </c>
    </row>
    <row r="1165" spans="1:40" x14ac:dyDescent="0.25">
      <c r="A1165" s="115">
        <v>331699</v>
      </c>
      <c r="B1165" s="115" t="s">
        <v>138</v>
      </c>
      <c r="AC1165" s="115" t="s">
        <v>135</v>
      </c>
      <c r="AE1165" s="115" t="s">
        <v>135</v>
      </c>
      <c r="AH1165" s="115" t="s">
        <v>135</v>
      </c>
      <c r="AI1165" s="115" t="s">
        <v>133</v>
      </c>
      <c r="AJ1165" s="115" t="s">
        <v>133</v>
      </c>
      <c r="AK1165" s="115" t="s">
        <v>133</v>
      </c>
      <c r="AL1165" s="115" t="s">
        <v>133</v>
      </c>
      <c r="AM1165" s="115" t="s">
        <v>133</v>
      </c>
      <c r="AN1165" s="115" t="s">
        <v>133</v>
      </c>
    </row>
    <row r="1166" spans="1:40" x14ac:dyDescent="0.25">
      <c r="A1166" s="115">
        <v>330362</v>
      </c>
      <c r="B1166" s="115" t="s">
        <v>138</v>
      </c>
      <c r="K1166" s="115" t="s">
        <v>136</v>
      </c>
      <c r="L1166" s="115" t="s">
        <v>136</v>
      </c>
      <c r="P1166" s="115" t="s">
        <v>136</v>
      </c>
      <c r="AC1166" s="115" t="s">
        <v>133</v>
      </c>
      <c r="AD1166" s="115" t="s">
        <v>133</v>
      </c>
      <c r="AE1166" s="115" t="s">
        <v>133</v>
      </c>
      <c r="AF1166" s="115" t="s">
        <v>136</v>
      </c>
      <c r="AG1166" s="115" t="s">
        <v>133</v>
      </c>
      <c r="AH1166" s="115" t="s">
        <v>133</v>
      </c>
      <c r="AI1166" s="115" t="s">
        <v>136</v>
      </c>
      <c r="AJ1166" s="115" t="s">
        <v>135</v>
      </c>
      <c r="AK1166" s="115" t="s">
        <v>136</v>
      </c>
      <c r="AL1166" s="115" t="s">
        <v>133</v>
      </c>
      <c r="AM1166" s="115" t="s">
        <v>133</v>
      </c>
      <c r="AN1166" s="115" t="s">
        <v>133</v>
      </c>
    </row>
    <row r="1167" spans="1:40" x14ac:dyDescent="0.25">
      <c r="A1167" s="115">
        <v>334624</v>
      </c>
      <c r="B1167" s="115" t="s">
        <v>138</v>
      </c>
      <c r="V1167" s="115" t="s">
        <v>136</v>
      </c>
      <c r="X1167" s="115" t="s">
        <v>136</v>
      </c>
      <c r="AA1167" s="115" t="s">
        <v>136</v>
      </c>
      <c r="AC1167" s="115" t="s">
        <v>133</v>
      </c>
      <c r="AE1167" s="115" t="s">
        <v>136</v>
      </c>
      <c r="AF1167" s="115" t="s">
        <v>133</v>
      </c>
      <c r="AG1167" s="115" t="s">
        <v>133</v>
      </c>
      <c r="AH1167" s="115" t="s">
        <v>133</v>
      </c>
      <c r="AI1167" s="115" t="s">
        <v>133</v>
      </c>
      <c r="AJ1167" s="115" t="s">
        <v>133</v>
      </c>
      <c r="AK1167" s="115" t="s">
        <v>133</v>
      </c>
      <c r="AL1167" s="115" t="s">
        <v>133</v>
      </c>
      <c r="AM1167" s="115" t="s">
        <v>133</v>
      </c>
      <c r="AN1167" s="115" t="s">
        <v>133</v>
      </c>
    </row>
    <row r="1168" spans="1:40" x14ac:dyDescent="0.25">
      <c r="A1168" s="115">
        <v>334791</v>
      </c>
      <c r="B1168" s="115" t="s">
        <v>138</v>
      </c>
      <c r="P1168" s="115" t="s">
        <v>136</v>
      </c>
      <c r="W1168" s="115" t="s">
        <v>136</v>
      </c>
      <c r="AC1168" s="115" t="s">
        <v>133</v>
      </c>
      <c r="AD1168" s="115" t="s">
        <v>133</v>
      </c>
      <c r="AE1168" s="115" t="s">
        <v>133</v>
      </c>
      <c r="AF1168" s="115" t="s">
        <v>133</v>
      </c>
      <c r="AG1168" s="115" t="s">
        <v>133</v>
      </c>
      <c r="AH1168" s="115" t="s">
        <v>133</v>
      </c>
      <c r="AI1168" s="115" t="s">
        <v>133</v>
      </c>
      <c r="AJ1168" s="115" t="s">
        <v>133</v>
      </c>
      <c r="AK1168" s="115" t="s">
        <v>133</v>
      </c>
      <c r="AL1168" s="115" t="s">
        <v>133</v>
      </c>
      <c r="AM1168" s="115" t="s">
        <v>133</v>
      </c>
      <c r="AN1168" s="115" t="s">
        <v>133</v>
      </c>
    </row>
    <row r="1169" spans="1:40" x14ac:dyDescent="0.25">
      <c r="A1169" s="115">
        <v>333520</v>
      </c>
      <c r="B1169" s="115" t="s">
        <v>138</v>
      </c>
      <c r="P1169" s="115" t="s">
        <v>136</v>
      </c>
      <c r="R1169" s="115" t="s">
        <v>136</v>
      </c>
      <c r="W1169" s="115" t="s">
        <v>135</v>
      </c>
      <c r="Z1169" s="115" t="s">
        <v>133</v>
      </c>
      <c r="AC1169" s="115" t="s">
        <v>133</v>
      </c>
      <c r="AD1169" s="115" t="s">
        <v>133</v>
      </c>
      <c r="AE1169" s="115" t="s">
        <v>133</v>
      </c>
      <c r="AF1169" s="115" t="s">
        <v>133</v>
      </c>
      <c r="AG1169" s="115" t="s">
        <v>135</v>
      </c>
      <c r="AH1169" s="115" t="s">
        <v>135</v>
      </c>
      <c r="AI1169" s="115" t="s">
        <v>133</v>
      </c>
      <c r="AJ1169" s="115" t="s">
        <v>133</v>
      </c>
      <c r="AK1169" s="115" t="s">
        <v>133</v>
      </c>
      <c r="AL1169" s="115" t="s">
        <v>133</v>
      </c>
      <c r="AM1169" s="115" t="s">
        <v>133</v>
      </c>
      <c r="AN1169" s="115" t="s">
        <v>133</v>
      </c>
    </row>
    <row r="1170" spans="1:40" x14ac:dyDescent="0.25">
      <c r="A1170" s="115">
        <v>335120</v>
      </c>
      <c r="B1170" s="115" t="s">
        <v>138</v>
      </c>
      <c r="I1170" s="115" t="s">
        <v>136</v>
      </c>
      <c r="W1170" s="115" t="s">
        <v>136</v>
      </c>
      <c r="Z1170" s="115" t="s">
        <v>136</v>
      </c>
      <c r="AA1170" s="115" t="s">
        <v>136</v>
      </c>
      <c r="AC1170" s="115" t="s">
        <v>133</v>
      </c>
      <c r="AD1170" s="115" t="s">
        <v>133</v>
      </c>
      <c r="AE1170" s="115" t="s">
        <v>133</v>
      </c>
      <c r="AF1170" s="115" t="s">
        <v>133</v>
      </c>
      <c r="AG1170" s="115" t="s">
        <v>133</v>
      </c>
      <c r="AH1170" s="115" t="s">
        <v>133</v>
      </c>
      <c r="AI1170" s="115" t="s">
        <v>133</v>
      </c>
      <c r="AJ1170" s="115" t="s">
        <v>133</v>
      </c>
      <c r="AK1170" s="115" t="s">
        <v>133</v>
      </c>
      <c r="AL1170" s="115" t="s">
        <v>133</v>
      </c>
      <c r="AM1170" s="115" t="s">
        <v>133</v>
      </c>
      <c r="AN1170" s="115" t="s">
        <v>133</v>
      </c>
    </row>
    <row r="1171" spans="1:40" x14ac:dyDescent="0.25">
      <c r="A1171" s="115">
        <v>335121</v>
      </c>
      <c r="B1171" s="115" t="s">
        <v>138</v>
      </c>
      <c r="AC1171" s="115" t="s">
        <v>133</v>
      </c>
      <c r="AD1171" s="115" t="s">
        <v>135</v>
      </c>
      <c r="AE1171" s="115" t="s">
        <v>135</v>
      </c>
      <c r="AF1171" s="115" t="s">
        <v>135</v>
      </c>
      <c r="AG1171" s="115" t="s">
        <v>133</v>
      </c>
      <c r="AH1171" s="115" t="s">
        <v>136</v>
      </c>
      <c r="AI1171" s="115" t="s">
        <v>133</v>
      </c>
      <c r="AJ1171" s="115" t="s">
        <v>133</v>
      </c>
      <c r="AK1171" s="115" t="s">
        <v>133</v>
      </c>
      <c r="AL1171" s="115" t="s">
        <v>133</v>
      </c>
      <c r="AM1171" s="115" t="s">
        <v>133</v>
      </c>
      <c r="AN1171" s="115" t="s">
        <v>133</v>
      </c>
    </row>
    <row r="1172" spans="1:40" x14ac:dyDescent="0.25">
      <c r="A1172" s="115">
        <v>333836</v>
      </c>
      <c r="B1172" s="115" t="s">
        <v>138</v>
      </c>
      <c r="T1172" s="115" t="s">
        <v>135</v>
      </c>
      <c r="W1172" s="115" t="s">
        <v>133</v>
      </c>
      <c r="Z1172" s="115" t="s">
        <v>136</v>
      </c>
      <c r="AC1172" s="115" t="s">
        <v>136</v>
      </c>
      <c r="AD1172" s="115" t="s">
        <v>133</v>
      </c>
      <c r="AE1172" s="115" t="s">
        <v>135</v>
      </c>
      <c r="AF1172" s="115" t="s">
        <v>133</v>
      </c>
      <c r="AG1172" s="115" t="s">
        <v>135</v>
      </c>
      <c r="AH1172" s="115" t="s">
        <v>133</v>
      </c>
      <c r="AI1172" s="115" t="s">
        <v>133</v>
      </c>
      <c r="AJ1172" s="115" t="s">
        <v>133</v>
      </c>
      <c r="AK1172" s="115" t="s">
        <v>133</v>
      </c>
      <c r="AL1172" s="115" t="s">
        <v>133</v>
      </c>
      <c r="AM1172" s="115" t="s">
        <v>133</v>
      </c>
      <c r="AN1172" s="115" t="s">
        <v>133</v>
      </c>
    </row>
    <row r="1173" spans="1:40" x14ac:dyDescent="0.25">
      <c r="A1173" s="115">
        <v>335591</v>
      </c>
      <c r="B1173" s="115" t="s">
        <v>138</v>
      </c>
      <c r="Q1173" s="115" t="s">
        <v>135</v>
      </c>
      <c r="W1173" s="115" t="s">
        <v>135</v>
      </c>
      <c r="AC1173" s="115" t="s">
        <v>133</v>
      </c>
      <c r="AD1173" s="115" t="s">
        <v>133</v>
      </c>
      <c r="AE1173" s="115" t="s">
        <v>133</v>
      </c>
      <c r="AF1173" s="115" t="s">
        <v>133</v>
      </c>
      <c r="AG1173" s="115" t="s">
        <v>133</v>
      </c>
      <c r="AH1173" s="115" t="s">
        <v>133</v>
      </c>
      <c r="AI1173" s="115" t="s">
        <v>133</v>
      </c>
      <c r="AJ1173" s="115" t="s">
        <v>133</v>
      </c>
      <c r="AK1173" s="115" t="s">
        <v>133</v>
      </c>
      <c r="AL1173" s="115" t="s">
        <v>133</v>
      </c>
      <c r="AM1173" s="115" t="s">
        <v>133</v>
      </c>
      <c r="AN1173" s="115" t="s">
        <v>133</v>
      </c>
    </row>
    <row r="1174" spans="1:40" x14ac:dyDescent="0.25">
      <c r="A1174" s="115">
        <v>334994</v>
      </c>
      <c r="B1174" s="115" t="s">
        <v>138</v>
      </c>
      <c r="F1174" s="115" t="s">
        <v>136</v>
      </c>
      <c r="P1174" s="115" t="s">
        <v>136</v>
      </c>
      <c r="Z1174" s="115" t="s">
        <v>136</v>
      </c>
      <c r="AC1174" s="115" t="s">
        <v>135</v>
      </c>
      <c r="AD1174" s="115" t="s">
        <v>135</v>
      </c>
      <c r="AE1174" s="115" t="s">
        <v>135</v>
      </c>
      <c r="AG1174" s="115" t="s">
        <v>135</v>
      </c>
      <c r="AH1174" s="115" t="s">
        <v>135</v>
      </c>
      <c r="AI1174" s="115" t="s">
        <v>133</v>
      </c>
      <c r="AJ1174" s="115" t="s">
        <v>133</v>
      </c>
      <c r="AK1174" s="115" t="s">
        <v>133</v>
      </c>
      <c r="AL1174" s="115" t="s">
        <v>133</v>
      </c>
      <c r="AM1174" s="115" t="s">
        <v>133</v>
      </c>
      <c r="AN1174" s="115" t="s">
        <v>133</v>
      </c>
    </row>
    <row r="1175" spans="1:40" x14ac:dyDescent="0.25">
      <c r="A1175" s="115">
        <v>335814</v>
      </c>
      <c r="B1175" s="115" t="s">
        <v>138</v>
      </c>
      <c r="P1175" s="115" t="s">
        <v>133</v>
      </c>
      <c r="V1175" s="115" t="s">
        <v>136</v>
      </c>
      <c r="W1175" s="115" t="s">
        <v>135</v>
      </c>
      <c r="AA1175" s="115" t="s">
        <v>135</v>
      </c>
      <c r="AC1175" s="115" t="s">
        <v>133</v>
      </c>
      <c r="AD1175" s="115" t="s">
        <v>133</v>
      </c>
      <c r="AE1175" s="115" t="s">
        <v>133</v>
      </c>
      <c r="AF1175" s="115" t="s">
        <v>133</v>
      </c>
      <c r="AG1175" s="115" t="s">
        <v>133</v>
      </c>
      <c r="AH1175" s="115" t="s">
        <v>133</v>
      </c>
      <c r="AI1175" s="115" t="s">
        <v>133</v>
      </c>
      <c r="AJ1175" s="115" t="s">
        <v>133</v>
      </c>
      <c r="AK1175" s="115" t="s">
        <v>133</v>
      </c>
      <c r="AL1175" s="115" t="s">
        <v>133</v>
      </c>
      <c r="AM1175" s="115" t="s">
        <v>133</v>
      </c>
      <c r="AN1175" s="115" t="s">
        <v>133</v>
      </c>
    </row>
    <row r="1176" spans="1:40" x14ac:dyDescent="0.25">
      <c r="A1176" s="115">
        <v>335255</v>
      </c>
      <c r="B1176" s="115" t="s">
        <v>138</v>
      </c>
      <c r="Q1176" s="115" t="s">
        <v>135</v>
      </c>
      <c r="W1176" s="115" t="s">
        <v>133</v>
      </c>
      <c r="Z1176" s="115" t="s">
        <v>133</v>
      </c>
      <c r="AC1176" s="115" t="s">
        <v>133</v>
      </c>
      <c r="AD1176" s="115" t="s">
        <v>135</v>
      </c>
      <c r="AE1176" s="115" t="s">
        <v>135</v>
      </c>
      <c r="AF1176" s="115" t="s">
        <v>135</v>
      </c>
      <c r="AG1176" s="115" t="s">
        <v>133</v>
      </c>
      <c r="AH1176" s="115" t="s">
        <v>133</v>
      </c>
      <c r="AI1176" s="115" t="s">
        <v>133</v>
      </c>
      <c r="AJ1176" s="115" t="s">
        <v>133</v>
      </c>
      <c r="AK1176" s="115" t="s">
        <v>133</v>
      </c>
      <c r="AL1176" s="115" t="s">
        <v>133</v>
      </c>
      <c r="AM1176" s="115" t="s">
        <v>133</v>
      </c>
      <c r="AN1176" s="115" t="s">
        <v>133</v>
      </c>
    </row>
    <row r="1177" spans="1:40" x14ac:dyDescent="0.25">
      <c r="A1177" s="115">
        <v>335687</v>
      </c>
      <c r="B1177" s="115" t="s">
        <v>138</v>
      </c>
      <c r="U1177" s="115" t="s">
        <v>136</v>
      </c>
      <c r="Y1177" s="115" t="s">
        <v>136</v>
      </c>
      <c r="AG1177" s="115" t="s">
        <v>135</v>
      </c>
      <c r="AH1177" s="115" t="s">
        <v>135</v>
      </c>
      <c r="AI1177" s="115" t="s">
        <v>133</v>
      </c>
      <c r="AJ1177" s="115" t="s">
        <v>133</v>
      </c>
      <c r="AK1177" s="115" t="s">
        <v>133</v>
      </c>
      <c r="AL1177" s="115" t="s">
        <v>133</v>
      </c>
      <c r="AM1177" s="115" t="s">
        <v>133</v>
      </c>
      <c r="AN1177" s="115" t="s">
        <v>133</v>
      </c>
    </row>
    <row r="1178" spans="1:40" x14ac:dyDescent="0.25">
      <c r="A1178" s="115">
        <v>336040</v>
      </c>
      <c r="B1178" s="115" t="s">
        <v>138</v>
      </c>
      <c r="H1178" s="115" t="s">
        <v>135</v>
      </c>
      <c r="Z1178" s="115" t="s">
        <v>133</v>
      </c>
      <c r="AC1178" s="115" t="s">
        <v>135</v>
      </c>
      <c r="AD1178" s="115" t="s">
        <v>135</v>
      </c>
      <c r="AE1178" s="115" t="s">
        <v>135</v>
      </c>
      <c r="AF1178" s="115" t="s">
        <v>135</v>
      </c>
      <c r="AG1178" s="115" t="s">
        <v>135</v>
      </c>
      <c r="AH1178" s="115" t="s">
        <v>135</v>
      </c>
      <c r="AI1178" s="115" t="s">
        <v>133</v>
      </c>
      <c r="AJ1178" s="115" t="s">
        <v>133</v>
      </c>
      <c r="AK1178" s="115" t="s">
        <v>133</v>
      </c>
      <c r="AL1178" s="115" t="s">
        <v>133</v>
      </c>
      <c r="AM1178" s="115" t="s">
        <v>133</v>
      </c>
      <c r="AN1178" s="115" t="s">
        <v>133</v>
      </c>
    </row>
    <row r="1179" spans="1:40" x14ac:dyDescent="0.25">
      <c r="A1179" s="115">
        <v>336771</v>
      </c>
      <c r="B1179" s="115" t="s">
        <v>138</v>
      </c>
      <c r="P1179" s="115" t="s">
        <v>136</v>
      </c>
      <c r="W1179" s="115" t="s">
        <v>136</v>
      </c>
      <c r="Y1179" s="115" t="s">
        <v>136</v>
      </c>
      <c r="AC1179" s="115" t="s">
        <v>133</v>
      </c>
      <c r="AD1179" s="115" t="s">
        <v>133</v>
      </c>
      <c r="AE1179" s="115" t="s">
        <v>133</v>
      </c>
      <c r="AF1179" s="115" t="s">
        <v>133</v>
      </c>
      <c r="AG1179" s="115" t="s">
        <v>133</v>
      </c>
      <c r="AH1179" s="115" t="s">
        <v>133</v>
      </c>
      <c r="AI1179" s="115" t="s">
        <v>133</v>
      </c>
      <c r="AJ1179" s="115" t="s">
        <v>133</v>
      </c>
      <c r="AK1179" s="115" t="s">
        <v>133</v>
      </c>
      <c r="AL1179" s="115" t="s">
        <v>133</v>
      </c>
      <c r="AM1179" s="115" t="s">
        <v>133</v>
      </c>
      <c r="AN1179" s="115" t="s">
        <v>133</v>
      </c>
    </row>
    <row r="1180" spans="1:40" x14ac:dyDescent="0.25">
      <c r="A1180" s="115">
        <v>336586</v>
      </c>
      <c r="B1180" s="115" t="s">
        <v>138</v>
      </c>
      <c r="AC1180" s="115" t="s">
        <v>135</v>
      </c>
      <c r="AG1180" s="115" t="s">
        <v>135</v>
      </c>
      <c r="AI1180" s="115" t="s">
        <v>133</v>
      </c>
      <c r="AJ1180" s="115" t="s">
        <v>133</v>
      </c>
      <c r="AK1180" s="115" t="s">
        <v>133</v>
      </c>
      <c r="AL1180" s="115" t="s">
        <v>133</v>
      </c>
      <c r="AM1180" s="115" t="s">
        <v>133</v>
      </c>
      <c r="AN1180" s="115" t="s">
        <v>133</v>
      </c>
    </row>
    <row r="1181" spans="1:40" x14ac:dyDescent="0.25">
      <c r="A1181" s="115">
        <v>336624</v>
      </c>
      <c r="B1181" s="115" t="s">
        <v>138</v>
      </c>
      <c r="D1181" s="115" t="s">
        <v>133</v>
      </c>
      <c r="I1181" s="115" t="s">
        <v>135</v>
      </c>
      <c r="Z1181" s="115" t="s">
        <v>133</v>
      </c>
      <c r="AA1181" s="115" t="s">
        <v>133</v>
      </c>
      <c r="AC1181" s="115" t="s">
        <v>133</v>
      </c>
      <c r="AD1181" s="115" t="s">
        <v>133</v>
      </c>
      <c r="AE1181" s="115" t="s">
        <v>133</v>
      </c>
      <c r="AF1181" s="115" t="s">
        <v>133</v>
      </c>
      <c r="AG1181" s="115" t="s">
        <v>133</v>
      </c>
      <c r="AH1181" s="115" t="s">
        <v>133</v>
      </c>
      <c r="AI1181" s="115" t="s">
        <v>133</v>
      </c>
      <c r="AJ1181" s="115" t="s">
        <v>133</v>
      </c>
      <c r="AK1181" s="115" t="s">
        <v>133</v>
      </c>
      <c r="AL1181" s="115" t="s">
        <v>133</v>
      </c>
      <c r="AM1181" s="115" t="s">
        <v>133</v>
      </c>
      <c r="AN1181" s="115" t="s">
        <v>133</v>
      </c>
    </row>
    <row r="1182" spans="1:40" x14ac:dyDescent="0.25">
      <c r="A1182" s="115">
        <v>337279</v>
      </c>
      <c r="B1182" s="115" t="s">
        <v>138</v>
      </c>
      <c r="K1182" s="115" t="s">
        <v>136</v>
      </c>
      <c r="P1182" s="115" t="s">
        <v>136</v>
      </c>
      <c r="W1182" s="115" t="s">
        <v>136</v>
      </c>
      <c r="AC1182" s="115" t="s">
        <v>136</v>
      </c>
      <c r="AD1182" s="115" t="s">
        <v>135</v>
      </c>
      <c r="AE1182" s="115" t="s">
        <v>136</v>
      </c>
      <c r="AF1182" s="115" t="s">
        <v>136</v>
      </c>
      <c r="AG1182" s="115" t="s">
        <v>135</v>
      </c>
      <c r="AH1182" s="115" t="s">
        <v>135</v>
      </c>
      <c r="AI1182" s="115" t="s">
        <v>133</v>
      </c>
      <c r="AJ1182" s="115" t="s">
        <v>133</v>
      </c>
      <c r="AK1182" s="115" t="s">
        <v>133</v>
      </c>
      <c r="AL1182" s="115" t="s">
        <v>133</v>
      </c>
      <c r="AM1182" s="115" t="s">
        <v>133</v>
      </c>
      <c r="AN1182" s="115" t="s">
        <v>133</v>
      </c>
    </row>
    <row r="1183" spans="1:40" x14ac:dyDescent="0.25">
      <c r="A1183" s="115">
        <v>337682</v>
      </c>
      <c r="B1183" s="115" t="s">
        <v>138</v>
      </c>
      <c r="P1183" s="115" t="s">
        <v>136</v>
      </c>
      <c r="W1183" s="115" t="s">
        <v>135</v>
      </c>
      <c r="AC1183" s="115" t="s">
        <v>133</v>
      </c>
      <c r="AD1183" s="115" t="s">
        <v>133</v>
      </c>
      <c r="AE1183" s="115" t="s">
        <v>133</v>
      </c>
      <c r="AF1183" s="115" t="s">
        <v>133</v>
      </c>
      <c r="AG1183" s="115" t="s">
        <v>133</v>
      </c>
      <c r="AH1183" s="115" t="s">
        <v>133</v>
      </c>
      <c r="AI1183" s="115" t="s">
        <v>133</v>
      </c>
      <c r="AJ1183" s="115" t="s">
        <v>133</v>
      </c>
      <c r="AK1183" s="115" t="s">
        <v>133</v>
      </c>
      <c r="AL1183" s="115" t="s">
        <v>133</v>
      </c>
      <c r="AM1183" s="115" t="s">
        <v>133</v>
      </c>
      <c r="AN1183" s="115" t="s">
        <v>133</v>
      </c>
    </row>
    <row r="1184" spans="1:40" x14ac:dyDescent="0.25">
      <c r="A1184" s="115">
        <v>337976</v>
      </c>
      <c r="B1184" s="115" t="s">
        <v>138</v>
      </c>
      <c r="M1184" s="115" t="s">
        <v>135</v>
      </c>
      <c r="AC1184" s="115" t="s">
        <v>135</v>
      </c>
      <c r="AD1184" s="115" t="s">
        <v>135</v>
      </c>
      <c r="AE1184" s="115" t="s">
        <v>135</v>
      </c>
      <c r="AI1184" s="115" t="s">
        <v>133</v>
      </c>
      <c r="AJ1184" s="115" t="s">
        <v>133</v>
      </c>
      <c r="AK1184" s="115" t="s">
        <v>133</v>
      </c>
      <c r="AL1184" s="115" t="s">
        <v>133</v>
      </c>
      <c r="AM1184" s="115" t="s">
        <v>133</v>
      </c>
      <c r="AN1184" s="115" t="s">
        <v>133</v>
      </c>
    </row>
    <row r="1185" spans="1:40" x14ac:dyDescent="0.25">
      <c r="A1185" s="115">
        <v>338133</v>
      </c>
      <c r="B1185" s="115" t="s">
        <v>138</v>
      </c>
      <c r="W1185" s="115" t="s">
        <v>136</v>
      </c>
      <c r="AA1185" s="115" t="s">
        <v>135</v>
      </c>
      <c r="AG1185" s="115" t="s">
        <v>133</v>
      </c>
      <c r="AH1185" s="115" t="s">
        <v>136</v>
      </c>
      <c r="AI1185" s="115" t="s">
        <v>133</v>
      </c>
      <c r="AJ1185" s="115" t="s">
        <v>133</v>
      </c>
      <c r="AK1185" s="115" t="s">
        <v>133</v>
      </c>
      <c r="AL1185" s="115" t="s">
        <v>133</v>
      </c>
      <c r="AM1185" s="115" t="s">
        <v>133</v>
      </c>
      <c r="AN1185" s="115" t="s">
        <v>133</v>
      </c>
    </row>
    <row r="1186" spans="1:40" x14ac:dyDescent="0.25">
      <c r="A1186" s="115">
        <v>338167</v>
      </c>
      <c r="B1186" s="115" t="s">
        <v>138</v>
      </c>
      <c r="I1186" s="115" t="s">
        <v>136</v>
      </c>
      <c r="X1186" s="115" t="s">
        <v>136</v>
      </c>
      <c r="AC1186" s="115" t="s">
        <v>136</v>
      </c>
      <c r="AI1186" s="115" t="s">
        <v>135</v>
      </c>
      <c r="AJ1186" s="115" t="s">
        <v>135</v>
      </c>
      <c r="AK1186" s="115" t="s">
        <v>135</v>
      </c>
      <c r="AL1186" s="115" t="s">
        <v>135</v>
      </c>
      <c r="AM1186" s="115" t="s">
        <v>135</v>
      </c>
      <c r="AN1186" s="115" t="s">
        <v>133</v>
      </c>
    </row>
    <row r="1187" spans="1:40" x14ac:dyDescent="0.25">
      <c r="A1187" s="115">
        <v>338303</v>
      </c>
      <c r="B1187" s="115" t="s">
        <v>138</v>
      </c>
      <c r="P1187" s="115" t="s">
        <v>136</v>
      </c>
      <c r="W1187" s="115" t="s">
        <v>136</v>
      </c>
      <c r="X1187" s="115" t="s">
        <v>136</v>
      </c>
      <c r="AC1187" s="115" t="s">
        <v>133</v>
      </c>
      <c r="AD1187" s="115" t="s">
        <v>133</v>
      </c>
      <c r="AE1187" s="115" t="s">
        <v>133</v>
      </c>
      <c r="AF1187" s="115" t="s">
        <v>133</v>
      </c>
      <c r="AG1187" s="115" t="s">
        <v>133</v>
      </c>
      <c r="AH1187" s="115" t="s">
        <v>133</v>
      </c>
      <c r="AI1187" s="115" t="s">
        <v>133</v>
      </c>
      <c r="AJ1187" s="115" t="s">
        <v>133</v>
      </c>
      <c r="AK1187" s="115" t="s">
        <v>133</v>
      </c>
      <c r="AL1187" s="115" t="s">
        <v>133</v>
      </c>
      <c r="AM1187" s="115" t="s">
        <v>133</v>
      </c>
      <c r="AN1187" s="115" t="s">
        <v>133</v>
      </c>
    </row>
    <row r="1188" spans="1:40" x14ac:dyDescent="0.25">
      <c r="A1188" s="115">
        <v>337192</v>
      </c>
      <c r="B1188" s="115" t="s">
        <v>138</v>
      </c>
      <c r="R1188" s="115" t="s">
        <v>135</v>
      </c>
      <c r="AC1188" s="115" t="s">
        <v>135</v>
      </c>
      <c r="AD1188" s="115" t="s">
        <v>133</v>
      </c>
      <c r="AE1188" s="115" t="s">
        <v>135</v>
      </c>
      <c r="AF1188" s="115" t="s">
        <v>133</v>
      </c>
      <c r="AG1188" s="115" t="s">
        <v>133</v>
      </c>
      <c r="AH1188" s="115" t="s">
        <v>133</v>
      </c>
      <c r="AI1188" s="115" t="s">
        <v>133</v>
      </c>
      <c r="AJ1188" s="115" t="s">
        <v>133</v>
      </c>
      <c r="AK1188" s="115" t="s">
        <v>133</v>
      </c>
      <c r="AL1188" s="115" t="s">
        <v>133</v>
      </c>
      <c r="AM1188" s="115" t="s">
        <v>133</v>
      </c>
      <c r="AN1188" s="115" t="s">
        <v>133</v>
      </c>
    </row>
    <row r="1189" spans="1:40" x14ac:dyDescent="0.25">
      <c r="A1189" s="115">
        <v>338910</v>
      </c>
      <c r="B1189" s="115" t="s">
        <v>138</v>
      </c>
      <c r="V1189" s="115" t="s">
        <v>135</v>
      </c>
      <c r="AA1189" s="115" t="s">
        <v>133</v>
      </c>
      <c r="AC1189" s="115" t="s">
        <v>133</v>
      </c>
      <c r="AD1189" s="115" t="s">
        <v>133</v>
      </c>
      <c r="AE1189" s="115" t="s">
        <v>133</v>
      </c>
      <c r="AF1189" s="115" t="s">
        <v>133</v>
      </c>
      <c r="AG1189" s="115" t="s">
        <v>133</v>
      </c>
      <c r="AH1189" s="115" t="s">
        <v>133</v>
      </c>
      <c r="AI1189" s="115" t="s">
        <v>133</v>
      </c>
      <c r="AJ1189" s="115" t="s">
        <v>133</v>
      </c>
      <c r="AK1189" s="115" t="s">
        <v>133</v>
      </c>
      <c r="AL1189" s="115" t="s">
        <v>133</v>
      </c>
      <c r="AM1189" s="115" t="s">
        <v>133</v>
      </c>
      <c r="AN1189" s="115" t="s">
        <v>133</v>
      </c>
    </row>
    <row r="1190" spans="1:40" x14ac:dyDescent="0.25">
      <c r="A1190" s="115">
        <v>337348</v>
      </c>
      <c r="B1190" s="115" t="s">
        <v>138</v>
      </c>
      <c r="F1190" s="115" t="s">
        <v>136</v>
      </c>
      <c r="P1190" s="115" t="s">
        <v>136</v>
      </c>
      <c r="W1190" s="115" t="s">
        <v>136</v>
      </c>
      <c r="X1190" s="115" t="s">
        <v>136</v>
      </c>
      <c r="AC1190" s="115" t="s">
        <v>133</v>
      </c>
      <c r="AD1190" s="115" t="s">
        <v>133</v>
      </c>
      <c r="AE1190" s="115" t="s">
        <v>133</v>
      </c>
      <c r="AF1190" s="115" t="s">
        <v>133</v>
      </c>
      <c r="AG1190" s="115" t="s">
        <v>133</v>
      </c>
      <c r="AH1190" s="115" t="s">
        <v>133</v>
      </c>
      <c r="AI1190" s="115" t="s">
        <v>133</v>
      </c>
      <c r="AJ1190" s="115" t="s">
        <v>133</v>
      </c>
      <c r="AK1190" s="115" t="s">
        <v>133</v>
      </c>
      <c r="AL1190" s="115" t="s">
        <v>133</v>
      </c>
      <c r="AM1190" s="115" t="s">
        <v>133</v>
      </c>
      <c r="AN1190" s="115" t="s">
        <v>133</v>
      </c>
    </row>
    <row r="1191" spans="1:40" x14ac:dyDescent="0.25">
      <c r="A1191" s="115">
        <v>337385</v>
      </c>
      <c r="B1191" s="115" t="s">
        <v>138</v>
      </c>
      <c r="P1191" s="115" t="s">
        <v>136</v>
      </c>
      <c r="Q1191" s="115" t="s">
        <v>136</v>
      </c>
      <c r="X1191" s="115" t="s">
        <v>136</v>
      </c>
      <c r="AC1191" s="115" t="s">
        <v>135</v>
      </c>
      <c r="AD1191" s="115" t="s">
        <v>135</v>
      </c>
      <c r="AE1191" s="115" t="s">
        <v>135</v>
      </c>
      <c r="AF1191" s="115" t="s">
        <v>133</v>
      </c>
      <c r="AG1191" s="115" t="s">
        <v>135</v>
      </c>
      <c r="AI1191" s="115" t="s">
        <v>133</v>
      </c>
      <c r="AJ1191" s="115" t="s">
        <v>133</v>
      </c>
      <c r="AK1191" s="115" t="s">
        <v>133</v>
      </c>
      <c r="AL1191" s="115" t="s">
        <v>133</v>
      </c>
      <c r="AM1191" s="115" t="s">
        <v>133</v>
      </c>
      <c r="AN1191" s="115" t="s">
        <v>133</v>
      </c>
    </row>
    <row r="1192" spans="1:40" x14ac:dyDescent="0.25">
      <c r="A1192" s="115">
        <v>337479</v>
      </c>
      <c r="B1192" s="115" t="s">
        <v>138</v>
      </c>
      <c r="P1192" s="115" t="s">
        <v>136</v>
      </c>
      <c r="X1192" s="115" t="s">
        <v>136</v>
      </c>
      <c r="AC1192" s="115" t="s">
        <v>135</v>
      </c>
      <c r="AD1192" s="115" t="s">
        <v>135</v>
      </c>
      <c r="AE1192" s="115" t="s">
        <v>135</v>
      </c>
      <c r="AF1192" s="115" t="s">
        <v>135</v>
      </c>
      <c r="AG1192" s="115" t="s">
        <v>135</v>
      </c>
      <c r="AH1192" s="115" t="s">
        <v>135</v>
      </c>
      <c r="AI1192" s="115" t="s">
        <v>133</v>
      </c>
      <c r="AJ1192" s="115" t="s">
        <v>133</v>
      </c>
      <c r="AK1192" s="115" t="s">
        <v>133</v>
      </c>
      <c r="AL1192" s="115" t="s">
        <v>133</v>
      </c>
      <c r="AM1192" s="115" t="s">
        <v>133</v>
      </c>
      <c r="AN1192" s="115" t="s">
        <v>133</v>
      </c>
    </row>
    <row r="1193" spans="1:40" x14ac:dyDescent="0.25">
      <c r="A1193" s="115">
        <v>337893</v>
      </c>
      <c r="B1193" s="115" t="s">
        <v>138</v>
      </c>
      <c r="I1193" s="115" t="s">
        <v>136</v>
      </c>
      <c r="K1193" s="115" t="s">
        <v>135</v>
      </c>
      <c r="P1193" s="115" t="s">
        <v>136</v>
      </c>
      <c r="AA1193" s="115" t="s">
        <v>136</v>
      </c>
      <c r="AC1193" s="115" t="s">
        <v>135</v>
      </c>
      <c r="AD1193" s="115" t="s">
        <v>133</v>
      </c>
      <c r="AE1193" s="115" t="s">
        <v>133</v>
      </c>
      <c r="AG1193" s="115" t="s">
        <v>133</v>
      </c>
      <c r="AH1193" s="115" t="s">
        <v>135</v>
      </c>
      <c r="AI1193" s="115" t="s">
        <v>133</v>
      </c>
      <c r="AJ1193" s="115" t="s">
        <v>133</v>
      </c>
      <c r="AK1193" s="115" t="s">
        <v>133</v>
      </c>
      <c r="AL1193" s="115" t="s">
        <v>133</v>
      </c>
      <c r="AM1193" s="115" t="s">
        <v>133</v>
      </c>
      <c r="AN1193" s="115" t="s">
        <v>133</v>
      </c>
    </row>
    <row r="1194" spans="1:40" x14ac:dyDescent="0.25">
      <c r="A1194" s="115">
        <v>337913</v>
      </c>
      <c r="B1194" s="115" t="s">
        <v>138</v>
      </c>
      <c r="K1194" s="115" t="s">
        <v>136</v>
      </c>
      <c r="M1194" s="115" t="s">
        <v>136</v>
      </c>
      <c r="P1194" s="115" t="s">
        <v>136</v>
      </c>
      <c r="Q1194" s="115" t="s">
        <v>136</v>
      </c>
      <c r="AC1194" s="115" t="s">
        <v>133</v>
      </c>
      <c r="AD1194" s="115" t="s">
        <v>133</v>
      </c>
      <c r="AE1194" s="115" t="s">
        <v>133</v>
      </c>
      <c r="AF1194" s="115" t="s">
        <v>133</v>
      </c>
      <c r="AG1194" s="115" t="s">
        <v>133</v>
      </c>
      <c r="AH1194" s="115" t="s">
        <v>133</v>
      </c>
      <c r="AI1194" s="115" t="s">
        <v>133</v>
      </c>
      <c r="AJ1194" s="115" t="s">
        <v>133</v>
      </c>
      <c r="AK1194" s="115" t="s">
        <v>133</v>
      </c>
      <c r="AL1194" s="115" t="s">
        <v>133</v>
      </c>
      <c r="AM1194" s="115" t="s">
        <v>133</v>
      </c>
      <c r="AN1194" s="115" t="s">
        <v>133</v>
      </c>
    </row>
    <row r="1195" spans="1:40" x14ac:dyDescent="0.25">
      <c r="A1195" s="115">
        <v>338244</v>
      </c>
      <c r="B1195" s="115" t="s">
        <v>138</v>
      </c>
      <c r="I1195" s="115" t="s">
        <v>136</v>
      </c>
      <c r="P1195" s="115" t="s">
        <v>135</v>
      </c>
      <c r="V1195" s="115" t="s">
        <v>133</v>
      </c>
      <c r="AE1195" s="115" t="s">
        <v>136</v>
      </c>
      <c r="AG1195" s="115" t="s">
        <v>135</v>
      </c>
      <c r="AH1195" s="115" t="s">
        <v>133</v>
      </c>
      <c r="AI1195" s="115" t="s">
        <v>133</v>
      </c>
      <c r="AJ1195" s="115" t="s">
        <v>133</v>
      </c>
      <c r="AK1195" s="115" t="s">
        <v>133</v>
      </c>
      <c r="AL1195" s="115" t="s">
        <v>133</v>
      </c>
      <c r="AM1195" s="115" t="s">
        <v>133</v>
      </c>
      <c r="AN1195" s="115" t="s">
        <v>133</v>
      </c>
    </row>
    <row r="1196" spans="1:40" x14ac:dyDescent="0.25">
      <c r="A1196" s="115">
        <v>334170</v>
      </c>
      <c r="B1196" s="115" t="s">
        <v>138</v>
      </c>
      <c r="W1196" s="115" t="s">
        <v>133</v>
      </c>
      <c r="Y1196" s="115" t="s">
        <v>133</v>
      </c>
      <c r="Z1196" s="115" t="s">
        <v>133</v>
      </c>
      <c r="AC1196" s="115" t="s">
        <v>133</v>
      </c>
      <c r="AD1196" s="115" t="s">
        <v>133</v>
      </c>
      <c r="AE1196" s="115" t="s">
        <v>133</v>
      </c>
      <c r="AF1196" s="115" t="s">
        <v>133</v>
      </c>
      <c r="AG1196" s="115" t="s">
        <v>133</v>
      </c>
      <c r="AH1196" s="115" t="s">
        <v>133</v>
      </c>
      <c r="AI1196" s="115" t="s">
        <v>133</v>
      </c>
      <c r="AJ1196" s="115" t="s">
        <v>133</v>
      </c>
      <c r="AK1196" s="115" t="s">
        <v>133</v>
      </c>
      <c r="AL1196" s="115" t="s">
        <v>133</v>
      </c>
      <c r="AM1196" s="115" t="s">
        <v>133</v>
      </c>
      <c r="AN1196" s="115" t="s">
        <v>133</v>
      </c>
    </row>
    <row r="1197" spans="1:40" x14ac:dyDescent="0.25">
      <c r="A1197" s="115">
        <v>338522</v>
      </c>
      <c r="B1197" s="115" t="s">
        <v>138</v>
      </c>
      <c r="P1197" s="115" t="s">
        <v>136</v>
      </c>
      <c r="Y1197" s="115" t="s">
        <v>136</v>
      </c>
      <c r="AC1197" s="115" t="s">
        <v>133</v>
      </c>
      <c r="AD1197" s="115" t="s">
        <v>133</v>
      </c>
      <c r="AE1197" s="115" t="s">
        <v>133</v>
      </c>
      <c r="AF1197" s="115" t="s">
        <v>133</v>
      </c>
      <c r="AG1197" s="115" t="s">
        <v>133</v>
      </c>
      <c r="AH1197" s="115" t="s">
        <v>133</v>
      </c>
      <c r="AI1197" s="115" t="s">
        <v>133</v>
      </c>
      <c r="AJ1197" s="115" t="s">
        <v>133</v>
      </c>
      <c r="AK1197" s="115" t="s">
        <v>133</v>
      </c>
      <c r="AL1197" s="115" t="s">
        <v>133</v>
      </c>
      <c r="AM1197" s="115" t="s">
        <v>133</v>
      </c>
      <c r="AN1197" s="115" t="s">
        <v>133</v>
      </c>
    </row>
    <row r="1198" spans="1:40" x14ac:dyDescent="0.25">
      <c r="A1198" s="115">
        <v>323455</v>
      </c>
      <c r="B1198" s="115" t="s">
        <v>138</v>
      </c>
      <c r="P1198" s="115" t="s">
        <v>136</v>
      </c>
      <c r="W1198" s="115" t="s">
        <v>135</v>
      </c>
      <c r="Z1198" s="115" t="s">
        <v>136</v>
      </c>
      <c r="AC1198" s="115" t="s">
        <v>135</v>
      </c>
      <c r="AD1198" s="115" t="s">
        <v>133</v>
      </c>
      <c r="AE1198" s="115" t="s">
        <v>136</v>
      </c>
      <c r="AF1198" s="115" t="s">
        <v>133</v>
      </c>
      <c r="AG1198" s="115" t="s">
        <v>133</v>
      </c>
      <c r="AH1198" s="115" t="s">
        <v>135</v>
      </c>
      <c r="AI1198" s="115" t="s">
        <v>133</v>
      </c>
      <c r="AJ1198" s="115" t="s">
        <v>133</v>
      </c>
      <c r="AK1198" s="115" t="s">
        <v>133</v>
      </c>
      <c r="AL1198" s="115" t="s">
        <v>133</v>
      </c>
      <c r="AM1198" s="115" t="s">
        <v>133</v>
      </c>
      <c r="AN1198" s="115" t="s">
        <v>133</v>
      </c>
    </row>
    <row r="1199" spans="1:40" x14ac:dyDescent="0.25">
      <c r="A1199" s="115">
        <v>330722</v>
      </c>
      <c r="B1199" s="115" t="s">
        <v>138</v>
      </c>
      <c r="R1199" s="115" t="s">
        <v>136</v>
      </c>
      <c r="W1199" s="115" t="s">
        <v>136</v>
      </c>
      <c r="X1199" s="115" t="s">
        <v>136</v>
      </c>
      <c r="Y1199" s="115" t="s">
        <v>135</v>
      </c>
      <c r="AC1199" s="115" t="s">
        <v>133</v>
      </c>
      <c r="AD1199" s="115" t="s">
        <v>133</v>
      </c>
      <c r="AE1199" s="115" t="s">
        <v>133</v>
      </c>
      <c r="AF1199" s="115" t="s">
        <v>133</v>
      </c>
      <c r="AG1199" s="115" t="s">
        <v>133</v>
      </c>
      <c r="AH1199" s="115" t="s">
        <v>133</v>
      </c>
      <c r="AI1199" s="115" t="s">
        <v>133</v>
      </c>
      <c r="AJ1199" s="115" t="s">
        <v>133</v>
      </c>
      <c r="AK1199" s="115" t="s">
        <v>133</v>
      </c>
      <c r="AL1199" s="115" t="s">
        <v>133</v>
      </c>
      <c r="AM1199" s="115" t="s">
        <v>133</v>
      </c>
      <c r="AN1199" s="115" t="s">
        <v>133</v>
      </c>
    </row>
    <row r="1200" spans="1:40" x14ac:dyDescent="0.25">
      <c r="A1200" s="115">
        <v>331662</v>
      </c>
      <c r="B1200" s="115" t="s">
        <v>138</v>
      </c>
      <c r="Q1200" s="115" t="s">
        <v>136</v>
      </c>
      <c r="T1200" s="115" t="s">
        <v>136</v>
      </c>
      <c r="W1200" s="115" t="s">
        <v>136</v>
      </c>
      <c r="AC1200" s="115" t="s">
        <v>133</v>
      </c>
      <c r="AD1200" s="115" t="s">
        <v>133</v>
      </c>
      <c r="AE1200" s="115" t="s">
        <v>133</v>
      </c>
      <c r="AF1200" s="115" t="s">
        <v>133</v>
      </c>
      <c r="AG1200" s="115" t="s">
        <v>133</v>
      </c>
      <c r="AH1200" s="115" t="s">
        <v>133</v>
      </c>
      <c r="AI1200" s="115" t="s">
        <v>133</v>
      </c>
      <c r="AJ1200" s="115" t="s">
        <v>133</v>
      </c>
      <c r="AK1200" s="115" t="s">
        <v>133</v>
      </c>
      <c r="AL1200" s="115" t="s">
        <v>133</v>
      </c>
      <c r="AM1200" s="115" t="s">
        <v>133</v>
      </c>
      <c r="AN1200" s="115" t="s">
        <v>133</v>
      </c>
    </row>
    <row r="1201" spans="1:40" x14ac:dyDescent="0.25">
      <c r="A1201" s="115">
        <v>332029</v>
      </c>
      <c r="B1201" s="115" t="s">
        <v>138</v>
      </c>
      <c r="P1201" s="115" t="s">
        <v>136</v>
      </c>
      <c r="T1201" s="115" t="s">
        <v>136</v>
      </c>
      <c r="W1201" s="115" t="s">
        <v>136</v>
      </c>
      <c r="X1201" s="115" t="s">
        <v>136</v>
      </c>
      <c r="AC1201" s="115" t="s">
        <v>135</v>
      </c>
      <c r="AD1201" s="115" t="s">
        <v>133</v>
      </c>
      <c r="AE1201" s="115" t="s">
        <v>135</v>
      </c>
      <c r="AF1201" s="115" t="s">
        <v>133</v>
      </c>
      <c r="AG1201" s="115" t="s">
        <v>133</v>
      </c>
      <c r="AH1201" s="115" t="s">
        <v>133</v>
      </c>
      <c r="AI1201" s="115" t="s">
        <v>133</v>
      </c>
      <c r="AJ1201" s="115" t="s">
        <v>133</v>
      </c>
      <c r="AK1201" s="115" t="s">
        <v>133</v>
      </c>
      <c r="AL1201" s="115" t="s">
        <v>133</v>
      </c>
      <c r="AM1201" s="115" t="s">
        <v>133</v>
      </c>
      <c r="AN1201" s="115" t="s">
        <v>133</v>
      </c>
    </row>
    <row r="1202" spans="1:40" x14ac:dyDescent="0.25">
      <c r="A1202" s="115">
        <v>332429</v>
      </c>
      <c r="B1202" s="115" t="s">
        <v>138</v>
      </c>
      <c r="P1202" s="115" t="s">
        <v>136</v>
      </c>
      <c r="W1202" s="115" t="s">
        <v>135</v>
      </c>
      <c r="Y1202" s="115" t="s">
        <v>136</v>
      </c>
      <c r="AC1202" s="115" t="s">
        <v>133</v>
      </c>
      <c r="AD1202" s="115" t="s">
        <v>133</v>
      </c>
      <c r="AE1202" s="115" t="s">
        <v>133</v>
      </c>
      <c r="AF1202" s="115" t="s">
        <v>133</v>
      </c>
      <c r="AG1202" s="115" t="s">
        <v>135</v>
      </c>
      <c r="AH1202" s="115" t="s">
        <v>133</v>
      </c>
      <c r="AI1202" s="115" t="s">
        <v>133</v>
      </c>
      <c r="AJ1202" s="115" t="s">
        <v>133</v>
      </c>
      <c r="AK1202" s="115" t="s">
        <v>133</v>
      </c>
      <c r="AL1202" s="115" t="s">
        <v>133</v>
      </c>
      <c r="AM1202" s="115" t="s">
        <v>133</v>
      </c>
      <c r="AN1202" s="115" t="s">
        <v>133</v>
      </c>
    </row>
    <row r="1203" spans="1:40" x14ac:dyDescent="0.25">
      <c r="A1203" s="115">
        <v>333070</v>
      </c>
      <c r="B1203" s="115" t="s">
        <v>138</v>
      </c>
      <c r="L1203" s="115" t="s">
        <v>136</v>
      </c>
      <c r="P1203" s="115" t="s">
        <v>135</v>
      </c>
      <c r="W1203" s="115" t="s">
        <v>136</v>
      </c>
      <c r="AC1203" s="115" t="s">
        <v>133</v>
      </c>
      <c r="AD1203" s="115" t="s">
        <v>133</v>
      </c>
      <c r="AE1203" s="115" t="s">
        <v>133</v>
      </c>
      <c r="AF1203" s="115" t="s">
        <v>133</v>
      </c>
      <c r="AG1203" s="115" t="s">
        <v>133</v>
      </c>
      <c r="AH1203" s="115" t="s">
        <v>133</v>
      </c>
      <c r="AI1203" s="115" t="s">
        <v>133</v>
      </c>
      <c r="AJ1203" s="115" t="s">
        <v>133</v>
      </c>
      <c r="AK1203" s="115" t="s">
        <v>133</v>
      </c>
      <c r="AL1203" s="115" t="s">
        <v>133</v>
      </c>
      <c r="AM1203" s="115" t="s">
        <v>133</v>
      </c>
      <c r="AN1203" s="115" t="s">
        <v>133</v>
      </c>
    </row>
    <row r="1204" spans="1:40" x14ac:dyDescent="0.25">
      <c r="A1204" s="115">
        <v>333968</v>
      </c>
      <c r="B1204" s="115" t="s">
        <v>138</v>
      </c>
      <c r="P1204" s="115" t="s">
        <v>136</v>
      </c>
      <c r="X1204" s="115" t="s">
        <v>136</v>
      </c>
      <c r="Z1204" s="115" t="s">
        <v>136</v>
      </c>
      <c r="AC1204" s="115" t="s">
        <v>135</v>
      </c>
      <c r="AD1204" s="115" t="s">
        <v>133</v>
      </c>
      <c r="AE1204" s="115" t="s">
        <v>135</v>
      </c>
      <c r="AF1204" s="115" t="s">
        <v>135</v>
      </c>
      <c r="AG1204" s="115" t="s">
        <v>135</v>
      </c>
      <c r="AH1204" s="115" t="s">
        <v>135</v>
      </c>
      <c r="AI1204" s="115" t="s">
        <v>133</v>
      </c>
      <c r="AJ1204" s="115" t="s">
        <v>133</v>
      </c>
      <c r="AK1204" s="115" t="s">
        <v>133</v>
      </c>
      <c r="AL1204" s="115" t="s">
        <v>133</v>
      </c>
      <c r="AM1204" s="115" t="s">
        <v>133</v>
      </c>
      <c r="AN1204" s="115" t="s">
        <v>133</v>
      </c>
    </row>
    <row r="1205" spans="1:40" x14ac:dyDescent="0.25">
      <c r="A1205" s="115">
        <v>334089</v>
      </c>
      <c r="B1205" s="115" t="s">
        <v>138</v>
      </c>
      <c r="X1205" s="115" t="s">
        <v>136</v>
      </c>
      <c r="Y1205" s="115" t="s">
        <v>136</v>
      </c>
      <c r="AC1205" s="115" t="s">
        <v>135</v>
      </c>
      <c r="AD1205" s="115" t="s">
        <v>135</v>
      </c>
      <c r="AE1205" s="115" t="s">
        <v>135</v>
      </c>
      <c r="AF1205" s="115" t="s">
        <v>135</v>
      </c>
      <c r="AG1205" s="115" t="s">
        <v>133</v>
      </c>
      <c r="AH1205" s="115" t="s">
        <v>133</v>
      </c>
      <c r="AI1205" s="115" t="s">
        <v>133</v>
      </c>
      <c r="AJ1205" s="115" t="s">
        <v>133</v>
      </c>
      <c r="AK1205" s="115" t="s">
        <v>133</v>
      </c>
      <c r="AL1205" s="115" t="s">
        <v>133</v>
      </c>
      <c r="AM1205" s="115" t="s">
        <v>133</v>
      </c>
      <c r="AN1205" s="115" t="s">
        <v>133</v>
      </c>
    </row>
    <row r="1206" spans="1:40" x14ac:dyDescent="0.25">
      <c r="A1206" s="115">
        <v>335177</v>
      </c>
      <c r="B1206" s="115" t="s">
        <v>138</v>
      </c>
      <c r="F1206" s="115" t="s">
        <v>136</v>
      </c>
      <c r="W1206" s="115" t="s">
        <v>135</v>
      </c>
      <c r="AA1206" s="115" t="s">
        <v>136</v>
      </c>
      <c r="AC1206" s="115" t="s">
        <v>133</v>
      </c>
      <c r="AD1206" s="115" t="s">
        <v>135</v>
      </c>
      <c r="AE1206" s="115" t="s">
        <v>133</v>
      </c>
      <c r="AF1206" s="115" t="s">
        <v>133</v>
      </c>
      <c r="AG1206" s="115" t="s">
        <v>133</v>
      </c>
      <c r="AH1206" s="115" t="s">
        <v>135</v>
      </c>
      <c r="AI1206" s="115" t="s">
        <v>133</v>
      </c>
      <c r="AJ1206" s="115" t="s">
        <v>133</v>
      </c>
      <c r="AK1206" s="115" t="s">
        <v>133</v>
      </c>
      <c r="AL1206" s="115" t="s">
        <v>133</v>
      </c>
      <c r="AM1206" s="115" t="s">
        <v>133</v>
      </c>
      <c r="AN1206" s="115" t="s">
        <v>133</v>
      </c>
    </row>
    <row r="1207" spans="1:40" x14ac:dyDescent="0.25">
      <c r="A1207" s="115">
        <v>335183</v>
      </c>
      <c r="B1207" s="115" t="s">
        <v>138</v>
      </c>
      <c r="P1207" s="115" t="s">
        <v>136</v>
      </c>
      <c r="W1207" s="115" t="s">
        <v>135</v>
      </c>
      <c r="AC1207" s="115" t="s">
        <v>136</v>
      </c>
      <c r="AG1207" s="115" t="s">
        <v>133</v>
      </c>
      <c r="AH1207" s="115" t="s">
        <v>135</v>
      </c>
      <c r="AI1207" s="115" t="s">
        <v>133</v>
      </c>
      <c r="AJ1207" s="115" t="s">
        <v>136</v>
      </c>
      <c r="AL1207" s="115" t="s">
        <v>136</v>
      </c>
      <c r="AN1207" s="115" t="s">
        <v>133</v>
      </c>
    </row>
    <row r="1208" spans="1:40" x14ac:dyDescent="0.25">
      <c r="A1208" s="115">
        <v>335825</v>
      </c>
      <c r="B1208" s="115" t="s">
        <v>138</v>
      </c>
      <c r="X1208" s="115" t="s">
        <v>135</v>
      </c>
      <c r="AC1208" s="115" t="s">
        <v>133</v>
      </c>
      <c r="AD1208" s="115" t="s">
        <v>133</v>
      </c>
      <c r="AE1208" s="115" t="s">
        <v>133</v>
      </c>
      <c r="AF1208" s="115" t="s">
        <v>133</v>
      </c>
      <c r="AG1208" s="115" t="s">
        <v>133</v>
      </c>
      <c r="AH1208" s="115" t="s">
        <v>133</v>
      </c>
      <c r="AI1208" s="115" t="s">
        <v>133</v>
      </c>
      <c r="AJ1208" s="115" t="s">
        <v>133</v>
      </c>
      <c r="AK1208" s="115" t="s">
        <v>133</v>
      </c>
      <c r="AL1208" s="115" t="s">
        <v>133</v>
      </c>
      <c r="AM1208" s="115" t="s">
        <v>133</v>
      </c>
      <c r="AN1208" s="115" t="s">
        <v>133</v>
      </c>
    </row>
    <row r="1209" spans="1:40" x14ac:dyDescent="0.25">
      <c r="A1209" s="115">
        <v>336364</v>
      </c>
      <c r="B1209" s="115" t="s">
        <v>138</v>
      </c>
      <c r="S1209" s="115" t="s">
        <v>135</v>
      </c>
      <c r="T1209" s="115" t="s">
        <v>135</v>
      </c>
      <c r="Z1209" s="115" t="s">
        <v>135</v>
      </c>
      <c r="AA1209" s="115" t="s">
        <v>136</v>
      </c>
      <c r="AC1209" s="115" t="s">
        <v>133</v>
      </c>
      <c r="AD1209" s="115" t="s">
        <v>133</v>
      </c>
      <c r="AE1209" s="115" t="s">
        <v>133</v>
      </c>
      <c r="AF1209" s="115" t="s">
        <v>133</v>
      </c>
      <c r="AG1209" s="115" t="s">
        <v>133</v>
      </c>
      <c r="AH1209" s="115" t="s">
        <v>133</v>
      </c>
      <c r="AI1209" s="115" t="s">
        <v>133</v>
      </c>
      <c r="AJ1209" s="115" t="s">
        <v>133</v>
      </c>
      <c r="AK1209" s="115" t="s">
        <v>133</v>
      </c>
      <c r="AL1209" s="115" t="s">
        <v>133</v>
      </c>
      <c r="AM1209" s="115" t="s">
        <v>133</v>
      </c>
      <c r="AN1209" s="115" t="s">
        <v>133</v>
      </c>
    </row>
    <row r="1210" spans="1:40" x14ac:dyDescent="0.25">
      <c r="A1210" s="115">
        <v>336527</v>
      </c>
      <c r="B1210" s="115" t="s">
        <v>138</v>
      </c>
      <c r="N1210" s="115" t="s">
        <v>136</v>
      </c>
      <c r="P1210" s="115" t="s">
        <v>136</v>
      </c>
      <c r="V1210" s="115" t="s">
        <v>136</v>
      </c>
      <c r="AA1210" s="115" t="s">
        <v>136</v>
      </c>
      <c r="AC1210" s="115" t="s">
        <v>133</v>
      </c>
      <c r="AD1210" s="115" t="s">
        <v>133</v>
      </c>
      <c r="AE1210" s="115" t="s">
        <v>133</v>
      </c>
      <c r="AF1210" s="115" t="s">
        <v>133</v>
      </c>
      <c r="AG1210" s="115" t="s">
        <v>133</v>
      </c>
      <c r="AH1210" s="115" t="s">
        <v>133</v>
      </c>
      <c r="AI1210" s="115" t="s">
        <v>133</v>
      </c>
      <c r="AJ1210" s="115" t="s">
        <v>133</v>
      </c>
      <c r="AK1210" s="115" t="s">
        <v>133</v>
      </c>
      <c r="AL1210" s="115" t="s">
        <v>133</v>
      </c>
      <c r="AM1210" s="115" t="s">
        <v>133</v>
      </c>
      <c r="AN1210" s="115" t="s">
        <v>133</v>
      </c>
    </row>
    <row r="1211" spans="1:40" x14ac:dyDescent="0.25">
      <c r="A1211" s="115">
        <v>337120</v>
      </c>
      <c r="B1211" s="115" t="s">
        <v>138</v>
      </c>
      <c r="I1211" s="115" t="s">
        <v>136</v>
      </c>
      <c r="W1211" s="115" t="s">
        <v>136</v>
      </c>
      <c r="AA1211" s="115" t="s">
        <v>136</v>
      </c>
      <c r="AC1211" s="115" t="s">
        <v>135</v>
      </c>
      <c r="AD1211" s="115" t="s">
        <v>135</v>
      </c>
      <c r="AE1211" s="115" t="s">
        <v>136</v>
      </c>
      <c r="AF1211" s="115" t="s">
        <v>136</v>
      </c>
      <c r="AG1211" s="115" t="s">
        <v>135</v>
      </c>
      <c r="AH1211" s="115" t="s">
        <v>135</v>
      </c>
      <c r="AI1211" s="115" t="s">
        <v>135</v>
      </c>
      <c r="AJ1211" s="115" t="s">
        <v>135</v>
      </c>
      <c r="AK1211" s="115" t="s">
        <v>133</v>
      </c>
      <c r="AL1211" s="115" t="s">
        <v>135</v>
      </c>
      <c r="AM1211" s="115" t="s">
        <v>133</v>
      </c>
      <c r="AN1211" s="115" t="s">
        <v>133</v>
      </c>
    </row>
    <row r="1212" spans="1:40" x14ac:dyDescent="0.25">
      <c r="A1212" s="115">
        <v>339101</v>
      </c>
      <c r="B1212" s="115" t="s">
        <v>138</v>
      </c>
      <c r="P1212" s="115" t="s">
        <v>136</v>
      </c>
      <c r="T1212" s="115" t="s">
        <v>136</v>
      </c>
      <c r="Z1212" s="115" t="s">
        <v>136</v>
      </c>
      <c r="AA1212" s="115" t="s">
        <v>136</v>
      </c>
      <c r="AE1212" s="115" t="s">
        <v>135</v>
      </c>
      <c r="AH1212" s="115" t="s">
        <v>135</v>
      </c>
      <c r="AI1212" s="115" t="s">
        <v>133</v>
      </c>
      <c r="AJ1212" s="115" t="s">
        <v>133</v>
      </c>
      <c r="AL1212" s="115" t="s">
        <v>133</v>
      </c>
      <c r="AM1212" s="115" t="s">
        <v>133</v>
      </c>
      <c r="AN1212" s="115" t="s">
        <v>133</v>
      </c>
    </row>
    <row r="1213" spans="1:40" x14ac:dyDescent="0.25">
      <c r="A1213" s="115">
        <v>331421</v>
      </c>
      <c r="B1213" s="115" t="s">
        <v>138</v>
      </c>
      <c r="I1213" s="115" t="s">
        <v>136</v>
      </c>
      <c r="N1213" s="115" t="s">
        <v>136</v>
      </c>
      <c r="V1213" s="115" t="s">
        <v>135</v>
      </c>
      <c r="AA1213" s="115" t="s">
        <v>133</v>
      </c>
      <c r="AC1213" s="115" t="s">
        <v>135</v>
      </c>
      <c r="AD1213" s="115" t="s">
        <v>135</v>
      </c>
      <c r="AG1213" s="115" t="s">
        <v>135</v>
      </c>
      <c r="AH1213" s="115" t="s">
        <v>135</v>
      </c>
      <c r="AI1213" s="115" t="s">
        <v>133</v>
      </c>
      <c r="AJ1213" s="115" t="s">
        <v>133</v>
      </c>
      <c r="AK1213" s="115" t="s">
        <v>133</v>
      </c>
      <c r="AL1213" s="115" t="s">
        <v>133</v>
      </c>
      <c r="AM1213" s="115" t="s">
        <v>133</v>
      </c>
      <c r="AN1213" s="115" t="s">
        <v>133</v>
      </c>
    </row>
    <row r="1214" spans="1:40" x14ac:dyDescent="0.25">
      <c r="A1214" s="115">
        <v>331814</v>
      </c>
      <c r="B1214" s="115" t="s">
        <v>138</v>
      </c>
      <c r="M1214" s="115" t="s">
        <v>136</v>
      </c>
      <c r="P1214" s="115" t="s">
        <v>136</v>
      </c>
      <c r="W1214" s="115" t="s">
        <v>136</v>
      </c>
      <c r="AC1214" s="115" t="s">
        <v>135</v>
      </c>
      <c r="AD1214" s="115" t="s">
        <v>135</v>
      </c>
      <c r="AE1214" s="115" t="s">
        <v>135</v>
      </c>
      <c r="AF1214" s="115" t="s">
        <v>135</v>
      </c>
      <c r="AG1214" s="115" t="s">
        <v>135</v>
      </c>
      <c r="AH1214" s="115" t="s">
        <v>135</v>
      </c>
      <c r="AI1214" s="115" t="s">
        <v>133</v>
      </c>
      <c r="AJ1214" s="115" t="s">
        <v>133</v>
      </c>
      <c r="AK1214" s="115" t="s">
        <v>133</v>
      </c>
      <c r="AL1214" s="115" t="s">
        <v>133</v>
      </c>
      <c r="AM1214" s="115" t="s">
        <v>133</v>
      </c>
      <c r="AN1214" s="115" t="s">
        <v>133</v>
      </c>
    </row>
    <row r="1215" spans="1:40" x14ac:dyDescent="0.25">
      <c r="A1215" s="115">
        <v>332263</v>
      </c>
      <c r="B1215" s="115" t="s">
        <v>138</v>
      </c>
      <c r="P1215" s="115" t="s">
        <v>136</v>
      </c>
      <c r="W1215" s="115" t="s">
        <v>135</v>
      </c>
      <c r="AC1215" s="115" t="s">
        <v>135</v>
      </c>
      <c r="AD1215" s="115" t="s">
        <v>135</v>
      </c>
      <c r="AE1215" s="115" t="s">
        <v>133</v>
      </c>
      <c r="AF1215" s="115" t="s">
        <v>133</v>
      </c>
      <c r="AG1215" s="115" t="s">
        <v>133</v>
      </c>
      <c r="AH1215" s="115" t="s">
        <v>133</v>
      </c>
      <c r="AI1215" s="115" t="s">
        <v>133</v>
      </c>
      <c r="AJ1215" s="115" t="s">
        <v>133</v>
      </c>
      <c r="AK1215" s="115" t="s">
        <v>133</v>
      </c>
      <c r="AL1215" s="115" t="s">
        <v>133</v>
      </c>
      <c r="AM1215" s="115" t="s">
        <v>133</v>
      </c>
      <c r="AN1215" s="115" t="s">
        <v>133</v>
      </c>
    </row>
    <row r="1216" spans="1:40" x14ac:dyDescent="0.25">
      <c r="A1216" s="115">
        <v>334095</v>
      </c>
      <c r="B1216" s="115" t="s">
        <v>138</v>
      </c>
      <c r="N1216" s="115" t="s">
        <v>136</v>
      </c>
      <c r="P1216" s="115" t="s">
        <v>136</v>
      </c>
      <c r="W1216" s="115" t="s">
        <v>136</v>
      </c>
      <c r="X1216" s="115" t="s">
        <v>136</v>
      </c>
      <c r="AC1216" s="115" t="s">
        <v>133</v>
      </c>
      <c r="AD1216" s="115" t="s">
        <v>133</v>
      </c>
      <c r="AE1216" s="115" t="s">
        <v>133</v>
      </c>
      <c r="AF1216" s="115" t="s">
        <v>133</v>
      </c>
      <c r="AG1216" s="115" t="s">
        <v>133</v>
      </c>
      <c r="AH1216" s="115" t="s">
        <v>133</v>
      </c>
      <c r="AI1216" s="115" t="s">
        <v>133</v>
      </c>
      <c r="AJ1216" s="115" t="s">
        <v>133</v>
      </c>
      <c r="AK1216" s="115" t="s">
        <v>133</v>
      </c>
      <c r="AL1216" s="115" t="s">
        <v>133</v>
      </c>
      <c r="AM1216" s="115" t="s">
        <v>133</v>
      </c>
      <c r="AN1216" s="115" t="s">
        <v>133</v>
      </c>
    </row>
    <row r="1217" spans="1:40" x14ac:dyDescent="0.25">
      <c r="A1217" s="115">
        <v>335510</v>
      </c>
      <c r="B1217" s="115" t="s">
        <v>138</v>
      </c>
      <c r="P1217" s="115" t="s">
        <v>136</v>
      </c>
      <c r="X1217" s="115" t="s">
        <v>136</v>
      </c>
      <c r="Y1217" s="115" t="s">
        <v>136</v>
      </c>
      <c r="AC1217" s="115" t="s">
        <v>133</v>
      </c>
      <c r="AD1217" s="115" t="s">
        <v>133</v>
      </c>
      <c r="AE1217" s="115" t="s">
        <v>133</v>
      </c>
      <c r="AF1217" s="115" t="s">
        <v>133</v>
      </c>
      <c r="AG1217" s="115" t="s">
        <v>133</v>
      </c>
      <c r="AH1217" s="115" t="s">
        <v>133</v>
      </c>
      <c r="AI1217" s="115" t="s">
        <v>133</v>
      </c>
      <c r="AJ1217" s="115" t="s">
        <v>133</v>
      </c>
      <c r="AK1217" s="115" t="s">
        <v>133</v>
      </c>
      <c r="AL1217" s="115" t="s">
        <v>133</v>
      </c>
      <c r="AM1217" s="115" t="s">
        <v>133</v>
      </c>
      <c r="AN1217" s="115" t="s">
        <v>133</v>
      </c>
    </row>
    <row r="1218" spans="1:40" x14ac:dyDescent="0.25">
      <c r="A1218" s="115">
        <v>336071</v>
      </c>
      <c r="B1218" s="115" t="s">
        <v>138</v>
      </c>
      <c r="N1218" s="115" t="s">
        <v>135</v>
      </c>
      <c r="V1218" s="115" t="s">
        <v>133</v>
      </c>
      <c r="AA1218" s="115" t="s">
        <v>133</v>
      </c>
      <c r="AC1218" s="115" t="s">
        <v>136</v>
      </c>
      <c r="AE1218" s="115" t="s">
        <v>136</v>
      </c>
      <c r="AF1218" s="115" t="s">
        <v>136</v>
      </c>
      <c r="AG1218" s="115" t="s">
        <v>136</v>
      </c>
      <c r="AH1218" s="115" t="s">
        <v>133</v>
      </c>
      <c r="AI1218" s="115" t="s">
        <v>133</v>
      </c>
      <c r="AJ1218" s="115" t="s">
        <v>133</v>
      </c>
      <c r="AK1218" s="115" t="s">
        <v>133</v>
      </c>
      <c r="AL1218" s="115" t="s">
        <v>133</v>
      </c>
      <c r="AM1218" s="115" t="s">
        <v>133</v>
      </c>
      <c r="AN1218" s="115" t="s">
        <v>133</v>
      </c>
    </row>
    <row r="1219" spans="1:40" x14ac:dyDescent="0.25">
      <c r="A1219" s="115">
        <v>337387</v>
      </c>
      <c r="B1219" s="115" t="s">
        <v>138</v>
      </c>
      <c r="R1219" s="115" t="s">
        <v>136</v>
      </c>
      <c r="AC1219" s="115" t="s">
        <v>136</v>
      </c>
      <c r="AG1219" s="115" t="s">
        <v>136</v>
      </c>
      <c r="AI1219" s="115" t="s">
        <v>135</v>
      </c>
      <c r="AJ1219" s="115" t="s">
        <v>135</v>
      </c>
      <c r="AK1219" s="115" t="s">
        <v>135</v>
      </c>
      <c r="AL1219" s="115" t="s">
        <v>135</v>
      </c>
      <c r="AM1219" s="115" t="s">
        <v>135</v>
      </c>
      <c r="AN1219" s="115" t="s">
        <v>133</v>
      </c>
    </row>
    <row r="1220" spans="1:40" x14ac:dyDescent="0.25">
      <c r="A1220" s="115">
        <v>338704</v>
      </c>
      <c r="B1220" s="115" t="s">
        <v>138</v>
      </c>
      <c r="L1220" s="115" t="s">
        <v>136</v>
      </c>
      <c r="Z1220" s="115" t="s">
        <v>135</v>
      </c>
      <c r="AC1220" s="115" t="s">
        <v>135</v>
      </c>
      <c r="AD1220" s="115" t="s">
        <v>135</v>
      </c>
      <c r="AF1220" s="115" t="s">
        <v>135</v>
      </c>
      <c r="AG1220" s="115" t="s">
        <v>133</v>
      </c>
      <c r="AH1220" s="115" t="s">
        <v>133</v>
      </c>
      <c r="AI1220" s="115" t="s">
        <v>133</v>
      </c>
      <c r="AJ1220" s="115" t="s">
        <v>133</v>
      </c>
      <c r="AK1220" s="115" t="s">
        <v>133</v>
      </c>
      <c r="AL1220" s="115" t="s">
        <v>133</v>
      </c>
      <c r="AM1220" s="115" t="s">
        <v>133</v>
      </c>
      <c r="AN1220" s="115" t="s">
        <v>133</v>
      </c>
    </row>
    <row r="1221" spans="1:40" x14ac:dyDescent="0.25">
      <c r="A1221" s="115">
        <v>336840</v>
      </c>
      <c r="B1221" s="115" t="s">
        <v>138</v>
      </c>
      <c r="N1221" s="115" t="s">
        <v>136</v>
      </c>
      <c r="V1221" s="115" t="s">
        <v>136</v>
      </c>
      <c r="W1221" s="115" t="s">
        <v>136</v>
      </c>
      <c r="AA1221" s="115" t="s">
        <v>135</v>
      </c>
      <c r="AC1221" s="115" t="s">
        <v>133</v>
      </c>
      <c r="AD1221" s="115" t="s">
        <v>133</v>
      </c>
      <c r="AE1221" s="115" t="s">
        <v>133</v>
      </c>
      <c r="AF1221" s="115" t="s">
        <v>133</v>
      </c>
      <c r="AG1221" s="115" t="s">
        <v>133</v>
      </c>
      <c r="AH1221" s="115" t="s">
        <v>133</v>
      </c>
      <c r="AI1221" s="115" t="s">
        <v>133</v>
      </c>
      <c r="AJ1221" s="115" t="s">
        <v>133</v>
      </c>
      <c r="AK1221" s="115" t="s">
        <v>133</v>
      </c>
      <c r="AL1221" s="115" t="s">
        <v>133</v>
      </c>
      <c r="AM1221" s="115" t="s">
        <v>133</v>
      </c>
      <c r="AN1221" s="115" t="s">
        <v>133</v>
      </c>
    </row>
    <row r="1222" spans="1:40" x14ac:dyDescent="0.25">
      <c r="A1222" s="115">
        <v>338695</v>
      </c>
      <c r="B1222" s="115" t="s">
        <v>138</v>
      </c>
      <c r="AI1222" s="115" t="s">
        <v>133</v>
      </c>
      <c r="AJ1222" s="115" t="s">
        <v>133</v>
      </c>
      <c r="AK1222" s="115" t="s">
        <v>133</v>
      </c>
      <c r="AL1222" s="115" t="s">
        <v>133</v>
      </c>
      <c r="AM1222" s="115" t="s">
        <v>133</v>
      </c>
      <c r="AN1222" s="115" t="s">
        <v>133</v>
      </c>
    </row>
    <row r="1223" spans="1:40" x14ac:dyDescent="0.25">
      <c r="A1223" s="115">
        <v>338985</v>
      </c>
      <c r="B1223" s="115" t="s">
        <v>138</v>
      </c>
      <c r="N1223" s="115" t="s">
        <v>135</v>
      </c>
      <c r="AA1223" s="115" t="s">
        <v>136</v>
      </c>
      <c r="AC1223" s="115" t="s">
        <v>133</v>
      </c>
      <c r="AD1223" s="115" t="s">
        <v>133</v>
      </c>
      <c r="AF1223" s="115" t="s">
        <v>135</v>
      </c>
      <c r="AG1223" s="115" t="s">
        <v>133</v>
      </c>
      <c r="AH1223" s="115" t="s">
        <v>133</v>
      </c>
      <c r="AI1223" s="115" t="s">
        <v>133</v>
      </c>
      <c r="AJ1223" s="115" t="s">
        <v>133</v>
      </c>
      <c r="AK1223" s="115" t="s">
        <v>133</v>
      </c>
      <c r="AL1223" s="115" t="s">
        <v>133</v>
      </c>
      <c r="AM1223" s="115" t="s">
        <v>133</v>
      </c>
      <c r="AN1223" s="115" t="s">
        <v>133</v>
      </c>
    </row>
    <row r="1224" spans="1:40" x14ac:dyDescent="0.25">
      <c r="A1224" s="115">
        <v>338973</v>
      </c>
      <c r="B1224" s="115" t="s">
        <v>138</v>
      </c>
      <c r="I1224" s="115" t="s">
        <v>135</v>
      </c>
      <c r="N1224" s="115" t="s">
        <v>135</v>
      </c>
      <c r="V1224" s="115" t="s">
        <v>135</v>
      </c>
      <c r="AA1224" s="115" t="s">
        <v>135</v>
      </c>
      <c r="AC1224" s="115" t="s">
        <v>133</v>
      </c>
      <c r="AD1224" s="115" t="s">
        <v>135</v>
      </c>
      <c r="AE1224" s="115" t="s">
        <v>135</v>
      </c>
      <c r="AF1224" s="115" t="s">
        <v>135</v>
      </c>
      <c r="AG1224" s="115" t="s">
        <v>133</v>
      </c>
      <c r="AH1224" s="115" t="s">
        <v>133</v>
      </c>
      <c r="AI1224" s="115" t="s">
        <v>133</v>
      </c>
      <c r="AJ1224" s="115" t="s">
        <v>133</v>
      </c>
      <c r="AK1224" s="115" t="s">
        <v>133</v>
      </c>
      <c r="AL1224" s="115" t="s">
        <v>133</v>
      </c>
      <c r="AM1224" s="115" t="s">
        <v>133</v>
      </c>
      <c r="AN1224" s="115" t="s">
        <v>133</v>
      </c>
    </row>
    <row r="1225" spans="1:40" x14ac:dyDescent="0.25">
      <c r="A1225" s="115">
        <v>338066</v>
      </c>
      <c r="B1225" s="115" t="s">
        <v>138</v>
      </c>
      <c r="P1225" s="115" t="s">
        <v>136</v>
      </c>
      <c r="W1225" s="115" t="s">
        <v>136</v>
      </c>
      <c r="Y1225" s="115" t="s">
        <v>136</v>
      </c>
      <c r="Z1225" s="115" t="s">
        <v>136</v>
      </c>
      <c r="AC1225" s="115" t="s">
        <v>133</v>
      </c>
      <c r="AD1225" s="115" t="s">
        <v>133</v>
      </c>
      <c r="AE1225" s="115" t="s">
        <v>135</v>
      </c>
      <c r="AF1225" s="115" t="s">
        <v>135</v>
      </c>
      <c r="AG1225" s="115" t="s">
        <v>133</v>
      </c>
      <c r="AH1225" s="115" t="s">
        <v>133</v>
      </c>
      <c r="AI1225" s="115" t="s">
        <v>133</v>
      </c>
      <c r="AJ1225" s="115" t="s">
        <v>133</v>
      </c>
      <c r="AK1225" s="115" t="s">
        <v>133</v>
      </c>
      <c r="AL1225" s="115" t="s">
        <v>133</v>
      </c>
      <c r="AM1225" s="115" t="s">
        <v>133</v>
      </c>
      <c r="AN1225" s="115" t="s">
        <v>133</v>
      </c>
    </row>
    <row r="1226" spans="1:40" x14ac:dyDescent="0.25">
      <c r="A1226" s="115">
        <v>338878</v>
      </c>
      <c r="B1226" s="115" t="s">
        <v>138</v>
      </c>
      <c r="P1226" s="115" t="s">
        <v>136</v>
      </c>
      <c r="AC1226" s="115" t="s">
        <v>135</v>
      </c>
      <c r="AE1226" s="115" t="s">
        <v>135</v>
      </c>
      <c r="AF1226" s="115" t="s">
        <v>135</v>
      </c>
      <c r="AG1226" s="115" t="s">
        <v>135</v>
      </c>
      <c r="AH1226" s="115" t="s">
        <v>135</v>
      </c>
      <c r="AI1226" s="115" t="s">
        <v>133</v>
      </c>
      <c r="AJ1226" s="115" t="s">
        <v>133</v>
      </c>
      <c r="AK1226" s="115" t="s">
        <v>133</v>
      </c>
      <c r="AL1226" s="115" t="s">
        <v>133</v>
      </c>
      <c r="AM1226" s="115" t="s">
        <v>133</v>
      </c>
      <c r="AN1226" s="115" t="s">
        <v>133</v>
      </c>
    </row>
    <row r="1227" spans="1:40" x14ac:dyDescent="0.25">
      <c r="A1227" s="115">
        <v>338536</v>
      </c>
      <c r="B1227" s="115" t="s">
        <v>138</v>
      </c>
      <c r="AC1227" s="115" t="s">
        <v>135</v>
      </c>
      <c r="AI1227" s="115" t="s">
        <v>133</v>
      </c>
      <c r="AJ1227" s="115" t="s">
        <v>133</v>
      </c>
      <c r="AK1227" s="115" t="s">
        <v>133</v>
      </c>
      <c r="AL1227" s="115" t="s">
        <v>133</v>
      </c>
      <c r="AM1227" s="115" t="s">
        <v>133</v>
      </c>
      <c r="AN1227" s="115" t="s">
        <v>133</v>
      </c>
    </row>
    <row r="1228" spans="1:40" x14ac:dyDescent="0.25">
      <c r="A1228" s="115">
        <v>338579</v>
      </c>
      <c r="B1228" s="115" t="s">
        <v>138</v>
      </c>
      <c r="AC1228" s="115" t="s">
        <v>136</v>
      </c>
      <c r="AG1228" s="115" t="s">
        <v>133</v>
      </c>
      <c r="AI1228" s="115" t="s">
        <v>135</v>
      </c>
      <c r="AJ1228" s="115" t="s">
        <v>135</v>
      </c>
      <c r="AM1228" s="115" t="s">
        <v>135</v>
      </c>
      <c r="AN1228" s="115" t="s">
        <v>133</v>
      </c>
    </row>
    <row r="1229" spans="1:40" x14ac:dyDescent="0.25">
      <c r="A1229" s="115">
        <v>337751</v>
      </c>
      <c r="B1229" s="115" t="s">
        <v>138</v>
      </c>
      <c r="I1229" s="115" t="s">
        <v>136</v>
      </c>
      <c r="N1229" s="115" t="s">
        <v>136</v>
      </c>
      <c r="P1229" s="115" t="s">
        <v>136</v>
      </c>
      <c r="AA1229" s="115" t="s">
        <v>136</v>
      </c>
      <c r="AC1229" s="115" t="s">
        <v>135</v>
      </c>
      <c r="AD1229" s="115" t="s">
        <v>135</v>
      </c>
      <c r="AG1229" s="115" t="s">
        <v>133</v>
      </c>
      <c r="AH1229" s="115" t="s">
        <v>133</v>
      </c>
      <c r="AI1229" s="115" t="s">
        <v>133</v>
      </c>
      <c r="AJ1229" s="115" t="s">
        <v>133</v>
      </c>
      <c r="AK1229" s="115" t="s">
        <v>133</v>
      </c>
      <c r="AL1229" s="115" t="s">
        <v>133</v>
      </c>
      <c r="AM1229" s="115" t="s">
        <v>133</v>
      </c>
      <c r="AN1229" s="115" t="s">
        <v>133</v>
      </c>
    </row>
    <row r="1230" spans="1:40" x14ac:dyDescent="0.25">
      <c r="A1230" s="115">
        <v>337797</v>
      </c>
      <c r="B1230" s="115" t="s">
        <v>138</v>
      </c>
      <c r="P1230" s="115" t="s">
        <v>136</v>
      </c>
      <c r="AC1230" s="115" t="s">
        <v>136</v>
      </c>
      <c r="AE1230" s="115" t="s">
        <v>133</v>
      </c>
      <c r="AI1230" s="115" t="s">
        <v>133</v>
      </c>
      <c r="AJ1230" s="115" t="s">
        <v>135</v>
      </c>
      <c r="AK1230" s="115" t="s">
        <v>133</v>
      </c>
      <c r="AL1230" s="115" t="s">
        <v>135</v>
      </c>
      <c r="AM1230" s="115" t="s">
        <v>133</v>
      </c>
      <c r="AN1230" s="115" t="s">
        <v>133</v>
      </c>
    </row>
    <row r="1231" spans="1:40" x14ac:dyDescent="0.25">
      <c r="A1231" s="115">
        <v>336672</v>
      </c>
      <c r="B1231" s="115" t="s">
        <v>138</v>
      </c>
      <c r="P1231" s="115" t="s">
        <v>136</v>
      </c>
      <c r="W1231" s="115" t="s">
        <v>136</v>
      </c>
      <c r="AC1231" s="115" t="s">
        <v>136</v>
      </c>
      <c r="AD1231" s="115" t="s">
        <v>136</v>
      </c>
      <c r="AF1231" s="115" t="s">
        <v>136</v>
      </c>
      <c r="AG1231" s="115" t="s">
        <v>133</v>
      </c>
      <c r="AJ1231" s="115" t="s">
        <v>136</v>
      </c>
      <c r="AK1231" s="115" t="s">
        <v>135</v>
      </c>
      <c r="AM1231" s="115" t="s">
        <v>136</v>
      </c>
      <c r="AN1231" s="115" t="s">
        <v>133</v>
      </c>
    </row>
    <row r="1232" spans="1:40" x14ac:dyDescent="0.25">
      <c r="A1232" s="115">
        <v>338075</v>
      </c>
      <c r="B1232" s="115" t="s">
        <v>138</v>
      </c>
      <c r="P1232" s="115" t="s">
        <v>136</v>
      </c>
      <c r="R1232" s="115" t="s">
        <v>136</v>
      </c>
      <c r="W1232" s="115" t="s">
        <v>133</v>
      </c>
      <c r="X1232" s="115" t="s">
        <v>136</v>
      </c>
      <c r="AC1232" s="115" t="s">
        <v>135</v>
      </c>
      <c r="AG1232" s="115" t="s">
        <v>133</v>
      </c>
      <c r="AH1232" s="115" t="s">
        <v>133</v>
      </c>
      <c r="AI1232" s="115" t="s">
        <v>133</v>
      </c>
      <c r="AJ1232" s="115" t="s">
        <v>135</v>
      </c>
      <c r="AK1232" s="115" t="s">
        <v>133</v>
      </c>
      <c r="AL1232" s="115" t="s">
        <v>133</v>
      </c>
      <c r="AM1232" s="115" t="s">
        <v>133</v>
      </c>
      <c r="AN1232" s="115" t="s">
        <v>133</v>
      </c>
    </row>
    <row r="1233" spans="1:40" x14ac:dyDescent="0.25">
      <c r="A1233" s="115">
        <v>338628</v>
      </c>
      <c r="B1233" s="115" t="s">
        <v>138</v>
      </c>
      <c r="AI1233" s="115" t="s">
        <v>133</v>
      </c>
      <c r="AJ1233" s="115" t="s">
        <v>133</v>
      </c>
      <c r="AK1233" s="115" t="s">
        <v>133</v>
      </c>
      <c r="AL1233" s="115" t="s">
        <v>133</v>
      </c>
      <c r="AM1233" s="115" t="s">
        <v>133</v>
      </c>
      <c r="AN1233" s="115" t="s">
        <v>133</v>
      </c>
    </row>
    <row r="1234" spans="1:40" x14ac:dyDescent="0.25">
      <c r="A1234" s="115">
        <v>338722</v>
      </c>
      <c r="B1234" s="115" t="s">
        <v>138</v>
      </c>
      <c r="P1234" s="115" t="s">
        <v>136</v>
      </c>
      <c r="Y1234" s="115" t="s">
        <v>136</v>
      </c>
      <c r="AD1234" s="115" t="s">
        <v>136</v>
      </c>
      <c r="AG1234" s="115" t="s">
        <v>136</v>
      </c>
      <c r="AI1234" s="115" t="s">
        <v>133</v>
      </c>
      <c r="AJ1234" s="115" t="s">
        <v>133</v>
      </c>
      <c r="AK1234" s="115" t="s">
        <v>133</v>
      </c>
      <c r="AL1234" s="115" t="s">
        <v>133</v>
      </c>
      <c r="AM1234" s="115" t="s">
        <v>133</v>
      </c>
      <c r="AN1234" s="115" t="s">
        <v>133</v>
      </c>
    </row>
    <row r="1235" spans="1:40" x14ac:dyDescent="0.25">
      <c r="A1235" s="115">
        <v>338562</v>
      </c>
      <c r="B1235" s="115" t="s">
        <v>138</v>
      </c>
      <c r="AI1235" s="115" t="s">
        <v>133</v>
      </c>
      <c r="AJ1235" s="115" t="s">
        <v>133</v>
      </c>
      <c r="AK1235" s="115" t="s">
        <v>133</v>
      </c>
      <c r="AL1235" s="115" t="s">
        <v>133</v>
      </c>
      <c r="AM1235" s="115" t="s">
        <v>133</v>
      </c>
      <c r="AN1235" s="115" t="s">
        <v>133</v>
      </c>
    </row>
    <row r="1236" spans="1:40" x14ac:dyDescent="0.25">
      <c r="A1236" s="115">
        <v>338976</v>
      </c>
      <c r="B1236" s="115" t="s">
        <v>138</v>
      </c>
      <c r="AC1236" s="115" t="s">
        <v>135</v>
      </c>
      <c r="AE1236" s="115" t="s">
        <v>135</v>
      </c>
      <c r="AF1236" s="115" t="s">
        <v>136</v>
      </c>
      <c r="AG1236" s="115" t="s">
        <v>133</v>
      </c>
      <c r="AH1236" s="115" t="s">
        <v>133</v>
      </c>
      <c r="AI1236" s="115" t="s">
        <v>135</v>
      </c>
      <c r="AJ1236" s="115" t="s">
        <v>135</v>
      </c>
      <c r="AK1236" s="115" t="s">
        <v>133</v>
      </c>
      <c r="AL1236" s="115" t="s">
        <v>135</v>
      </c>
      <c r="AM1236" s="115" t="s">
        <v>133</v>
      </c>
      <c r="AN1236" s="115" t="s">
        <v>133</v>
      </c>
    </row>
    <row r="1237" spans="1:40" x14ac:dyDescent="0.25">
      <c r="A1237" s="115">
        <v>338517</v>
      </c>
      <c r="B1237" s="115" t="s">
        <v>138</v>
      </c>
      <c r="I1237" s="115" t="s">
        <v>136</v>
      </c>
      <c r="N1237" s="115" t="s">
        <v>136</v>
      </c>
      <c r="V1237" s="115" t="s">
        <v>135</v>
      </c>
      <c r="AA1237" s="115" t="s">
        <v>136</v>
      </c>
      <c r="AC1237" s="115" t="s">
        <v>135</v>
      </c>
      <c r="AD1237" s="115" t="s">
        <v>135</v>
      </c>
      <c r="AE1237" s="115" t="s">
        <v>135</v>
      </c>
      <c r="AF1237" s="115" t="s">
        <v>135</v>
      </c>
      <c r="AG1237" s="115" t="s">
        <v>135</v>
      </c>
      <c r="AH1237" s="115" t="s">
        <v>135</v>
      </c>
      <c r="AI1237" s="115" t="s">
        <v>133</v>
      </c>
      <c r="AJ1237" s="115" t="s">
        <v>133</v>
      </c>
      <c r="AK1237" s="115" t="s">
        <v>133</v>
      </c>
      <c r="AL1237" s="115" t="s">
        <v>133</v>
      </c>
      <c r="AM1237" s="115" t="s">
        <v>133</v>
      </c>
      <c r="AN1237" s="115" t="s">
        <v>133</v>
      </c>
    </row>
    <row r="1238" spans="1:40" x14ac:dyDescent="0.25">
      <c r="A1238" s="115">
        <v>339613</v>
      </c>
      <c r="B1238" s="115" t="s">
        <v>138</v>
      </c>
      <c r="W1238" s="115" t="s">
        <v>136</v>
      </c>
      <c r="Z1238" s="115" t="s">
        <v>136</v>
      </c>
      <c r="AC1238" s="115" t="s">
        <v>135</v>
      </c>
      <c r="AF1238" s="115" t="s">
        <v>135</v>
      </c>
      <c r="AH1238" s="115" t="s">
        <v>135</v>
      </c>
      <c r="AI1238" s="115" t="s">
        <v>133</v>
      </c>
      <c r="AJ1238" s="115" t="s">
        <v>133</v>
      </c>
      <c r="AK1238" s="115" t="s">
        <v>133</v>
      </c>
      <c r="AL1238" s="115" t="s">
        <v>133</v>
      </c>
      <c r="AM1238" s="115" t="s">
        <v>133</v>
      </c>
      <c r="AN1238" s="115" t="s">
        <v>133</v>
      </c>
    </row>
    <row r="1239" spans="1:40" x14ac:dyDescent="0.25">
      <c r="A1239" s="115">
        <v>339697</v>
      </c>
      <c r="B1239" s="115" t="s">
        <v>138</v>
      </c>
      <c r="AG1239" s="115" t="s">
        <v>135</v>
      </c>
      <c r="AI1239" s="115" t="s">
        <v>133</v>
      </c>
      <c r="AJ1239" s="115" t="s">
        <v>133</v>
      </c>
      <c r="AK1239" s="115" t="s">
        <v>133</v>
      </c>
      <c r="AL1239" s="115" t="s">
        <v>133</v>
      </c>
      <c r="AM1239" s="115" t="s">
        <v>133</v>
      </c>
      <c r="AN1239" s="115" t="s">
        <v>133</v>
      </c>
    </row>
    <row r="1240" spans="1:40" x14ac:dyDescent="0.25">
      <c r="A1240" s="115">
        <v>336158</v>
      </c>
      <c r="B1240" s="115" t="s">
        <v>138</v>
      </c>
      <c r="V1240" s="115" t="s">
        <v>135</v>
      </c>
      <c r="AG1240" s="115" t="s">
        <v>133</v>
      </c>
      <c r="AH1240" s="115" t="s">
        <v>133</v>
      </c>
      <c r="AJ1240" s="115" t="s">
        <v>136</v>
      </c>
      <c r="AK1240" s="115" t="s">
        <v>136</v>
      </c>
      <c r="AN1240" s="115" t="s">
        <v>133</v>
      </c>
    </row>
    <row r="1241" spans="1:40" x14ac:dyDescent="0.25">
      <c r="A1241" s="115">
        <v>335789</v>
      </c>
      <c r="B1241" s="115" t="s">
        <v>138</v>
      </c>
      <c r="W1241" s="115" t="s">
        <v>136</v>
      </c>
      <c r="AC1241" s="115" t="s">
        <v>136</v>
      </c>
      <c r="AF1241" s="115" t="s">
        <v>135</v>
      </c>
      <c r="AG1241" s="115" t="s">
        <v>133</v>
      </c>
      <c r="AI1241" s="115" t="s">
        <v>135</v>
      </c>
      <c r="AJ1241" s="115" t="s">
        <v>135</v>
      </c>
      <c r="AK1241" s="115" t="s">
        <v>133</v>
      </c>
      <c r="AL1241" s="115" t="s">
        <v>135</v>
      </c>
      <c r="AM1241" s="115" t="s">
        <v>135</v>
      </c>
      <c r="AN1241" s="115" t="s">
        <v>133</v>
      </c>
    </row>
    <row r="1242" spans="1:40" x14ac:dyDescent="0.25">
      <c r="A1242" s="115">
        <v>334037</v>
      </c>
      <c r="B1242" s="115" t="s">
        <v>138</v>
      </c>
      <c r="H1242" s="115" t="s">
        <v>136</v>
      </c>
      <c r="P1242" s="115" t="s">
        <v>136</v>
      </c>
      <c r="Z1242" s="115" t="s">
        <v>136</v>
      </c>
      <c r="AC1242" s="115" t="s">
        <v>133</v>
      </c>
      <c r="AD1242" s="115" t="s">
        <v>133</v>
      </c>
      <c r="AE1242" s="115" t="s">
        <v>133</v>
      </c>
      <c r="AF1242" s="115" t="s">
        <v>133</v>
      </c>
      <c r="AG1242" s="115" t="s">
        <v>133</v>
      </c>
      <c r="AH1242" s="115" t="s">
        <v>133</v>
      </c>
      <c r="AI1242" s="115" t="s">
        <v>133</v>
      </c>
      <c r="AJ1242" s="115" t="s">
        <v>135</v>
      </c>
      <c r="AK1242" s="115" t="s">
        <v>135</v>
      </c>
      <c r="AL1242" s="115" t="s">
        <v>133</v>
      </c>
      <c r="AM1242" s="115" t="s">
        <v>133</v>
      </c>
      <c r="AN1242" s="115" t="s">
        <v>133</v>
      </c>
    </row>
    <row r="1243" spans="1:40" x14ac:dyDescent="0.25">
      <c r="A1243" s="115">
        <v>336687</v>
      </c>
      <c r="B1243" s="115" t="s">
        <v>138</v>
      </c>
      <c r="N1243" s="115" t="s">
        <v>136</v>
      </c>
      <c r="W1243" s="115" t="s">
        <v>136</v>
      </c>
      <c r="Z1243" s="115" t="s">
        <v>136</v>
      </c>
      <c r="AA1243" s="115" t="s">
        <v>136</v>
      </c>
      <c r="AC1243" s="115" t="s">
        <v>136</v>
      </c>
      <c r="AD1243" s="115" t="s">
        <v>136</v>
      </c>
      <c r="AE1243" s="115" t="s">
        <v>133</v>
      </c>
      <c r="AF1243" s="115" t="s">
        <v>133</v>
      </c>
      <c r="AI1243" s="115" t="s">
        <v>135</v>
      </c>
      <c r="AJ1243" s="115" t="s">
        <v>135</v>
      </c>
      <c r="AK1243" s="115" t="s">
        <v>133</v>
      </c>
      <c r="AL1243" s="115" t="s">
        <v>133</v>
      </c>
      <c r="AM1243" s="115" t="s">
        <v>133</v>
      </c>
      <c r="AN1243" s="115" t="s">
        <v>133</v>
      </c>
    </row>
    <row r="1244" spans="1:40" x14ac:dyDescent="0.25">
      <c r="A1244" s="115">
        <v>338977</v>
      </c>
      <c r="B1244" s="115" t="s">
        <v>138</v>
      </c>
      <c r="AC1244" s="115" t="s">
        <v>135</v>
      </c>
      <c r="AE1244" s="115" t="s">
        <v>135</v>
      </c>
      <c r="AF1244" s="115" t="s">
        <v>135</v>
      </c>
      <c r="AG1244" s="115" t="s">
        <v>133</v>
      </c>
      <c r="AH1244" s="115" t="s">
        <v>133</v>
      </c>
      <c r="AI1244" s="115" t="s">
        <v>133</v>
      </c>
      <c r="AJ1244" s="115" t="s">
        <v>135</v>
      </c>
      <c r="AK1244" s="115" t="s">
        <v>133</v>
      </c>
      <c r="AL1244" s="115" t="s">
        <v>135</v>
      </c>
      <c r="AM1244" s="115" t="s">
        <v>135</v>
      </c>
      <c r="AN1244" s="115" t="s">
        <v>133</v>
      </c>
    </row>
    <row r="1245" spans="1:40" x14ac:dyDescent="0.25">
      <c r="A1245" s="115">
        <v>309114</v>
      </c>
      <c r="B1245" s="115" t="s">
        <v>138</v>
      </c>
      <c r="AG1245" s="115" t="s">
        <v>136</v>
      </c>
      <c r="AI1245" s="115" t="s">
        <v>135</v>
      </c>
      <c r="AJ1245" s="115" t="s">
        <v>135</v>
      </c>
      <c r="AK1245" s="115" t="s">
        <v>135</v>
      </c>
      <c r="AL1245" s="115" t="s">
        <v>135</v>
      </c>
      <c r="AM1245" s="115" t="s">
        <v>133</v>
      </c>
      <c r="AN1245" s="115" t="s">
        <v>133</v>
      </c>
    </row>
    <row r="1246" spans="1:40" x14ac:dyDescent="0.25">
      <c r="A1246" s="115">
        <v>337415</v>
      </c>
      <c r="B1246" s="115" t="s">
        <v>138</v>
      </c>
      <c r="W1246" s="115" t="s">
        <v>136</v>
      </c>
      <c r="AC1246" s="115" t="s">
        <v>135</v>
      </c>
      <c r="AD1246" s="115" t="s">
        <v>135</v>
      </c>
      <c r="AE1246" s="115" t="s">
        <v>135</v>
      </c>
      <c r="AF1246" s="115" t="s">
        <v>135</v>
      </c>
      <c r="AG1246" s="115" t="s">
        <v>135</v>
      </c>
      <c r="AH1246" s="115" t="s">
        <v>135</v>
      </c>
      <c r="AI1246" s="115" t="s">
        <v>133</v>
      </c>
      <c r="AJ1246" s="115" t="s">
        <v>133</v>
      </c>
      <c r="AK1246" s="115" t="s">
        <v>133</v>
      </c>
      <c r="AL1246" s="115" t="s">
        <v>133</v>
      </c>
      <c r="AM1246" s="115" t="s">
        <v>133</v>
      </c>
      <c r="AN1246" s="115" t="s">
        <v>133</v>
      </c>
    </row>
    <row r="1247" spans="1:40" x14ac:dyDescent="0.25">
      <c r="A1247" s="115">
        <v>318000</v>
      </c>
      <c r="B1247" s="115" t="s">
        <v>138</v>
      </c>
      <c r="AD1247" s="115" t="s">
        <v>133</v>
      </c>
      <c r="AF1247" s="115" t="s">
        <v>135</v>
      </c>
      <c r="AG1247" s="115" t="s">
        <v>133</v>
      </c>
      <c r="AI1247" s="115" t="s">
        <v>133</v>
      </c>
      <c r="AJ1247" s="115" t="s">
        <v>133</v>
      </c>
      <c r="AK1247" s="115" t="s">
        <v>133</v>
      </c>
      <c r="AL1247" s="115" t="s">
        <v>133</v>
      </c>
      <c r="AN1247" s="115" t="s">
        <v>133</v>
      </c>
    </row>
    <row r="1248" spans="1:40" x14ac:dyDescent="0.25">
      <c r="A1248" s="115">
        <v>338809</v>
      </c>
      <c r="B1248" s="115" t="s">
        <v>138</v>
      </c>
      <c r="AC1248" s="115" t="s">
        <v>135</v>
      </c>
      <c r="AF1248" s="115" t="s">
        <v>135</v>
      </c>
      <c r="AG1248" s="115" t="s">
        <v>135</v>
      </c>
      <c r="AI1248" s="115" t="s">
        <v>133</v>
      </c>
      <c r="AJ1248" s="115" t="s">
        <v>133</v>
      </c>
      <c r="AK1248" s="115" t="s">
        <v>133</v>
      </c>
      <c r="AL1248" s="115" t="s">
        <v>133</v>
      </c>
      <c r="AM1248" s="115" t="s">
        <v>133</v>
      </c>
      <c r="AN1248" s="115" t="s">
        <v>133</v>
      </c>
    </row>
    <row r="1249" spans="1:40" x14ac:dyDescent="0.25">
      <c r="A1249" s="115">
        <v>337339</v>
      </c>
      <c r="B1249" s="115" t="s">
        <v>138</v>
      </c>
      <c r="P1249" s="115" t="s">
        <v>136</v>
      </c>
      <c r="AC1249" s="115" t="s">
        <v>136</v>
      </c>
      <c r="AE1249" s="115" t="s">
        <v>136</v>
      </c>
      <c r="AF1249" s="115" t="s">
        <v>136</v>
      </c>
      <c r="AG1249" s="115" t="s">
        <v>136</v>
      </c>
      <c r="AH1249" s="115" t="s">
        <v>136</v>
      </c>
      <c r="AI1249" s="115" t="s">
        <v>135</v>
      </c>
      <c r="AJ1249" s="115" t="s">
        <v>135</v>
      </c>
      <c r="AK1249" s="115" t="s">
        <v>135</v>
      </c>
      <c r="AM1249" s="115" t="s">
        <v>135</v>
      </c>
      <c r="AN1249" s="115" t="s">
        <v>133</v>
      </c>
    </row>
    <row r="1250" spans="1:40" x14ac:dyDescent="0.25">
      <c r="A1250" s="115">
        <v>339603</v>
      </c>
      <c r="B1250" s="115" t="s">
        <v>138</v>
      </c>
      <c r="G1250" s="115" t="s">
        <v>133</v>
      </c>
      <c r="P1250" s="115" t="s">
        <v>133</v>
      </c>
      <c r="W1250" s="115" t="s">
        <v>133</v>
      </c>
      <c r="AC1250" s="115" t="s">
        <v>135</v>
      </c>
      <c r="AG1250" s="115" t="s">
        <v>133</v>
      </c>
      <c r="AH1250" s="115" t="s">
        <v>133</v>
      </c>
      <c r="AI1250" s="115" t="s">
        <v>133</v>
      </c>
      <c r="AJ1250" s="115" t="s">
        <v>133</v>
      </c>
      <c r="AK1250" s="115" t="s">
        <v>133</v>
      </c>
      <c r="AM1250" s="115" t="s">
        <v>133</v>
      </c>
      <c r="AN1250" s="115" t="s">
        <v>133</v>
      </c>
    </row>
    <row r="1251" spans="1:40" x14ac:dyDescent="0.25">
      <c r="A1251" s="115">
        <v>334083</v>
      </c>
      <c r="B1251" s="115" t="s">
        <v>138</v>
      </c>
      <c r="P1251" s="115" t="s">
        <v>136</v>
      </c>
      <c r="W1251" s="115" t="s">
        <v>136</v>
      </c>
      <c r="AC1251" s="115" t="s">
        <v>135</v>
      </c>
      <c r="AD1251" s="115" t="s">
        <v>136</v>
      </c>
      <c r="AE1251" s="115" t="s">
        <v>136</v>
      </c>
      <c r="AG1251" s="115" t="s">
        <v>135</v>
      </c>
      <c r="AH1251" s="115" t="s">
        <v>136</v>
      </c>
      <c r="AI1251" s="115" t="s">
        <v>133</v>
      </c>
      <c r="AJ1251" s="115" t="s">
        <v>135</v>
      </c>
      <c r="AK1251" s="115" t="s">
        <v>135</v>
      </c>
      <c r="AL1251" s="115" t="s">
        <v>133</v>
      </c>
      <c r="AM1251" s="115" t="s">
        <v>135</v>
      </c>
      <c r="AN1251" s="115" t="s">
        <v>133</v>
      </c>
    </row>
    <row r="1252" spans="1:40" x14ac:dyDescent="0.25">
      <c r="A1252" s="115">
        <v>325315</v>
      </c>
      <c r="B1252" s="115" t="s">
        <v>138</v>
      </c>
      <c r="P1252" s="115" t="s">
        <v>136</v>
      </c>
      <c r="W1252" s="115" t="s">
        <v>136</v>
      </c>
      <c r="Y1252" s="115" t="s">
        <v>136</v>
      </c>
      <c r="Z1252" s="115" t="s">
        <v>136</v>
      </c>
      <c r="AC1252" s="115" t="s">
        <v>136</v>
      </c>
      <c r="AD1252" s="115" t="s">
        <v>136</v>
      </c>
      <c r="AG1252" s="115" t="s">
        <v>135</v>
      </c>
      <c r="AH1252" s="115" t="s">
        <v>135</v>
      </c>
      <c r="AI1252" s="115" t="s">
        <v>135</v>
      </c>
      <c r="AJ1252" s="115" t="s">
        <v>133</v>
      </c>
      <c r="AK1252" s="115" t="s">
        <v>135</v>
      </c>
      <c r="AL1252" s="115" t="s">
        <v>133</v>
      </c>
      <c r="AM1252" s="115" t="s">
        <v>135</v>
      </c>
      <c r="AN1252" s="115" t="s">
        <v>133</v>
      </c>
    </row>
    <row r="1253" spans="1:40" x14ac:dyDescent="0.25">
      <c r="A1253" s="115">
        <v>340119</v>
      </c>
      <c r="B1253" s="115" t="s">
        <v>138</v>
      </c>
      <c r="P1253" s="115" t="s">
        <v>133</v>
      </c>
      <c r="Q1253" s="115" t="s">
        <v>133</v>
      </c>
      <c r="W1253" s="115" t="s">
        <v>133</v>
      </c>
      <c r="AG1253" s="115" t="s">
        <v>133</v>
      </c>
      <c r="AH1253" s="115" t="s">
        <v>133</v>
      </c>
      <c r="AI1253" s="115" t="s">
        <v>133</v>
      </c>
      <c r="AJ1253" s="115" t="s">
        <v>135</v>
      </c>
      <c r="AK1253" s="115" t="s">
        <v>133</v>
      </c>
      <c r="AM1253" s="115" t="s">
        <v>135</v>
      </c>
      <c r="AN1253" s="115" t="s">
        <v>133</v>
      </c>
    </row>
    <row r="1254" spans="1:40" x14ac:dyDescent="0.25">
      <c r="A1254" s="115">
        <v>338664</v>
      </c>
      <c r="B1254" s="115" t="s">
        <v>138</v>
      </c>
      <c r="G1254" s="115" t="s">
        <v>136</v>
      </c>
      <c r="AA1254" s="115" t="s">
        <v>136</v>
      </c>
      <c r="AC1254" s="115" t="s">
        <v>135</v>
      </c>
      <c r="AD1254" s="115" t="s">
        <v>135</v>
      </c>
      <c r="AI1254" s="115" t="s">
        <v>133</v>
      </c>
      <c r="AJ1254" s="115" t="s">
        <v>133</v>
      </c>
      <c r="AK1254" s="115" t="s">
        <v>133</v>
      </c>
      <c r="AL1254" s="115" t="s">
        <v>133</v>
      </c>
      <c r="AM1254" s="115" t="s">
        <v>133</v>
      </c>
      <c r="AN1254" s="115" t="s">
        <v>133</v>
      </c>
    </row>
    <row r="1255" spans="1:40" x14ac:dyDescent="0.25">
      <c r="A1255" s="115">
        <v>333923</v>
      </c>
      <c r="B1255" s="115" t="s">
        <v>138</v>
      </c>
      <c r="AC1255" s="115" t="s">
        <v>133</v>
      </c>
      <c r="AF1255" s="115" t="s">
        <v>133</v>
      </c>
      <c r="AG1255" s="115" t="s">
        <v>133</v>
      </c>
      <c r="AH1255" s="115" t="s">
        <v>133</v>
      </c>
      <c r="AJ1255" s="115" t="s">
        <v>133</v>
      </c>
      <c r="AK1255" s="115" t="s">
        <v>133</v>
      </c>
      <c r="AL1255" s="115" t="s">
        <v>133</v>
      </c>
      <c r="AN1255" s="115" t="s">
        <v>133</v>
      </c>
    </row>
    <row r="1256" spans="1:40" x14ac:dyDescent="0.25">
      <c r="A1256" s="115">
        <v>332643</v>
      </c>
      <c r="B1256" s="115" t="s">
        <v>138</v>
      </c>
      <c r="AC1256" s="115" t="s">
        <v>136</v>
      </c>
      <c r="AD1256" s="115" t="s">
        <v>136</v>
      </c>
      <c r="AG1256" s="115" t="s">
        <v>133</v>
      </c>
      <c r="AI1256" s="115" t="s">
        <v>135</v>
      </c>
      <c r="AJ1256" s="115" t="s">
        <v>135</v>
      </c>
      <c r="AM1256" s="115" t="s">
        <v>135</v>
      </c>
      <c r="AN1256" s="115" t="s">
        <v>133</v>
      </c>
    </row>
    <row r="1257" spans="1:40" x14ac:dyDescent="0.25">
      <c r="A1257" s="115">
        <v>337426</v>
      </c>
      <c r="B1257" s="115" t="s">
        <v>138</v>
      </c>
      <c r="R1257" s="115" t="s">
        <v>133</v>
      </c>
      <c r="W1257" s="115" t="s">
        <v>135</v>
      </c>
      <c r="Y1257" s="115" t="s">
        <v>135</v>
      </c>
      <c r="Z1257" s="115" t="s">
        <v>133</v>
      </c>
      <c r="AC1257" s="115" t="s">
        <v>136</v>
      </c>
      <c r="AD1257" s="115" t="s">
        <v>136</v>
      </c>
      <c r="AE1257" s="115" t="s">
        <v>135</v>
      </c>
      <c r="AF1257" s="115" t="s">
        <v>136</v>
      </c>
      <c r="AG1257" s="115" t="s">
        <v>133</v>
      </c>
      <c r="AH1257" s="115" t="s">
        <v>133</v>
      </c>
      <c r="AI1257" s="115" t="s">
        <v>135</v>
      </c>
      <c r="AJ1257" s="115" t="s">
        <v>135</v>
      </c>
      <c r="AK1257" s="115" t="s">
        <v>135</v>
      </c>
      <c r="AL1257" s="115" t="s">
        <v>135</v>
      </c>
      <c r="AN1257" s="115" t="s">
        <v>133</v>
      </c>
    </row>
    <row r="1258" spans="1:40" x14ac:dyDescent="0.25">
      <c r="A1258" s="115">
        <v>329459</v>
      </c>
      <c r="B1258" s="115" t="s">
        <v>138</v>
      </c>
      <c r="P1258" s="115" t="s">
        <v>136</v>
      </c>
      <c r="W1258" s="115" t="s">
        <v>136</v>
      </c>
      <c r="AF1258" s="115" t="s">
        <v>136</v>
      </c>
      <c r="AG1258" s="115" t="s">
        <v>133</v>
      </c>
      <c r="AH1258" s="115" t="s">
        <v>135</v>
      </c>
      <c r="AI1258" s="115" t="s">
        <v>135</v>
      </c>
      <c r="AJ1258" s="115" t="s">
        <v>135</v>
      </c>
      <c r="AK1258" s="115" t="s">
        <v>133</v>
      </c>
      <c r="AL1258" s="115" t="s">
        <v>133</v>
      </c>
      <c r="AM1258" s="115" t="s">
        <v>135</v>
      </c>
      <c r="AN1258" s="115" t="s">
        <v>133</v>
      </c>
    </row>
    <row r="1259" spans="1:40" x14ac:dyDescent="0.25">
      <c r="A1259" s="115">
        <v>333823</v>
      </c>
      <c r="B1259" s="115" t="s">
        <v>138</v>
      </c>
      <c r="P1259" s="115" t="s">
        <v>136</v>
      </c>
      <c r="W1259" s="115" t="s">
        <v>136</v>
      </c>
      <c r="AF1259" s="115" t="s">
        <v>136</v>
      </c>
      <c r="AG1259" s="115" t="s">
        <v>133</v>
      </c>
      <c r="AI1259" s="115" t="s">
        <v>135</v>
      </c>
      <c r="AJ1259" s="115" t="s">
        <v>135</v>
      </c>
      <c r="AK1259" s="115" t="s">
        <v>135</v>
      </c>
      <c r="AL1259" s="115" t="s">
        <v>136</v>
      </c>
      <c r="AM1259" s="115" t="s">
        <v>135</v>
      </c>
      <c r="AN1259" s="115" t="s">
        <v>133</v>
      </c>
    </row>
    <row r="1260" spans="1:40" x14ac:dyDescent="0.25">
      <c r="A1260" s="115">
        <v>338677</v>
      </c>
      <c r="B1260" s="115" t="s">
        <v>138</v>
      </c>
      <c r="AC1260" s="115" t="s">
        <v>135</v>
      </c>
      <c r="AG1260" s="115" t="s">
        <v>135</v>
      </c>
      <c r="AI1260" s="115" t="s">
        <v>133</v>
      </c>
      <c r="AJ1260" s="115" t="s">
        <v>133</v>
      </c>
      <c r="AK1260" s="115" t="s">
        <v>133</v>
      </c>
      <c r="AL1260" s="115" t="s">
        <v>133</v>
      </c>
      <c r="AM1260" s="115" t="s">
        <v>133</v>
      </c>
      <c r="AN1260" s="115" t="s">
        <v>133</v>
      </c>
    </row>
    <row r="1261" spans="1:40" x14ac:dyDescent="0.25">
      <c r="A1261" s="115">
        <v>328053</v>
      </c>
      <c r="B1261" s="115" t="s">
        <v>138</v>
      </c>
      <c r="H1261" s="115" t="s">
        <v>136</v>
      </c>
      <c r="N1261" s="115" t="s">
        <v>136</v>
      </c>
      <c r="Z1261" s="115" t="s">
        <v>136</v>
      </c>
      <c r="AA1261" s="115" t="s">
        <v>136</v>
      </c>
      <c r="AD1261" s="115" t="s">
        <v>136</v>
      </c>
      <c r="AE1261" s="115" t="s">
        <v>136</v>
      </c>
      <c r="AF1261" s="115" t="s">
        <v>136</v>
      </c>
      <c r="AG1261" s="115" t="s">
        <v>133</v>
      </c>
      <c r="AH1261" s="115" t="s">
        <v>133</v>
      </c>
      <c r="AI1261" s="115" t="s">
        <v>136</v>
      </c>
      <c r="AJ1261" s="115" t="s">
        <v>136</v>
      </c>
      <c r="AK1261" s="115" t="s">
        <v>136</v>
      </c>
      <c r="AL1261" s="115" t="s">
        <v>136</v>
      </c>
      <c r="AM1261" s="115" t="s">
        <v>133</v>
      </c>
      <c r="AN1261" s="115" t="s">
        <v>133</v>
      </c>
    </row>
    <row r="1262" spans="1:40" x14ac:dyDescent="0.25">
      <c r="A1262" s="115">
        <v>337024</v>
      </c>
      <c r="B1262" s="115" t="s">
        <v>138</v>
      </c>
      <c r="P1262" s="115" t="s">
        <v>136</v>
      </c>
      <c r="W1262" s="115" t="s">
        <v>135</v>
      </c>
      <c r="AC1262" s="115" t="s">
        <v>136</v>
      </c>
      <c r="AF1262" s="115" t="s">
        <v>133</v>
      </c>
      <c r="AG1262" s="115" t="s">
        <v>133</v>
      </c>
      <c r="AH1262" s="115" t="s">
        <v>133</v>
      </c>
      <c r="AI1262" s="115" t="s">
        <v>135</v>
      </c>
      <c r="AJ1262" s="115" t="s">
        <v>133</v>
      </c>
      <c r="AK1262" s="115" t="s">
        <v>133</v>
      </c>
      <c r="AL1262" s="115" t="s">
        <v>133</v>
      </c>
      <c r="AM1262" s="115" t="s">
        <v>135</v>
      </c>
      <c r="AN1262" s="115" t="s">
        <v>133</v>
      </c>
    </row>
    <row r="1263" spans="1:40" x14ac:dyDescent="0.25">
      <c r="A1263" s="115">
        <v>328702</v>
      </c>
      <c r="B1263" s="115" t="s">
        <v>138</v>
      </c>
      <c r="M1263" s="115" t="s">
        <v>136</v>
      </c>
      <c r="W1263" s="115" t="s">
        <v>136</v>
      </c>
      <c r="AC1263" s="115" t="s">
        <v>136</v>
      </c>
      <c r="AD1263" s="115" t="s">
        <v>136</v>
      </c>
      <c r="AF1263" s="115" t="s">
        <v>136</v>
      </c>
      <c r="AG1263" s="115" t="s">
        <v>135</v>
      </c>
      <c r="AH1263" s="115" t="s">
        <v>135</v>
      </c>
      <c r="AJ1263" s="115" t="s">
        <v>136</v>
      </c>
      <c r="AK1263" s="115" t="s">
        <v>136</v>
      </c>
      <c r="AL1263" s="115" t="s">
        <v>135</v>
      </c>
      <c r="AM1263" s="115" t="s">
        <v>136</v>
      </c>
      <c r="AN1263" s="115" t="s">
        <v>133</v>
      </c>
    </row>
    <row r="1264" spans="1:40" x14ac:dyDescent="0.25">
      <c r="A1264" s="115">
        <v>338810</v>
      </c>
      <c r="B1264" s="115" t="s">
        <v>138</v>
      </c>
      <c r="P1264" s="115" t="s">
        <v>135</v>
      </c>
      <c r="AC1264" s="115" t="s">
        <v>135</v>
      </c>
      <c r="AF1264" s="115" t="s">
        <v>135</v>
      </c>
      <c r="AI1264" s="115" t="s">
        <v>133</v>
      </c>
      <c r="AJ1264" s="115" t="s">
        <v>133</v>
      </c>
      <c r="AK1264" s="115" t="s">
        <v>133</v>
      </c>
      <c r="AL1264" s="115" t="s">
        <v>133</v>
      </c>
      <c r="AM1264" s="115" t="s">
        <v>133</v>
      </c>
      <c r="AN1264" s="115" t="s">
        <v>133</v>
      </c>
    </row>
    <row r="1265" spans="1:40" x14ac:dyDescent="0.25">
      <c r="A1265" s="115">
        <v>336558</v>
      </c>
      <c r="B1265" s="115" t="s">
        <v>138</v>
      </c>
      <c r="H1265" s="115" t="s">
        <v>136</v>
      </c>
      <c r="P1265" s="115" t="s">
        <v>136</v>
      </c>
      <c r="R1265" s="115" t="s">
        <v>136</v>
      </c>
      <c r="AC1265" s="115" t="s">
        <v>135</v>
      </c>
      <c r="AE1265" s="115" t="s">
        <v>135</v>
      </c>
      <c r="AF1265" s="115" t="s">
        <v>133</v>
      </c>
      <c r="AG1265" s="115" t="s">
        <v>133</v>
      </c>
      <c r="AH1265" s="115" t="s">
        <v>133</v>
      </c>
      <c r="AI1265" s="115" t="s">
        <v>133</v>
      </c>
      <c r="AJ1265" s="115" t="s">
        <v>133</v>
      </c>
      <c r="AK1265" s="115" t="s">
        <v>135</v>
      </c>
      <c r="AL1265" s="115" t="s">
        <v>133</v>
      </c>
      <c r="AM1265" s="115" t="s">
        <v>135</v>
      </c>
      <c r="AN1265" s="115" t="s">
        <v>133</v>
      </c>
    </row>
    <row r="1266" spans="1:40" x14ac:dyDescent="0.25">
      <c r="A1266" s="115">
        <v>336697</v>
      </c>
      <c r="B1266" s="115" t="s">
        <v>138</v>
      </c>
      <c r="P1266" s="115" t="s">
        <v>133</v>
      </c>
      <c r="R1266" s="115" t="s">
        <v>136</v>
      </c>
      <c r="W1266" s="115" t="s">
        <v>136</v>
      </c>
      <c r="Y1266" s="115" t="s">
        <v>136</v>
      </c>
      <c r="AC1266" s="115" t="s">
        <v>136</v>
      </c>
      <c r="AD1266" s="115" t="s">
        <v>136</v>
      </c>
      <c r="AE1266" s="115" t="s">
        <v>135</v>
      </c>
      <c r="AF1266" s="115" t="s">
        <v>136</v>
      </c>
      <c r="AG1266" s="115" t="s">
        <v>133</v>
      </c>
      <c r="AH1266" s="115" t="s">
        <v>133</v>
      </c>
      <c r="AI1266" s="115" t="s">
        <v>133</v>
      </c>
      <c r="AJ1266" s="115" t="s">
        <v>135</v>
      </c>
      <c r="AK1266" s="115" t="s">
        <v>133</v>
      </c>
      <c r="AL1266" s="115" t="s">
        <v>135</v>
      </c>
      <c r="AM1266" s="115" t="s">
        <v>133</v>
      </c>
      <c r="AN1266" s="115" t="s">
        <v>133</v>
      </c>
    </row>
    <row r="1267" spans="1:40" x14ac:dyDescent="0.25">
      <c r="A1267" s="115">
        <v>338920</v>
      </c>
      <c r="B1267" s="115" t="s">
        <v>138</v>
      </c>
      <c r="V1267" s="115" t="s">
        <v>133</v>
      </c>
      <c r="AC1267" s="115" t="s">
        <v>136</v>
      </c>
      <c r="AG1267" s="115" t="s">
        <v>133</v>
      </c>
      <c r="AH1267" s="115" t="s">
        <v>133</v>
      </c>
      <c r="AI1267" s="115" t="s">
        <v>135</v>
      </c>
      <c r="AJ1267" s="115" t="s">
        <v>135</v>
      </c>
      <c r="AL1267" s="115" t="s">
        <v>135</v>
      </c>
      <c r="AM1267" s="115" t="s">
        <v>133</v>
      </c>
      <c r="AN1267" s="115" t="s">
        <v>133</v>
      </c>
    </row>
    <row r="1268" spans="1:40" x14ac:dyDescent="0.25">
      <c r="A1268" s="115">
        <v>337984</v>
      </c>
      <c r="B1268" s="115" t="s">
        <v>138</v>
      </c>
      <c r="I1268" s="115" t="s">
        <v>133</v>
      </c>
      <c r="V1268" s="115" t="s">
        <v>135</v>
      </c>
      <c r="AC1268" s="115" t="s">
        <v>135</v>
      </c>
      <c r="AF1268" s="115" t="s">
        <v>135</v>
      </c>
      <c r="AG1268" s="115" t="s">
        <v>135</v>
      </c>
      <c r="AI1268" s="115" t="s">
        <v>133</v>
      </c>
      <c r="AJ1268" s="115" t="s">
        <v>133</v>
      </c>
      <c r="AK1268" s="115" t="s">
        <v>133</v>
      </c>
      <c r="AL1268" s="115" t="s">
        <v>133</v>
      </c>
      <c r="AM1268" s="115" t="s">
        <v>133</v>
      </c>
      <c r="AN1268" s="115" t="s">
        <v>133</v>
      </c>
    </row>
    <row r="1269" spans="1:40" x14ac:dyDescent="0.25">
      <c r="A1269" s="115">
        <v>337364</v>
      </c>
      <c r="B1269" s="115" t="s">
        <v>138</v>
      </c>
      <c r="AC1269" s="115" t="s">
        <v>136</v>
      </c>
      <c r="AG1269" s="115" t="s">
        <v>136</v>
      </c>
      <c r="AI1269" s="115" t="s">
        <v>135</v>
      </c>
      <c r="AJ1269" s="115" t="s">
        <v>135</v>
      </c>
      <c r="AK1269" s="115" t="s">
        <v>135</v>
      </c>
      <c r="AM1269" s="115" t="s">
        <v>133</v>
      </c>
      <c r="AN1269" s="115" t="s">
        <v>133</v>
      </c>
    </row>
    <row r="1270" spans="1:40" x14ac:dyDescent="0.25">
      <c r="A1270" s="115">
        <v>335968</v>
      </c>
      <c r="B1270" s="115" t="s">
        <v>138</v>
      </c>
      <c r="P1270" s="115" t="s">
        <v>136</v>
      </c>
      <c r="R1270" s="115" t="s">
        <v>136</v>
      </c>
      <c r="W1270" s="115" t="s">
        <v>136</v>
      </c>
      <c r="Y1270" s="115" t="s">
        <v>136</v>
      </c>
      <c r="AC1270" s="115" t="s">
        <v>133</v>
      </c>
      <c r="AD1270" s="115" t="s">
        <v>133</v>
      </c>
      <c r="AE1270" s="115" t="s">
        <v>133</v>
      </c>
      <c r="AF1270" s="115" t="s">
        <v>133</v>
      </c>
      <c r="AG1270" s="115" t="s">
        <v>133</v>
      </c>
      <c r="AH1270" s="115" t="s">
        <v>135</v>
      </c>
      <c r="AI1270" s="115" t="s">
        <v>133</v>
      </c>
      <c r="AJ1270" s="115" t="s">
        <v>133</v>
      </c>
      <c r="AK1270" s="115" t="s">
        <v>133</v>
      </c>
      <c r="AL1270" s="115" t="s">
        <v>133</v>
      </c>
      <c r="AN1270" s="115" t="s">
        <v>133</v>
      </c>
    </row>
    <row r="1271" spans="1:40" x14ac:dyDescent="0.25">
      <c r="A1271" s="115">
        <v>325118</v>
      </c>
      <c r="B1271" s="115" t="s">
        <v>138</v>
      </c>
      <c r="H1271" s="115" t="s">
        <v>136</v>
      </c>
      <c r="I1271" s="115" t="s">
        <v>136</v>
      </c>
      <c r="N1271" s="115" t="s">
        <v>135</v>
      </c>
      <c r="V1271" s="115" t="s">
        <v>135</v>
      </c>
      <c r="AA1271" s="115" t="s">
        <v>136</v>
      </c>
      <c r="AC1271" s="115" t="s">
        <v>136</v>
      </c>
      <c r="AG1271" s="115" t="s">
        <v>133</v>
      </c>
      <c r="AH1271" s="115" t="s">
        <v>136</v>
      </c>
      <c r="AI1271" s="115" t="s">
        <v>135</v>
      </c>
      <c r="AJ1271" s="115" t="s">
        <v>135</v>
      </c>
      <c r="AK1271" s="115" t="s">
        <v>133</v>
      </c>
      <c r="AL1271" s="115" t="s">
        <v>135</v>
      </c>
      <c r="AM1271" s="115" t="s">
        <v>135</v>
      </c>
      <c r="AN1271" s="115" t="s">
        <v>133</v>
      </c>
    </row>
    <row r="1272" spans="1:40" x14ac:dyDescent="0.25">
      <c r="A1272" s="115">
        <v>336032</v>
      </c>
      <c r="B1272" s="115" t="s">
        <v>138</v>
      </c>
      <c r="P1272" s="115" t="s">
        <v>136</v>
      </c>
      <c r="Z1272" s="115" t="s">
        <v>136</v>
      </c>
      <c r="AD1272" s="115" t="s">
        <v>136</v>
      </c>
      <c r="AF1272" s="115" t="s">
        <v>136</v>
      </c>
      <c r="AG1272" s="115" t="s">
        <v>133</v>
      </c>
      <c r="AH1272" s="115" t="s">
        <v>136</v>
      </c>
      <c r="AI1272" s="115" t="s">
        <v>133</v>
      </c>
      <c r="AJ1272" s="115" t="s">
        <v>133</v>
      </c>
      <c r="AK1272" s="115" t="s">
        <v>133</v>
      </c>
      <c r="AL1272" s="115" t="s">
        <v>133</v>
      </c>
      <c r="AM1272" s="115" t="s">
        <v>133</v>
      </c>
      <c r="AN1272" s="115" t="s">
        <v>133</v>
      </c>
    </row>
    <row r="1273" spans="1:40" x14ac:dyDescent="0.25">
      <c r="A1273" s="115">
        <v>330836</v>
      </c>
      <c r="B1273" s="115" t="s">
        <v>138</v>
      </c>
      <c r="P1273" s="115" t="s">
        <v>136</v>
      </c>
      <c r="AC1273" s="115" t="s">
        <v>136</v>
      </c>
      <c r="AG1273" s="115" t="s">
        <v>133</v>
      </c>
      <c r="AH1273" s="115" t="s">
        <v>135</v>
      </c>
      <c r="AI1273" s="115" t="s">
        <v>135</v>
      </c>
      <c r="AJ1273" s="115" t="s">
        <v>135</v>
      </c>
      <c r="AK1273" s="115" t="s">
        <v>135</v>
      </c>
      <c r="AL1273" s="115" t="s">
        <v>135</v>
      </c>
      <c r="AM1273" s="115" t="s">
        <v>133</v>
      </c>
      <c r="AN1273" s="115" t="s">
        <v>133</v>
      </c>
    </row>
    <row r="1274" spans="1:40" x14ac:dyDescent="0.25">
      <c r="A1274" s="115">
        <v>334744</v>
      </c>
      <c r="B1274" s="115" t="s">
        <v>138</v>
      </c>
      <c r="H1274" s="115" t="s">
        <v>136</v>
      </c>
      <c r="AA1274" s="115" t="s">
        <v>136</v>
      </c>
      <c r="AC1274" s="115" t="s">
        <v>133</v>
      </c>
      <c r="AF1274" s="115" t="s">
        <v>135</v>
      </c>
      <c r="AH1274" s="115" t="s">
        <v>133</v>
      </c>
      <c r="AI1274" s="115" t="s">
        <v>133</v>
      </c>
      <c r="AJ1274" s="115" t="s">
        <v>133</v>
      </c>
      <c r="AK1274" s="115" t="s">
        <v>133</v>
      </c>
      <c r="AL1274" s="115" t="s">
        <v>133</v>
      </c>
      <c r="AM1274" s="115" t="s">
        <v>133</v>
      </c>
      <c r="AN1274" s="115" t="s">
        <v>133</v>
      </c>
    </row>
    <row r="1275" spans="1:40" x14ac:dyDescent="0.25">
      <c r="A1275" s="115">
        <v>336427</v>
      </c>
      <c r="B1275" s="115" t="s">
        <v>138</v>
      </c>
      <c r="P1275" s="115" t="s">
        <v>136</v>
      </c>
      <c r="W1275" s="115" t="s">
        <v>136</v>
      </c>
      <c r="AE1275" s="115" t="s">
        <v>136</v>
      </c>
      <c r="AG1275" s="115" t="s">
        <v>133</v>
      </c>
      <c r="AH1275" s="115" t="s">
        <v>133</v>
      </c>
      <c r="AI1275" s="115" t="s">
        <v>136</v>
      </c>
      <c r="AJ1275" s="115" t="s">
        <v>133</v>
      </c>
      <c r="AK1275" s="115" t="s">
        <v>133</v>
      </c>
      <c r="AM1275" s="115" t="s">
        <v>135</v>
      </c>
      <c r="AN1275" s="115" t="s">
        <v>133</v>
      </c>
    </row>
    <row r="1276" spans="1:40" x14ac:dyDescent="0.25">
      <c r="A1276" s="115">
        <v>337361</v>
      </c>
      <c r="B1276" s="115" t="s">
        <v>138</v>
      </c>
      <c r="R1276" s="115" t="s">
        <v>133</v>
      </c>
      <c r="W1276" s="115" t="s">
        <v>135</v>
      </c>
      <c r="AC1276" s="115" t="s">
        <v>135</v>
      </c>
      <c r="AD1276" s="115" t="s">
        <v>133</v>
      </c>
      <c r="AE1276" s="115" t="s">
        <v>133</v>
      </c>
      <c r="AG1276" s="115" t="s">
        <v>133</v>
      </c>
      <c r="AH1276" s="115" t="s">
        <v>133</v>
      </c>
      <c r="AI1276" s="115" t="s">
        <v>133</v>
      </c>
      <c r="AJ1276" s="115" t="s">
        <v>133</v>
      </c>
      <c r="AK1276" s="115" t="s">
        <v>133</v>
      </c>
      <c r="AL1276" s="115" t="s">
        <v>133</v>
      </c>
      <c r="AM1276" s="115" t="s">
        <v>135</v>
      </c>
      <c r="AN1276" s="115" t="s">
        <v>133</v>
      </c>
    </row>
    <row r="1277" spans="1:40" x14ac:dyDescent="0.25">
      <c r="A1277" s="115">
        <v>333027</v>
      </c>
      <c r="B1277" s="115" t="s">
        <v>138</v>
      </c>
      <c r="F1277" s="115" t="s">
        <v>136</v>
      </c>
      <c r="K1277" s="115" t="s">
        <v>136</v>
      </c>
      <c r="P1277" s="115" t="s">
        <v>136</v>
      </c>
      <c r="W1277" s="115" t="s">
        <v>136</v>
      </c>
      <c r="AC1277" s="115" t="s">
        <v>133</v>
      </c>
      <c r="AD1277" s="115" t="s">
        <v>136</v>
      </c>
      <c r="AF1277" s="115" t="s">
        <v>133</v>
      </c>
      <c r="AG1277" s="115" t="s">
        <v>136</v>
      </c>
      <c r="AH1277" s="115" t="s">
        <v>133</v>
      </c>
      <c r="AI1277" s="115" t="s">
        <v>135</v>
      </c>
      <c r="AJ1277" s="115" t="s">
        <v>133</v>
      </c>
      <c r="AK1277" s="115" t="s">
        <v>133</v>
      </c>
      <c r="AL1277" s="115" t="s">
        <v>135</v>
      </c>
      <c r="AM1277" s="115" t="s">
        <v>135</v>
      </c>
      <c r="AN1277" s="115" t="s">
        <v>133</v>
      </c>
    </row>
    <row r="1278" spans="1:40" x14ac:dyDescent="0.25">
      <c r="A1278" s="115">
        <v>337543</v>
      </c>
      <c r="B1278" s="115" t="s">
        <v>138</v>
      </c>
      <c r="AC1278" s="115" t="s">
        <v>133</v>
      </c>
      <c r="AF1278" s="115" t="s">
        <v>135</v>
      </c>
      <c r="AG1278" s="115" t="s">
        <v>133</v>
      </c>
      <c r="AH1278" s="115" t="s">
        <v>133</v>
      </c>
      <c r="AI1278" s="115" t="s">
        <v>133</v>
      </c>
      <c r="AJ1278" s="115" t="s">
        <v>135</v>
      </c>
      <c r="AK1278" s="115" t="s">
        <v>133</v>
      </c>
      <c r="AM1278" s="115" t="s">
        <v>135</v>
      </c>
      <c r="AN1278" s="115" t="s">
        <v>133</v>
      </c>
    </row>
    <row r="1279" spans="1:40" x14ac:dyDescent="0.25">
      <c r="A1279" s="115">
        <v>336820</v>
      </c>
      <c r="B1279" s="115" t="s">
        <v>138</v>
      </c>
      <c r="F1279" s="115" t="s">
        <v>136</v>
      </c>
      <c r="P1279" s="115" t="s">
        <v>136</v>
      </c>
      <c r="W1279" s="115" t="s">
        <v>136</v>
      </c>
      <c r="Z1279" s="115" t="s">
        <v>136</v>
      </c>
      <c r="AC1279" s="115" t="s">
        <v>135</v>
      </c>
      <c r="AD1279" s="115" t="s">
        <v>136</v>
      </c>
      <c r="AE1279" s="115" t="s">
        <v>135</v>
      </c>
      <c r="AG1279" s="115" t="s">
        <v>135</v>
      </c>
      <c r="AH1279" s="115" t="s">
        <v>135</v>
      </c>
      <c r="AI1279" s="115" t="s">
        <v>133</v>
      </c>
      <c r="AJ1279" s="115" t="s">
        <v>133</v>
      </c>
      <c r="AK1279" s="115" t="s">
        <v>133</v>
      </c>
      <c r="AM1279" s="115" t="s">
        <v>133</v>
      </c>
      <c r="AN1279" s="115" t="s">
        <v>133</v>
      </c>
    </row>
    <row r="1280" spans="1:40" x14ac:dyDescent="0.25">
      <c r="A1280" s="115">
        <v>338911</v>
      </c>
      <c r="B1280" s="115" t="s">
        <v>138</v>
      </c>
      <c r="P1280" s="115" t="s">
        <v>136</v>
      </c>
      <c r="W1280" s="115" t="s">
        <v>135</v>
      </c>
      <c r="AC1280" s="115" t="s">
        <v>136</v>
      </c>
      <c r="AE1280" s="115" t="s">
        <v>135</v>
      </c>
      <c r="AF1280" s="115" t="s">
        <v>136</v>
      </c>
      <c r="AG1280" s="115" t="s">
        <v>133</v>
      </c>
      <c r="AH1280" s="115" t="s">
        <v>133</v>
      </c>
      <c r="AI1280" s="115" t="s">
        <v>133</v>
      </c>
      <c r="AJ1280" s="115" t="s">
        <v>133</v>
      </c>
      <c r="AK1280" s="115" t="s">
        <v>133</v>
      </c>
      <c r="AL1280" s="115" t="s">
        <v>135</v>
      </c>
      <c r="AM1280" s="115" t="s">
        <v>135</v>
      </c>
      <c r="AN1280" s="115" t="s">
        <v>133</v>
      </c>
    </row>
    <row r="1281" spans="1:40" x14ac:dyDescent="0.25">
      <c r="A1281" s="115">
        <v>336399</v>
      </c>
      <c r="B1281" s="115" t="s">
        <v>138</v>
      </c>
      <c r="V1281" s="115" t="s">
        <v>136</v>
      </c>
      <c r="AE1281" s="115" t="s">
        <v>133</v>
      </c>
      <c r="AF1281" s="115" t="s">
        <v>133</v>
      </c>
      <c r="AG1281" s="115" t="s">
        <v>133</v>
      </c>
      <c r="AH1281" s="115" t="s">
        <v>133</v>
      </c>
      <c r="AI1281" s="115" t="s">
        <v>133</v>
      </c>
      <c r="AJ1281" s="115" t="s">
        <v>133</v>
      </c>
      <c r="AK1281" s="115" t="s">
        <v>133</v>
      </c>
      <c r="AL1281" s="115" t="s">
        <v>133</v>
      </c>
      <c r="AM1281" s="115" t="s">
        <v>133</v>
      </c>
      <c r="AN1281" s="115" t="s">
        <v>133</v>
      </c>
    </row>
    <row r="1282" spans="1:40" x14ac:dyDescent="0.25">
      <c r="A1282" s="115">
        <v>338618</v>
      </c>
      <c r="B1282" s="115" t="s">
        <v>138</v>
      </c>
      <c r="AF1282" s="115" t="s">
        <v>135</v>
      </c>
      <c r="AG1282" s="115" t="s">
        <v>135</v>
      </c>
      <c r="AI1282" s="115" t="s">
        <v>133</v>
      </c>
      <c r="AJ1282" s="115" t="s">
        <v>133</v>
      </c>
      <c r="AK1282" s="115" t="s">
        <v>133</v>
      </c>
      <c r="AL1282" s="115" t="s">
        <v>133</v>
      </c>
      <c r="AM1282" s="115" t="s">
        <v>133</v>
      </c>
      <c r="AN1282" s="115" t="s">
        <v>133</v>
      </c>
    </row>
    <row r="1283" spans="1:40" x14ac:dyDescent="0.25">
      <c r="A1283" s="115">
        <v>332630</v>
      </c>
      <c r="B1283" s="115" t="s">
        <v>138</v>
      </c>
      <c r="P1283" s="115" t="s">
        <v>136</v>
      </c>
      <c r="Z1283" s="115" t="s">
        <v>136</v>
      </c>
      <c r="AC1283" s="115" t="s">
        <v>136</v>
      </c>
      <c r="AD1283" s="115" t="s">
        <v>135</v>
      </c>
      <c r="AE1283" s="115" t="s">
        <v>136</v>
      </c>
      <c r="AF1283" s="115" t="s">
        <v>135</v>
      </c>
      <c r="AG1283" s="115" t="s">
        <v>135</v>
      </c>
      <c r="AI1283" s="115" t="s">
        <v>133</v>
      </c>
      <c r="AJ1283" s="115" t="s">
        <v>135</v>
      </c>
      <c r="AK1283" s="115" t="s">
        <v>133</v>
      </c>
      <c r="AL1283" s="115" t="s">
        <v>133</v>
      </c>
      <c r="AM1283" s="115" t="s">
        <v>133</v>
      </c>
      <c r="AN1283" s="115" t="s">
        <v>133</v>
      </c>
    </row>
    <row r="1284" spans="1:40" x14ac:dyDescent="0.25">
      <c r="A1284" s="115">
        <v>328194</v>
      </c>
      <c r="B1284" s="115" t="s">
        <v>138</v>
      </c>
      <c r="M1284" s="115" t="s">
        <v>136</v>
      </c>
      <c r="P1284" s="115" t="s">
        <v>136</v>
      </c>
      <c r="X1284" s="115" t="s">
        <v>136</v>
      </c>
      <c r="Y1284" s="115" t="s">
        <v>136</v>
      </c>
      <c r="AA1284" s="115" t="s">
        <v>136</v>
      </c>
      <c r="AC1284" s="115" t="s">
        <v>136</v>
      </c>
      <c r="AD1284" s="115" t="s">
        <v>136</v>
      </c>
      <c r="AE1284" s="115" t="s">
        <v>136</v>
      </c>
      <c r="AF1284" s="115" t="s">
        <v>136</v>
      </c>
      <c r="AG1284" s="115" t="s">
        <v>135</v>
      </c>
      <c r="AH1284" s="115" t="s">
        <v>135</v>
      </c>
      <c r="AI1284" s="115" t="s">
        <v>133</v>
      </c>
      <c r="AJ1284" s="115" t="s">
        <v>133</v>
      </c>
      <c r="AK1284" s="115" t="s">
        <v>133</v>
      </c>
      <c r="AL1284" s="115" t="s">
        <v>133</v>
      </c>
      <c r="AM1284" s="115" t="s">
        <v>133</v>
      </c>
      <c r="AN1284" s="115" t="s">
        <v>133</v>
      </c>
    </row>
    <row r="1285" spans="1:40" x14ac:dyDescent="0.25">
      <c r="A1285" s="115">
        <v>334570</v>
      </c>
      <c r="B1285" s="115" t="s">
        <v>138</v>
      </c>
      <c r="H1285" s="115" t="s">
        <v>136</v>
      </c>
      <c r="M1285" s="115" t="s">
        <v>136</v>
      </c>
      <c r="Q1285" s="115" t="s">
        <v>136</v>
      </c>
      <c r="R1285" s="115" t="s">
        <v>136</v>
      </c>
      <c r="Z1285" s="115" t="s">
        <v>136</v>
      </c>
      <c r="AA1285" s="115" t="s">
        <v>136</v>
      </c>
      <c r="AC1285" s="115" t="s">
        <v>136</v>
      </c>
      <c r="AE1285" s="115" t="s">
        <v>136</v>
      </c>
      <c r="AF1285" s="115" t="s">
        <v>136</v>
      </c>
      <c r="AG1285" s="115" t="s">
        <v>135</v>
      </c>
      <c r="AH1285" s="115" t="s">
        <v>135</v>
      </c>
      <c r="AI1285" s="115" t="s">
        <v>135</v>
      </c>
      <c r="AJ1285" s="115" t="s">
        <v>135</v>
      </c>
      <c r="AK1285" s="115" t="s">
        <v>135</v>
      </c>
      <c r="AL1285" s="115" t="s">
        <v>135</v>
      </c>
      <c r="AM1285" s="115" t="s">
        <v>135</v>
      </c>
      <c r="AN1285" s="115" t="s">
        <v>133</v>
      </c>
    </row>
    <row r="1286" spans="1:40" x14ac:dyDescent="0.25">
      <c r="A1286" s="115">
        <v>328850</v>
      </c>
      <c r="B1286" s="115" t="s">
        <v>138</v>
      </c>
      <c r="N1286" s="115" t="s">
        <v>136</v>
      </c>
      <c r="U1286" s="115" t="s">
        <v>136</v>
      </c>
      <c r="V1286" s="115" t="s">
        <v>136</v>
      </c>
      <c r="Z1286" s="115" t="s">
        <v>136</v>
      </c>
      <c r="AC1286" s="115" t="s">
        <v>136</v>
      </c>
      <c r="AG1286" s="115" t="s">
        <v>133</v>
      </c>
      <c r="AJ1286" s="115" t="s">
        <v>136</v>
      </c>
      <c r="AK1286" s="115" t="s">
        <v>136</v>
      </c>
      <c r="AL1286" s="115" t="s">
        <v>136</v>
      </c>
      <c r="AM1286" s="115" t="s">
        <v>133</v>
      </c>
      <c r="AN1286" s="115" t="s">
        <v>133</v>
      </c>
    </row>
    <row r="1287" spans="1:40" x14ac:dyDescent="0.25">
      <c r="A1287" s="115">
        <v>334266</v>
      </c>
      <c r="B1287" s="115" t="s">
        <v>138</v>
      </c>
      <c r="V1287" s="115" t="s">
        <v>136</v>
      </c>
      <c r="AA1287" s="115" t="s">
        <v>136</v>
      </c>
      <c r="AC1287" s="115" t="s">
        <v>133</v>
      </c>
      <c r="AD1287" s="115" t="s">
        <v>133</v>
      </c>
      <c r="AE1287" s="115" t="s">
        <v>136</v>
      </c>
      <c r="AF1287" s="115" t="s">
        <v>136</v>
      </c>
      <c r="AG1287" s="115" t="s">
        <v>133</v>
      </c>
      <c r="AH1287" s="115" t="s">
        <v>133</v>
      </c>
      <c r="AI1287" s="115" t="s">
        <v>133</v>
      </c>
      <c r="AJ1287" s="115" t="s">
        <v>133</v>
      </c>
      <c r="AK1287" s="115" t="s">
        <v>133</v>
      </c>
      <c r="AL1287" s="115" t="s">
        <v>133</v>
      </c>
      <c r="AM1287" s="115" t="s">
        <v>133</v>
      </c>
      <c r="AN1287" s="115" t="s">
        <v>133</v>
      </c>
    </row>
    <row r="1288" spans="1:40" x14ac:dyDescent="0.25">
      <c r="A1288" s="115">
        <v>325533</v>
      </c>
      <c r="B1288" s="115" t="s">
        <v>138</v>
      </c>
      <c r="P1288" s="115" t="s">
        <v>136</v>
      </c>
      <c r="AC1288" s="115" t="s">
        <v>136</v>
      </c>
      <c r="AF1288" s="115" t="s">
        <v>136</v>
      </c>
      <c r="AG1288" s="115" t="s">
        <v>136</v>
      </c>
      <c r="AI1288" s="115" t="s">
        <v>133</v>
      </c>
      <c r="AJ1288" s="115" t="s">
        <v>133</v>
      </c>
      <c r="AK1288" s="115" t="s">
        <v>135</v>
      </c>
      <c r="AL1288" s="115" t="s">
        <v>135</v>
      </c>
      <c r="AM1288" s="115" t="s">
        <v>133</v>
      </c>
      <c r="AN1288" s="115" t="s">
        <v>133</v>
      </c>
    </row>
    <row r="1289" spans="1:40" x14ac:dyDescent="0.25">
      <c r="A1289" s="115">
        <v>336546</v>
      </c>
      <c r="B1289" s="115" t="s">
        <v>138</v>
      </c>
      <c r="AC1289" s="115" t="s">
        <v>136</v>
      </c>
      <c r="AG1289" s="115" t="s">
        <v>135</v>
      </c>
      <c r="AH1289" s="115" t="s">
        <v>136</v>
      </c>
      <c r="AJ1289" s="115" t="s">
        <v>135</v>
      </c>
      <c r="AL1289" s="115" t="s">
        <v>135</v>
      </c>
      <c r="AM1289" s="115" t="s">
        <v>135</v>
      </c>
      <c r="AN1289" s="115" t="s">
        <v>133</v>
      </c>
    </row>
    <row r="1290" spans="1:40" x14ac:dyDescent="0.25">
      <c r="A1290" s="115">
        <v>336017</v>
      </c>
      <c r="B1290" s="115" t="s">
        <v>138</v>
      </c>
      <c r="H1290" s="115" t="s">
        <v>136</v>
      </c>
      <c r="I1290" s="115" t="s">
        <v>136</v>
      </c>
      <c r="N1290" s="115" t="s">
        <v>133</v>
      </c>
      <c r="V1290" s="115" t="s">
        <v>133</v>
      </c>
      <c r="W1290" s="115" t="s">
        <v>136</v>
      </c>
      <c r="AA1290" s="115" t="s">
        <v>133</v>
      </c>
      <c r="AC1290" s="115" t="s">
        <v>136</v>
      </c>
      <c r="AD1290" s="115" t="s">
        <v>135</v>
      </c>
      <c r="AE1290" s="115" t="s">
        <v>136</v>
      </c>
      <c r="AF1290" s="115" t="s">
        <v>135</v>
      </c>
      <c r="AG1290" s="115" t="s">
        <v>133</v>
      </c>
      <c r="AH1290" s="115" t="s">
        <v>133</v>
      </c>
      <c r="AI1290" s="115" t="s">
        <v>133</v>
      </c>
      <c r="AJ1290" s="115" t="s">
        <v>133</v>
      </c>
      <c r="AK1290" s="115" t="s">
        <v>133</v>
      </c>
      <c r="AL1290" s="115" t="s">
        <v>133</v>
      </c>
      <c r="AM1290" s="115" t="s">
        <v>133</v>
      </c>
      <c r="AN1290" s="115" t="s">
        <v>133</v>
      </c>
    </row>
    <row r="1291" spans="1:40" x14ac:dyDescent="0.25">
      <c r="A1291" s="115">
        <v>338191</v>
      </c>
      <c r="B1291" s="115" t="s">
        <v>138</v>
      </c>
      <c r="H1291" s="115" t="s">
        <v>136</v>
      </c>
      <c r="P1291" s="115" t="s">
        <v>136</v>
      </c>
      <c r="AC1291" s="115" t="s">
        <v>135</v>
      </c>
      <c r="AE1291" s="115" t="s">
        <v>136</v>
      </c>
      <c r="AF1291" s="115" t="s">
        <v>133</v>
      </c>
      <c r="AG1291" s="115" t="s">
        <v>135</v>
      </c>
      <c r="AH1291" s="115" t="s">
        <v>133</v>
      </c>
      <c r="AI1291" s="115" t="s">
        <v>133</v>
      </c>
      <c r="AJ1291" s="115" t="s">
        <v>133</v>
      </c>
      <c r="AK1291" s="115" t="s">
        <v>135</v>
      </c>
      <c r="AL1291" s="115" t="s">
        <v>135</v>
      </c>
      <c r="AM1291" s="115" t="s">
        <v>133</v>
      </c>
      <c r="AN1291" s="115" t="s">
        <v>133</v>
      </c>
    </row>
    <row r="1292" spans="1:40" x14ac:dyDescent="0.25">
      <c r="A1292" s="115">
        <v>334672</v>
      </c>
      <c r="B1292" s="115" t="s">
        <v>138</v>
      </c>
      <c r="P1292" s="115" t="s">
        <v>136</v>
      </c>
      <c r="S1292" s="115" t="s">
        <v>136</v>
      </c>
      <c r="W1292" s="115" t="s">
        <v>136</v>
      </c>
      <c r="AA1292" s="115" t="s">
        <v>136</v>
      </c>
      <c r="AC1292" s="115" t="s">
        <v>133</v>
      </c>
      <c r="AE1292" s="115" t="s">
        <v>133</v>
      </c>
      <c r="AF1292" s="115" t="s">
        <v>133</v>
      </c>
      <c r="AG1292" s="115" t="s">
        <v>133</v>
      </c>
      <c r="AH1292" s="115" t="s">
        <v>133</v>
      </c>
      <c r="AI1292" s="115" t="s">
        <v>133</v>
      </c>
      <c r="AJ1292" s="115" t="s">
        <v>133</v>
      </c>
      <c r="AK1292" s="115" t="s">
        <v>133</v>
      </c>
      <c r="AL1292" s="115" t="s">
        <v>133</v>
      </c>
      <c r="AM1292" s="115" t="s">
        <v>133</v>
      </c>
      <c r="AN1292" s="115" t="s">
        <v>133</v>
      </c>
    </row>
    <row r="1293" spans="1:40" x14ac:dyDescent="0.25">
      <c r="A1293" s="115">
        <v>338504</v>
      </c>
      <c r="B1293" s="115" t="s">
        <v>138</v>
      </c>
      <c r="P1293" s="115" t="s">
        <v>136</v>
      </c>
      <c r="AC1293" s="115" t="s">
        <v>135</v>
      </c>
      <c r="AD1293" s="115" t="s">
        <v>135</v>
      </c>
      <c r="AF1293" s="115" t="s">
        <v>135</v>
      </c>
      <c r="AG1293" s="115" t="s">
        <v>135</v>
      </c>
      <c r="AH1293" s="115" t="s">
        <v>135</v>
      </c>
      <c r="AI1293" s="115" t="s">
        <v>133</v>
      </c>
      <c r="AJ1293" s="115" t="s">
        <v>133</v>
      </c>
      <c r="AK1293" s="115" t="s">
        <v>133</v>
      </c>
      <c r="AL1293" s="115" t="s">
        <v>133</v>
      </c>
      <c r="AM1293" s="115" t="s">
        <v>133</v>
      </c>
      <c r="AN1293" s="115" t="s">
        <v>133</v>
      </c>
    </row>
    <row r="1294" spans="1:40" x14ac:dyDescent="0.25">
      <c r="A1294" s="115">
        <v>332141</v>
      </c>
      <c r="B1294" s="115" t="s">
        <v>138</v>
      </c>
      <c r="N1294" s="115" t="s">
        <v>133</v>
      </c>
      <c r="X1294" s="115" t="s">
        <v>135</v>
      </c>
      <c r="AC1294" s="115" t="s">
        <v>135</v>
      </c>
      <c r="AH1294" s="115" t="s">
        <v>135</v>
      </c>
      <c r="AI1294" s="115" t="s">
        <v>133</v>
      </c>
      <c r="AJ1294" s="115" t="s">
        <v>133</v>
      </c>
      <c r="AM1294" s="115" t="s">
        <v>135</v>
      </c>
      <c r="AN1294" s="115" t="s">
        <v>133</v>
      </c>
    </row>
    <row r="1295" spans="1:40" x14ac:dyDescent="0.25">
      <c r="A1295" s="115">
        <v>332111</v>
      </c>
      <c r="B1295" s="115" t="s">
        <v>138</v>
      </c>
      <c r="F1295" s="115" t="s">
        <v>136</v>
      </c>
      <c r="M1295" s="115" t="s">
        <v>136</v>
      </c>
      <c r="P1295" s="115" t="s">
        <v>136</v>
      </c>
      <c r="Z1295" s="115" t="s">
        <v>136</v>
      </c>
      <c r="AC1295" s="115" t="s">
        <v>133</v>
      </c>
      <c r="AD1295" s="115" t="s">
        <v>133</v>
      </c>
      <c r="AE1295" s="115" t="s">
        <v>133</v>
      </c>
      <c r="AF1295" s="115" t="s">
        <v>133</v>
      </c>
      <c r="AG1295" s="115" t="s">
        <v>135</v>
      </c>
      <c r="AH1295" s="115" t="s">
        <v>133</v>
      </c>
      <c r="AI1295" s="115" t="s">
        <v>133</v>
      </c>
      <c r="AJ1295" s="115" t="s">
        <v>133</v>
      </c>
      <c r="AK1295" s="115" t="s">
        <v>133</v>
      </c>
      <c r="AL1295" s="115" t="s">
        <v>133</v>
      </c>
      <c r="AM1295" s="115" t="s">
        <v>135</v>
      </c>
      <c r="AN1295" s="115" t="s">
        <v>133</v>
      </c>
    </row>
    <row r="1296" spans="1:40" x14ac:dyDescent="0.25">
      <c r="A1296" s="115">
        <v>333167</v>
      </c>
      <c r="B1296" s="115" t="s">
        <v>138</v>
      </c>
      <c r="W1296" s="115" t="s">
        <v>136</v>
      </c>
      <c r="Z1296" s="115" t="s">
        <v>135</v>
      </c>
      <c r="AC1296" s="115" t="s">
        <v>135</v>
      </c>
      <c r="AF1296" s="115" t="s">
        <v>135</v>
      </c>
      <c r="AG1296" s="115" t="s">
        <v>133</v>
      </c>
      <c r="AJ1296" s="115" t="s">
        <v>135</v>
      </c>
      <c r="AK1296" s="115" t="s">
        <v>135</v>
      </c>
      <c r="AL1296" s="115" t="s">
        <v>135</v>
      </c>
      <c r="AM1296" s="115" t="s">
        <v>135</v>
      </c>
      <c r="AN1296" s="115" t="s">
        <v>133</v>
      </c>
    </row>
    <row r="1297" spans="1:40" x14ac:dyDescent="0.25">
      <c r="A1297" s="115">
        <v>336231</v>
      </c>
      <c r="B1297" s="115" t="s">
        <v>138</v>
      </c>
      <c r="AI1297" s="115" t="s">
        <v>133</v>
      </c>
      <c r="AJ1297" s="115" t="s">
        <v>133</v>
      </c>
      <c r="AK1297" s="115" t="s">
        <v>133</v>
      </c>
      <c r="AL1297" s="115" t="s">
        <v>133</v>
      </c>
      <c r="AM1297" s="115" t="s">
        <v>133</v>
      </c>
      <c r="AN1297" s="115" t="s">
        <v>133</v>
      </c>
    </row>
    <row r="1298" spans="1:40" x14ac:dyDescent="0.25">
      <c r="A1298" s="115">
        <v>337675</v>
      </c>
      <c r="B1298" s="115" t="s">
        <v>138</v>
      </c>
      <c r="W1298" s="115" t="s">
        <v>136</v>
      </c>
      <c r="AC1298" s="115" t="s">
        <v>136</v>
      </c>
      <c r="AG1298" s="115" t="s">
        <v>135</v>
      </c>
      <c r="AI1298" s="115" t="s">
        <v>135</v>
      </c>
      <c r="AJ1298" s="115" t="s">
        <v>135</v>
      </c>
      <c r="AK1298" s="115" t="s">
        <v>135</v>
      </c>
      <c r="AL1298" s="115" t="s">
        <v>135</v>
      </c>
      <c r="AM1298" s="115" t="s">
        <v>135</v>
      </c>
      <c r="AN1298" s="115" t="s">
        <v>133</v>
      </c>
    </row>
    <row r="1299" spans="1:40" x14ac:dyDescent="0.25">
      <c r="A1299" s="115">
        <v>338316</v>
      </c>
      <c r="B1299" s="115" t="s">
        <v>138</v>
      </c>
      <c r="G1299" s="115" t="s">
        <v>136</v>
      </c>
      <c r="N1299" s="115" t="s">
        <v>136</v>
      </c>
      <c r="P1299" s="115" t="s">
        <v>136</v>
      </c>
      <c r="W1299" s="115" t="s">
        <v>136</v>
      </c>
      <c r="AA1299" s="115" t="s">
        <v>136</v>
      </c>
      <c r="AC1299" s="115" t="s">
        <v>135</v>
      </c>
      <c r="AG1299" s="115" t="s">
        <v>135</v>
      </c>
      <c r="AI1299" s="115" t="s">
        <v>135</v>
      </c>
      <c r="AJ1299" s="115" t="s">
        <v>133</v>
      </c>
      <c r="AL1299" s="115" t="s">
        <v>133</v>
      </c>
      <c r="AM1299" s="115" t="s">
        <v>135</v>
      </c>
      <c r="AN1299" s="115" t="s">
        <v>133</v>
      </c>
    </row>
    <row r="1300" spans="1:40" x14ac:dyDescent="0.25">
      <c r="A1300" s="115">
        <v>334656</v>
      </c>
      <c r="B1300" s="115" t="s">
        <v>138</v>
      </c>
      <c r="W1300" s="115" t="s">
        <v>136</v>
      </c>
      <c r="X1300" s="115" t="s">
        <v>136</v>
      </c>
      <c r="Y1300" s="115" t="s">
        <v>136</v>
      </c>
      <c r="AC1300" s="115" t="s">
        <v>136</v>
      </c>
      <c r="AD1300" s="115" t="s">
        <v>133</v>
      </c>
      <c r="AE1300" s="115" t="s">
        <v>133</v>
      </c>
      <c r="AF1300" s="115" t="s">
        <v>133</v>
      </c>
      <c r="AG1300" s="115" t="s">
        <v>133</v>
      </c>
      <c r="AH1300" s="115" t="s">
        <v>133</v>
      </c>
      <c r="AI1300" s="115" t="s">
        <v>133</v>
      </c>
      <c r="AJ1300" s="115" t="s">
        <v>133</v>
      </c>
      <c r="AK1300" s="115" t="s">
        <v>133</v>
      </c>
      <c r="AL1300" s="115" t="s">
        <v>133</v>
      </c>
      <c r="AM1300" s="115" t="s">
        <v>133</v>
      </c>
      <c r="AN1300" s="115" t="s">
        <v>133</v>
      </c>
    </row>
    <row r="1301" spans="1:40" x14ac:dyDescent="0.25">
      <c r="A1301" s="115">
        <v>338081</v>
      </c>
      <c r="B1301" s="115" t="s">
        <v>138</v>
      </c>
      <c r="P1301" s="115" t="s">
        <v>135</v>
      </c>
      <c r="AC1301" s="115" t="s">
        <v>135</v>
      </c>
      <c r="AD1301" s="115" t="s">
        <v>135</v>
      </c>
      <c r="AG1301" s="115" t="s">
        <v>135</v>
      </c>
      <c r="AH1301" s="115" t="s">
        <v>135</v>
      </c>
      <c r="AI1301" s="115" t="s">
        <v>135</v>
      </c>
      <c r="AJ1301" s="115" t="s">
        <v>135</v>
      </c>
      <c r="AK1301" s="115" t="s">
        <v>135</v>
      </c>
      <c r="AL1301" s="115" t="s">
        <v>135</v>
      </c>
      <c r="AM1301" s="115" t="s">
        <v>133</v>
      </c>
      <c r="AN1301" s="115" t="s">
        <v>133</v>
      </c>
    </row>
    <row r="1302" spans="1:40" x14ac:dyDescent="0.25">
      <c r="A1302" s="115">
        <v>338923</v>
      </c>
      <c r="B1302" s="115" t="s">
        <v>138</v>
      </c>
      <c r="K1302" s="115" t="s">
        <v>136</v>
      </c>
      <c r="W1302" s="115" t="s">
        <v>136</v>
      </c>
      <c r="AC1302" s="115" t="s">
        <v>136</v>
      </c>
      <c r="AE1302" s="115" t="s">
        <v>136</v>
      </c>
      <c r="AF1302" s="115" t="s">
        <v>136</v>
      </c>
      <c r="AG1302" s="115" t="s">
        <v>133</v>
      </c>
      <c r="AI1302" s="115" t="s">
        <v>135</v>
      </c>
      <c r="AJ1302" s="115" t="s">
        <v>135</v>
      </c>
      <c r="AK1302" s="115" t="s">
        <v>135</v>
      </c>
      <c r="AL1302" s="115" t="s">
        <v>135</v>
      </c>
      <c r="AM1302" s="115" t="s">
        <v>135</v>
      </c>
      <c r="AN1302" s="115" t="s">
        <v>133</v>
      </c>
    </row>
    <row r="1303" spans="1:40" x14ac:dyDescent="0.25">
      <c r="A1303" s="115">
        <v>330250</v>
      </c>
      <c r="B1303" s="115" t="s">
        <v>138</v>
      </c>
      <c r="P1303" s="115" t="s">
        <v>136</v>
      </c>
      <c r="W1303" s="115" t="s">
        <v>136</v>
      </c>
      <c r="Z1303" s="115" t="s">
        <v>136</v>
      </c>
      <c r="AC1303" s="115" t="s">
        <v>136</v>
      </c>
      <c r="AD1303" s="115" t="s">
        <v>136</v>
      </c>
      <c r="AE1303" s="115" t="s">
        <v>136</v>
      </c>
      <c r="AF1303" s="115" t="s">
        <v>136</v>
      </c>
      <c r="AG1303" s="115" t="s">
        <v>133</v>
      </c>
      <c r="AH1303" s="115" t="s">
        <v>135</v>
      </c>
      <c r="AI1303" s="115" t="s">
        <v>136</v>
      </c>
      <c r="AJ1303" s="115" t="s">
        <v>135</v>
      </c>
      <c r="AK1303" s="115" t="s">
        <v>136</v>
      </c>
      <c r="AL1303" s="115" t="s">
        <v>133</v>
      </c>
      <c r="AM1303" s="115" t="s">
        <v>136</v>
      </c>
      <c r="AN1303" s="115" t="s">
        <v>133</v>
      </c>
    </row>
    <row r="1304" spans="1:40" x14ac:dyDescent="0.25">
      <c r="A1304" s="115">
        <v>339222</v>
      </c>
      <c r="B1304" s="115" t="s">
        <v>138</v>
      </c>
      <c r="AC1304" s="115" t="s">
        <v>135</v>
      </c>
      <c r="AF1304" s="115" t="s">
        <v>135</v>
      </c>
      <c r="AG1304" s="115" t="s">
        <v>133</v>
      </c>
      <c r="AH1304" s="115" t="s">
        <v>133</v>
      </c>
      <c r="AI1304" s="115" t="s">
        <v>133</v>
      </c>
      <c r="AJ1304" s="115" t="s">
        <v>133</v>
      </c>
      <c r="AK1304" s="115" t="s">
        <v>133</v>
      </c>
      <c r="AL1304" s="115" t="s">
        <v>133</v>
      </c>
      <c r="AM1304" s="115" t="s">
        <v>133</v>
      </c>
      <c r="AN1304" s="115" t="s">
        <v>133</v>
      </c>
    </row>
    <row r="1305" spans="1:40" x14ac:dyDescent="0.25">
      <c r="A1305" s="115">
        <v>335780</v>
      </c>
      <c r="B1305" s="115" t="s">
        <v>138</v>
      </c>
      <c r="P1305" s="115" t="s">
        <v>136</v>
      </c>
      <c r="AC1305" s="115" t="s">
        <v>135</v>
      </c>
      <c r="AD1305" s="115" t="s">
        <v>135</v>
      </c>
      <c r="AE1305" s="115" t="s">
        <v>135</v>
      </c>
      <c r="AF1305" s="115" t="s">
        <v>135</v>
      </c>
      <c r="AG1305" s="115" t="s">
        <v>133</v>
      </c>
      <c r="AI1305" s="115" t="s">
        <v>133</v>
      </c>
      <c r="AJ1305" s="115" t="s">
        <v>133</v>
      </c>
      <c r="AK1305" s="115" t="s">
        <v>133</v>
      </c>
      <c r="AL1305" s="115" t="s">
        <v>133</v>
      </c>
      <c r="AM1305" s="115" t="s">
        <v>133</v>
      </c>
      <c r="AN1305" s="115" t="s">
        <v>133</v>
      </c>
    </row>
    <row r="1306" spans="1:40" x14ac:dyDescent="0.25">
      <c r="A1306" s="115">
        <v>335329</v>
      </c>
      <c r="B1306" s="115" t="s">
        <v>138</v>
      </c>
      <c r="P1306" s="115" t="s">
        <v>136</v>
      </c>
      <c r="AD1306" s="115" t="s">
        <v>135</v>
      </c>
      <c r="AF1306" s="115" t="s">
        <v>135</v>
      </c>
      <c r="AG1306" s="115" t="s">
        <v>135</v>
      </c>
      <c r="AH1306" s="115" t="s">
        <v>135</v>
      </c>
      <c r="AI1306" s="115" t="s">
        <v>133</v>
      </c>
      <c r="AJ1306" s="115" t="s">
        <v>133</v>
      </c>
      <c r="AK1306" s="115" t="s">
        <v>133</v>
      </c>
      <c r="AL1306" s="115" t="s">
        <v>133</v>
      </c>
      <c r="AM1306" s="115" t="s">
        <v>133</v>
      </c>
      <c r="AN1306" s="115" t="s">
        <v>133</v>
      </c>
    </row>
    <row r="1307" spans="1:40" x14ac:dyDescent="0.25">
      <c r="A1307" s="115">
        <v>339355</v>
      </c>
      <c r="B1307" s="115" t="s">
        <v>138</v>
      </c>
      <c r="AC1307" s="115" t="s">
        <v>135</v>
      </c>
      <c r="AG1307" s="115" t="s">
        <v>135</v>
      </c>
      <c r="AI1307" s="115" t="s">
        <v>133</v>
      </c>
      <c r="AJ1307" s="115" t="s">
        <v>133</v>
      </c>
      <c r="AK1307" s="115" t="s">
        <v>133</v>
      </c>
      <c r="AM1307" s="115" t="s">
        <v>133</v>
      </c>
      <c r="AN1307" s="115" t="s">
        <v>133</v>
      </c>
    </row>
    <row r="1308" spans="1:40" x14ac:dyDescent="0.25">
      <c r="A1308" s="115">
        <v>334140</v>
      </c>
      <c r="B1308" s="115" t="s">
        <v>138</v>
      </c>
      <c r="W1308" s="115" t="s">
        <v>135</v>
      </c>
      <c r="AA1308" s="115" t="s">
        <v>135</v>
      </c>
      <c r="AC1308" s="115" t="s">
        <v>133</v>
      </c>
      <c r="AD1308" s="115" t="s">
        <v>136</v>
      </c>
      <c r="AE1308" s="115" t="s">
        <v>136</v>
      </c>
      <c r="AF1308" s="115" t="s">
        <v>136</v>
      </c>
      <c r="AG1308" s="115" t="s">
        <v>133</v>
      </c>
      <c r="AI1308" s="115" t="s">
        <v>133</v>
      </c>
      <c r="AJ1308" s="115" t="s">
        <v>135</v>
      </c>
      <c r="AK1308" s="115" t="s">
        <v>133</v>
      </c>
      <c r="AL1308" s="115" t="s">
        <v>135</v>
      </c>
      <c r="AM1308" s="115" t="s">
        <v>133</v>
      </c>
      <c r="AN1308" s="115" t="s">
        <v>133</v>
      </c>
    </row>
    <row r="1309" spans="1:40" x14ac:dyDescent="0.25">
      <c r="A1309" s="115">
        <v>337464</v>
      </c>
      <c r="B1309" s="115" t="s">
        <v>138</v>
      </c>
      <c r="I1309" s="115" t="s">
        <v>133</v>
      </c>
      <c r="AA1309" s="115" t="s">
        <v>133</v>
      </c>
      <c r="AD1309" s="115" t="s">
        <v>135</v>
      </c>
      <c r="AE1309" s="115" t="s">
        <v>136</v>
      </c>
      <c r="AG1309" s="115" t="s">
        <v>133</v>
      </c>
      <c r="AH1309" s="115" t="s">
        <v>135</v>
      </c>
      <c r="AI1309" s="115" t="s">
        <v>133</v>
      </c>
      <c r="AJ1309" s="115" t="s">
        <v>133</v>
      </c>
      <c r="AK1309" s="115" t="s">
        <v>133</v>
      </c>
      <c r="AL1309" s="115" t="s">
        <v>133</v>
      </c>
      <c r="AM1309" s="115" t="s">
        <v>133</v>
      </c>
      <c r="AN1309" s="115" t="s">
        <v>133</v>
      </c>
    </row>
    <row r="1310" spans="1:40" x14ac:dyDescent="0.25">
      <c r="A1310" s="115">
        <v>331994</v>
      </c>
      <c r="B1310" s="115" t="s">
        <v>138</v>
      </c>
      <c r="P1310" s="115" t="s">
        <v>133</v>
      </c>
      <c r="W1310" s="115" t="s">
        <v>133</v>
      </c>
      <c r="AC1310" s="115" t="s">
        <v>136</v>
      </c>
      <c r="AD1310" s="115" t="s">
        <v>133</v>
      </c>
      <c r="AE1310" s="115" t="s">
        <v>136</v>
      </c>
      <c r="AF1310" s="115" t="s">
        <v>136</v>
      </c>
      <c r="AG1310" s="115" t="s">
        <v>133</v>
      </c>
      <c r="AH1310" s="115" t="s">
        <v>133</v>
      </c>
      <c r="AJ1310" s="115" t="s">
        <v>136</v>
      </c>
      <c r="AL1310" s="115" t="s">
        <v>133</v>
      </c>
      <c r="AN1310" s="115" t="s">
        <v>133</v>
      </c>
    </row>
    <row r="1311" spans="1:40" x14ac:dyDescent="0.25">
      <c r="A1311" s="115">
        <v>336390</v>
      </c>
      <c r="B1311" s="115" t="s">
        <v>138</v>
      </c>
      <c r="AA1311" s="115" t="s">
        <v>135</v>
      </c>
      <c r="AC1311" s="115" t="s">
        <v>133</v>
      </c>
      <c r="AD1311" s="115" t="s">
        <v>133</v>
      </c>
      <c r="AE1311" s="115" t="s">
        <v>133</v>
      </c>
      <c r="AF1311" s="115" t="s">
        <v>133</v>
      </c>
      <c r="AG1311" s="115" t="s">
        <v>133</v>
      </c>
      <c r="AH1311" s="115" t="s">
        <v>133</v>
      </c>
      <c r="AI1311" s="115" t="s">
        <v>133</v>
      </c>
      <c r="AJ1311" s="115" t="s">
        <v>133</v>
      </c>
      <c r="AK1311" s="115" t="s">
        <v>133</v>
      </c>
      <c r="AL1311" s="115" t="s">
        <v>133</v>
      </c>
      <c r="AM1311" s="115" t="s">
        <v>133</v>
      </c>
      <c r="AN1311" s="115" t="s">
        <v>133</v>
      </c>
    </row>
    <row r="1312" spans="1:40" x14ac:dyDescent="0.25">
      <c r="A1312" s="115">
        <v>335328</v>
      </c>
      <c r="B1312" s="115" t="s">
        <v>138</v>
      </c>
      <c r="G1312" s="115" t="s">
        <v>136</v>
      </c>
      <c r="P1312" s="115" t="s">
        <v>136</v>
      </c>
      <c r="W1312" s="115" t="s">
        <v>136</v>
      </c>
      <c r="AC1312" s="115" t="s">
        <v>133</v>
      </c>
      <c r="AF1312" s="115" t="s">
        <v>136</v>
      </c>
      <c r="AG1312" s="115" t="s">
        <v>135</v>
      </c>
      <c r="AH1312" s="115" t="s">
        <v>133</v>
      </c>
      <c r="AI1312" s="115" t="s">
        <v>136</v>
      </c>
      <c r="AJ1312" s="115" t="s">
        <v>136</v>
      </c>
      <c r="AK1312" s="115" t="s">
        <v>136</v>
      </c>
      <c r="AL1312" s="115" t="s">
        <v>133</v>
      </c>
      <c r="AN1312" s="115" t="s">
        <v>133</v>
      </c>
    </row>
    <row r="1313" spans="1:40" x14ac:dyDescent="0.25">
      <c r="A1313" s="115">
        <v>335093</v>
      </c>
      <c r="B1313" s="115" t="s">
        <v>138</v>
      </c>
      <c r="P1313" s="115" t="s">
        <v>135</v>
      </c>
      <c r="W1313" s="115" t="s">
        <v>135</v>
      </c>
      <c r="Y1313" s="115" t="s">
        <v>133</v>
      </c>
      <c r="AC1313" s="115" t="s">
        <v>136</v>
      </c>
      <c r="AE1313" s="115" t="s">
        <v>135</v>
      </c>
      <c r="AF1313" s="115" t="s">
        <v>133</v>
      </c>
      <c r="AG1313" s="115" t="s">
        <v>135</v>
      </c>
      <c r="AH1313" s="115" t="s">
        <v>135</v>
      </c>
      <c r="AI1313" s="115" t="s">
        <v>135</v>
      </c>
      <c r="AJ1313" s="115" t="s">
        <v>135</v>
      </c>
      <c r="AK1313" s="115" t="s">
        <v>135</v>
      </c>
      <c r="AL1313" s="115" t="s">
        <v>133</v>
      </c>
      <c r="AM1313" s="115" t="s">
        <v>135</v>
      </c>
      <c r="AN1313" s="115" t="s">
        <v>133</v>
      </c>
    </row>
    <row r="1314" spans="1:40" x14ac:dyDescent="0.25">
      <c r="A1314" s="115">
        <v>333386</v>
      </c>
      <c r="B1314" s="115" t="s">
        <v>138</v>
      </c>
      <c r="R1314" s="115" t="s">
        <v>135</v>
      </c>
      <c r="W1314" s="115" t="s">
        <v>135</v>
      </c>
      <c r="AA1314" s="115" t="s">
        <v>136</v>
      </c>
      <c r="AC1314" s="115" t="s">
        <v>133</v>
      </c>
      <c r="AE1314" s="115" t="s">
        <v>135</v>
      </c>
      <c r="AG1314" s="115" t="s">
        <v>133</v>
      </c>
      <c r="AH1314" s="115" t="s">
        <v>133</v>
      </c>
      <c r="AI1314" s="115" t="s">
        <v>133</v>
      </c>
      <c r="AJ1314" s="115" t="s">
        <v>135</v>
      </c>
      <c r="AK1314" s="115" t="s">
        <v>133</v>
      </c>
      <c r="AL1314" s="115" t="s">
        <v>133</v>
      </c>
      <c r="AM1314" s="115" t="s">
        <v>133</v>
      </c>
      <c r="AN1314" s="115" t="s">
        <v>133</v>
      </c>
    </row>
    <row r="1315" spans="1:40" x14ac:dyDescent="0.25">
      <c r="A1315" s="115">
        <v>335623</v>
      </c>
      <c r="B1315" s="115" t="s">
        <v>138</v>
      </c>
      <c r="F1315" s="115" t="s">
        <v>136</v>
      </c>
      <c r="S1315" s="115" t="s">
        <v>136</v>
      </c>
      <c r="AA1315" s="115" t="s">
        <v>136</v>
      </c>
      <c r="AC1315" s="115" t="s">
        <v>135</v>
      </c>
      <c r="AD1315" s="115" t="s">
        <v>133</v>
      </c>
      <c r="AF1315" s="115" t="s">
        <v>135</v>
      </c>
      <c r="AG1315" s="115" t="s">
        <v>135</v>
      </c>
      <c r="AH1315" s="115" t="s">
        <v>133</v>
      </c>
      <c r="AI1315" s="115" t="s">
        <v>133</v>
      </c>
      <c r="AJ1315" s="115" t="s">
        <v>133</v>
      </c>
      <c r="AK1315" s="115" t="s">
        <v>133</v>
      </c>
      <c r="AL1315" s="115" t="s">
        <v>133</v>
      </c>
      <c r="AM1315" s="115" t="s">
        <v>133</v>
      </c>
      <c r="AN1315" s="115" t="s">
        <v>133</v>
      </c>
    </row>
    <row r="1316" spans="1:40" x14ac:dyDescent="0.25">
      <c r="A1316" s="115">
        <v>338262</v>
      </c>
      <c r="B1316" s="115" t="s">
        <v>138</v>
      </c>
      <c r="AD1316" s="115" t="s">
        <v>133</v>
      </c>
      <c r="AE1316" s="115" t="s">
        <v>136</v>
      </c>
      <c r="AF1316" s="115" t="s">
        <v>136</v>
      </c>
      <c r="AI1316" s="115" t="s">
        <v>133</v>
      </c>
      <c r="AJ1316" s="115" t="s">
        <v>133</v>
      </c>
      <c r="AL1316" s="115" t="s">
        <v>133</v>
      </c>
      <c r="AM1316" s="115" t="s">
        <v>133</v>
      </c>
      <c r="AN1316" s="115" t="s">
        <v>133</v>
      </c>
    </row>
    <row r="1317" spans="1:40" x14ac:dyDescent="0.25">
      <c r="A1317" s="115">
        <v>337538</v>
      </c>
      <c r="B1317" s="115" t="s">
        <v>138</v>
      </c>
      <c r="X1317" s="115" t="s">
        <v>135</v>
      </c>
      <c r="AC1317" s="115" t="s">
        <v>135</v>
      </c>
      <c r="AD1317" s="115" t="s">
        <v>133</v>
      </c>
      <c r="AE1317" s="115" t="s">
        <v>133</v>
      </c>
      <c r="AF1317" s="115" t="s">
        <v>133</v>
      </c>
      <c r="AG1317" s="115" t="s">
        <v>133</v>
      </c>
      <c r="AI1317" s="115" t="s">
        <v>133</v>
      </c>
      <c r="AJ1317" s="115" t="s">
        <v>133</v>
      </c>
      <c r="AK1317" s="115" t="s">
        <v>133</v>
      </c>
      <c r="AL1317" s="115" t="s">
        <v>133</v>
      </c>
      <c r="AM1317" s="115" t="s">
        <v>133</v>
      </c>
      <c r="AN1317" s="115" t="s">
        <v>133</v>
      </c>
    </row>
    <row r="1318" spans="1:40" x14ac:dyDescent="0.25">
      <c r="A1318" s="115">
        <v>339334</v>
      </c>
      <c r="B1318" s="115" t="s">
        <v>138</v>
      </c>
      <c r="P1318" s="115" t="s">
        <v>136</v>
      </c>
      <c r="AA1318" s="115" t="s">
        <v>136</v>
      </c>
      <c r="AC1318" s="115" t="s">
        <v>136</v>
      </c>
      <c r="AD1318" s="115" t="s">
        <v>135</v>
      </c>
      <c r="AE1318" s="115" t="s">
        <v>135</v>
      </c>
      <c r="AF1318" s="115" t="s">
        <v>135</v>
      </c>
      <c r="AG1318" s="115" t="s">
        <v>133</v>
      </c>
      <c r="AH1318" s="115" t="s">
        <v>133</v>
      </c>
      <c r="AI1318" s="115" t="s">
        <v>133</v>
      </c>
      <c r="AJ1318" s="115" t="s">
        <v>133</v>
      </c>
      <c r="AK1318" s="115" t="s">
        <v>133</v>
      </c>
      <c r="AL1318" s="115" t="s">
        <v>133</v>
      </c>
      <c r="AM1318" s="115" t="s">
        <v>133</v>
      </c>
      <c r="AN1318" s="115" t="s">
        <v>133</v>
      </c>
    </row>
    <row r="1319" spans="1:40" x14ac:dyDescent="0.25">
      <c r="A1319" s="115">
        <v>337428</v>
      </c>
      <c r="B1319" s="115" t="s">
        <v>138</v>
      </c>
      <c r="P1319" s="115" t="s">
        <v>136</v>
      </c>
      <c r="W1319" s="115" t="s">
        <v>136</v>
      </c>
      <c r="AC1319" s="115" t="s">
        <v>136</v>
      </c>
      <c r="AF1319" s="115" t="s">
        <v>135</v>
      </c>
      <c r="AG1319" s="115" t="s">
        <v>136</v>
      </c>
      <c r="AH1319" s="115" t="s">
        <v>135</v>
      </c>
      <c r="AI1319" s="115" t="s">
        <v>135</v>
      </c>
      <c r="AJ1319" s="115" t="s">
        <v>133</v>
      </c>
      <c r="AK1319" s="115" t="s">
        <v>135</v>
      </c>
      <c r="AL1319" s="115" t="s">
        <v>133</v>
      </c>
      <c r="AM1319" s="115" t="s">
        <v>135</v>
      </c>
      <c r="AN1319" s="115" t="s">
        <v>133</v>
      </c>
    </row>
    <row r="1320" spans="1:40" x14ac:dyDescent="0.25">
      <c r="A1320" s="115">
        <v>335079</v>
      </c>
      <c r="B1320" s="115" t="s">
        <v>138</v>
      </c>
      <c r="P1320" s="115" t="s">
        <v>136</v>
      </c>
      <c r="W1320" s="115" t="s">
        <v>136</v>
      </c>
      <c r="AA1320" s="115" t="s">
        <v>136</v>
      </c>
      <c r="AC1320" s="115" t="s">
        <v>136</v>
      </c>
      <c r="AF1320" s="115" t="s">
        <v>136</v>
      </c>
      <c r="AG1320" s="115" t="s">
        <v>136</v>
      </c>
      <c r="AI1320" s="115" t="s">
        <v>133</v>
      </c>
      <c r="AJ1320" s="115" t="s">
        <v>133</v>
      </c>
      <c r="AK1320" s="115" t="s">
        <v>135</v>
      </c>
      <c r="AN1320" s="115" t="s">
        <v>133</v>
      </c>
    </row>
    <row r="1321" spans="1:40" x14ac:dyDescent="0.25">
      <c r="A1321" s="115">
        <v>338103</v>
      </c>
      <c r="B1321" s="115" t="s">
        <v>138</v>
      </c>
      <c r="AC1321" s="115" t="s">
        <v>135</v>
      </c>
      <c r="AD1321" s="115" t="s">
        <v>135</v>
      </c>
      <c r="AE1321" s="115" t="s">
        <v>135</v>
      </c>
      <c r="AF1321" s="115" t="s">
        <v>135</v>
      </c>
      <c r="AG1321" s="115" t="s">
        <v>135</v>
      </c>
      <c r="AH1321" s="115" t="s">
        <v>135</v>
      </c>
      <c r="AI1321" s="115" t="s">
        <v>133</v>
      </c>
      <c r="AJ1321" s="115" t="s">
        <v>133</v>
      </c>
      <c r="AK1321" s="115" t="s">
        <v>133</v>
      </c>
      <c r="AL1321" s="115" t="s">
        <v>133</v>
      </c>
      <c r="AM1321" s="115" t="s">
        <v>133</v>
      </c>
      <c r="AN1321" s="115" t="s">
        <v>133</v>
      </c>
    </row>
    <row r="1322" spans="1:40" x14ac:dyDescent="0.25">
      <c r="A1322" s="115">
        <v>335982</v>
      </c>
      <c r="B1322" s="115" t="s">
        <v>138</v>
      </c>
      <c r="C1322" s="115" t="s">
        <v>136</v>
      </c>
      <c r="H1322" s="115" t="s">
        <v>136</v>
      </c>
      <c r="AA1322" s="115" t="s">
        <v>136</v>
      </c>
      <c r="AC1322" s="115" t="s">
        <v>135</v>
      </c>
      <c r="AD1322" s="115" t="s">
        <v>135</v>
      </c>
      <c r="AE1322" s="115" t="s">
        <v>135</v>
      </c>
      <c r="AF1322" s="115" t="s">
        <v>135</v>
      </c>
      <c r="AG1322" s="115" t="s">
        <v>135</v>
      </c>
      <c r="AH1322" s="115" t="s">
        <v>135</v>
      </c>
      <c r="AI1322" s="115" t="s">
        <v>133</v>
      </c>
      <c r="AJ1322" s="115" t="s">
        <v>133</v>
      </c>
      <c r="AK1322" s="115" t="s">
        <v>133</v>
      </c>
      <c r="AL1322" s="115" t="s">
        <v>133</v>
      </c>
      <c r="AM1322" s="115" t="s">
        <v>133</v>
      </c>
      <c r="AN1322" s="115" t="s">
        <v>133</v>
      </c>
    </row>
    <row r="1323" spans="1:40" x14ac:dyDescent="0.25">
      <c r="A1323" s="115">
        <v>335168</v>
      </c>
      <c r="B1323" s="115" t="s">
        <v>138</v>
      </c>
      <c r="J1323" s="115" t="s">
        <v>136</v>
      </c>
      <c r="P1323" s="115" t="s">
        <v>136</v>
      </c>
      <c r="AC1323" s="115" t="s">
        <v>136</v>
      </c>
      <c r="AE1323" s="115" t="s">
        <v>136</v>
      </c>
      <c r="AG1323" s="115" t="s">
        <v>136</v>
      </c>
      <c r="AI1323" s="115" t="s">
        <v>133</v>
      </c>
      <c r="AJ1323" s="115" t="s">
        <v>133</v>
      </c>
      <c r="AK1323" s="115" t="s">
        <v>133</v>
      </c>
      <c r="AL1323" s="115" t="s">
        <v>133</v>
      </c>
      <c r="AM1323" s="115" t="s">
        <v>133</v>
      </c>
      <c r="AN1323" s="115" t="s">
        <v>133</v>
      </c>
    </row>
    <row r="1324" spans="1:40" x14ac:dyDescent="0.25">
      <c r="A1324" s="115">
        <v>326904</v>
      </c>
      <c r="B1324" s="115" t="s">
        <v>138</v>
      </c>
      <c r="H1324" s="115" t="s">
        <v>136</v>
      </c>
      <c r="P1324" s="115" t="s">
        <v>136</v>
      </c>
      <c r="W1324" s="115" t="s">
        <v>136</v>
      </c>
      <c r="AC1324" s="115" t="s">
        <v>135</v>
      </c>
      <c r="AD1324" s="115" t="s">
        <v>135</v>
      </c>
      <c r="AE1324" s="115" t="s">
        <v>135</v>
      </c>
      <c r="AF1324" s="115" t="s">
        <v>135</v>
      </c>
      <c r="AG1324" s="115" t="s">
        <v>135</v>
      </c>
      <c r="AH1324" s="115" t="s">
        <v>135</v>
      </c>
      <c r="AI1324" s="115" t="s">
        <v>133</v>
      </c>
      <c r="AJ1324" s="115" t="s">
        <v>133</v>
      </c>
      <c r="AK1324" s="115" t="s">
        <v>133</v>
      </c>
      <c r="AL1324" s="115" t="s">
        <v>133</v>
      </c>
      <c r="AM1324" s="115" t="s">
        <v>133</v>
      </c>
      <c r="AN1324" s="115" t="s">
        <v>133</v>
      </c>
    </row>
    <row r="1325" spans="1:40" x14ac:dyDescent="0.25">
      <c r="A1325" s="115">
        <v>334263</v>
      </c>
      <c r="B1325" s="115" t="s">
        <v>138</v>
      </c>
      <c r="AC1325" s="115" t="s">
        <v>135</v>
      </c>
      <c r="AE1325" s="115" t="s">
        <v>135</v>
      </c>
      <c r="AG1325" s="115" t="s">
        <v>133</v>
      </c>
      <c r="AI1325" s="115" t="s">
        <v>135</v>
      </c>
      <c r="AJ1325" s="115" t="s">
        <v>135</v>
      </c>
      <c r="AK1325" s="115" t="s">
        <v>133</v>
      </c>
      <c r="AL1325" s="115" t="s">
        <v>133</v>
      </c>
      <c r="AM1325" s="115" t="s">
        <v>135</v>
      </c>
      <c r="AN1325" s="115" t="s">
        <v>133</v>
      </c>
    </row>
    <row r="1326" spans="1:40" x14ac:dyDescent="0.25">
      <c r="A1326" s="115">
        <v>334014</v>
      </c>
      <c r="B1326" s="115" t="s">
        <v>138</v>
      </c>
      <c r="P1326" s="115" t="s">
        <v>136</v>
      </c>
      <c r="W1326" s="115" t="s">
        <v>136</v>
      </c>
      <c r="AA1326" s="115" t="s">
        <v>136</v>
      </c>
      <c r="AD1326" s="115" t="s">
        <v>136</v>
      </c>
      <c r="AE1326" s="115" t="s">
        <v>136</v>
      </c>
      <c r="AF1326" s="115" t="s">
        <v>136</v>
      </c>
      <c r="AG1326" s="115" t="s">
        <v>136</v>
      </c>
      <c r="AH1326" s="115" t="s">
        <v>136</v>
      </c>
      <c r="AI1326" s="115" t="s">
        <v>135</v>
      </c>
      <c r="AJ1326" s="115" t="s">
        <v>135</v>
      </c>
      <c r="AK1326" s="115" t="s">
        <v>133</v>
      </c>
      <c r="AL1326" s="115" t="s">
        <v>135</v>
      </c>
      <c r="AM1326" s="115" t="s">
        <v>133</v>
      </c>
      <c r="AN1326" s="115" t="s">
        <v>133</v>
      </c>
    </row>
    <row r="1327" spans="1:40" x14ac:dyDescent="0.25">
      <c r="A1327" s="115">
        <v>333984</v>
      </c>
      <c r="B1327" s="115" t="s">
        <v>138</v>
      </c>
      <c r="Q1327" s="115" t="s">
        <v>136</v>
      </c>
      <c r="W1327" s="115" t="s">
        <v>136</v>
      </c>
      <c r="Z1327" s="115" t="s">
        <v>136</v>
      </c>
      <c r="AC1327" s="115" t="s">
        <v>135</v>
      </c>
      <c r="AD1327" s="115" t="s">
        <v>135</v>
      </c>
      <c r="AE1327" s="115" t="s">
        <v>135</v>
      </c>
      <c r="AF1327" s="115" t="s">
        <v>135</v>
      </c>
      <c r="AG1327" s="115" t="s">
        <v>135</v>
      </c>
      <c r="AH1327" s="115" t="s">
        <v>135</v>
      </c>
      <c r="AI1327" s="115" t="s">
        <v>135</v>
      </c>
      <c r="AJ1327" s="115" t="s">
        <v>135</v>
      </c>
      <c r="AK1327" s="115" t="s">
        <v>135</v>
      </c>
      <c r="AL1327" s="115" t="s">
        <v>133</v>
      </c>
      <c r="AM1327" s="115" t="s">
        <v>133</v>
      </c>
      <c r="AN1327" s="115" t="s">
        <v>133</v>
      </c>
    </row>
    <row r="1328" spans="1:40" x14ac:dyDescent="0.25">
      <c r="A1328" s="115">
        <v>329469</v>
      </c>
      <c r="B1328" s="115" t="s">
        <v>138</v>
      </c>
      <c r="N1328" s="115" t="s">
        <v>136</v>
      </c>
      <c r="P1328" s="115" t="s">
        <v>136</v>
      </c>
      <c r="W1328" s="115" t="s">
        <v>136</v>
      </c>
      <c r="AA1328" s="115" t="s">
        <v>136</v>
      </c>
      <c r="AC1328" s="115" t="s">
        <v>135</v>
      </c>
      <c r="AD1328" s="115" t="s">
        <v>135</v>
      </c>
      <c r="AG1328" s="115" t="s">
        <v>135</v>
      </c>
      <c r="AH1328" s="115" t="s">
        <v>135</v>
      </c>
      <c r="AI1328" s="115" t="s">
        <v>133</v>
      </c>
      <c r="AJ1328" s="115" t="s">
        <v>133</v>
      </c>
      <c r="AK1328" s="115" t="s">
        <v>133</v>
      </c>
      <c r="AL1328" s="115" t="s">
        <v>133</v>
      </c>
      <c r="AM1328" s="115" t="s">
        <v>133</v>
      </c>
      <c r="AN1328" s="115" t="s">
        <v>133</v>
      </c>
    </row>
    <row r="1329" spans="1:40" x14ac:dyDescent="0.25">
      <c r="A1329" s="115">
        <v>336651</v>
      </c>
      <c r="B1329" s="115" t="s">
        <v>138</v>
      </c>
      <c r="W1329" s="115" t="s">
        <v>136</v>
      </c>
      <c r="AC1329" s="115" t="s">
        <v>136</v>
      </c>
      <c r="AD1329" s="115" t="s">
        <v>136</v>
      </c>
      <c r="AG1329" s="115" t="s">
        <v>136</v>
      </c>
      <c r="AH1329" s="115" t="s">
        <v>135</v>
      </c>
      <c r="AI1329" s="115" t="s">
        <v>133</v>
      </c>
      <c r="AJ1329" s="115" t="s">
        <v>133</v>
      </c>
      <c r="AK1329" s="115" t="s">
        <v>133</v>
      </c>
      <c r="AL1329" s="115" t="s">
        <v>133</v>
      </c>
      <c r="AM1329" s="115" t="s">
        <v>135</v>
      </c>
      <c r="AN1329" s="115" t="s">
        <v>133</v>
      </c>
    </row>
    <row r="1330" spans="1:40" x14ac:dyDescent="0.25">
      <c r="A1330" s="115">
        <v>333244</v>
      </c>
      <c r="B1330" s="115" t="s">
        <v>138</v>
      </c>
      <c r="N1330" s="115" t="s">
        <v>136</v>
      </c>
      <c r="W1330" s="115" t="s">
        <v>136</v>
      </c>
      <c r="AA1330" s="115" t="s">
        <v>136</v>
      </c>
      <c r="AC1330" s="115" t="s">
        <v>133</v>
      </c>
      <c r="AE1330" s="115" t="s">
        <v>133</v>
      </c>
      <c r="AF1330" s="115" t="s">
        <v>135</v>
      </c>
      <c r="AG1330" s="115" t="s">
        <v>133</v>
      </c>
      <c r="AI1330" s="115" t="s">
        <v>133</v>
      </c>
      <c r="AJ1330" s="115" t="s">
        <v>135</v>
      </c>
      <c r="AK1330" s="115" t="s">
        <v>133</v>
      </c>
      <c r="AL1330" s="115" t="s">
        <v>135</v>
      </c>
      <c r="AM1330" s="115" t="s">
        <v>133</v>
      </c>
      <c r="AN1330" s="115" t="s">
        <v>133</v>
      </c>
    </row>
    <row r="1331" spans="1:40" x14ac:dyDescent="0.25">
      <c r="A1331" s="115">
        <v>335925</v>
      </c>
      <c r="B1331" s="115" t="s">
        <v>138</v>
      </c>
      <c r="F1331" s="115" t="s">
        <v>133</v>
      </c>
      <c r="R1331" s="115" t="s">
        <v>136</v>
      </c>
      <c r="Z1331" s="115" t="s">
        <v>136</v>
      </c>
      <c r="AA1331" s="115" t="s">
        <v>136</v>
      </c>
      <c r="AC1331" s="115" t="s">
        <v>136</v>
      </c>
      <c r="AE1331" s="115" t="s">
        <v>136</v>
      </c>
      <c r="AF1331" s="115" t="s">
        <v>136</v>
      </c>
      <c r="AG1331" s="115" t="s">
        <v>136</v>
      </c>
      <c r="AH1331" s="115" t="s">
        <v>136</v>
      </c>
      <c r="AI1331" s="115" t="s">
        <v>133</v>
      </c>
      <c r="AJ1331" s="115" t="s">
        <v>135</v>
      </c>
      <c r="AK1331" s="115" t="s">
        <v>135</v>
      </c>
      <c r="AM1331" s="115" t="s">
        <v>135</v>
      </c>
      <c r="AN1331" s="115" t="s">
        <v>133</v>
      </c>
    </row>
    <row r="1332" spans="1:40" x14ac:dyDescent="0.25">
      <c r="A1332" s="115">
        <v>333779</v>
      </c>
      <c r="B1332" s="115" t="s">
        <v>138</v>
      </c>
      <c r="H1332" s="115" t="s">
        <v>136</v>
      </c>
      <c r="AA1332" s="115" t="s">
        <v>136</v>
      </c>
      <c r="AC1332" s="115" t="s">
        <v>133</v>
      </c>
      <c r="AD1332" s="115" t="s">
        <v>135</v>
      </c>
      <c r="AE1332" s="115" t="s">
        <v>136</v>
      </c>
      <c r="AF1332" s="115" t="s">
        <v>136</v>
      </c>
      <c r="AG1332" s="115" t="s">
        <v>136</v>
      </c>
      <c r="AH1332" s="115" t="s">
        <v>135</v>
      </c>
      <c r="AI1332" s="115" t="s">
        <v>133</v>
      </c>
      <c r="AJ1332" s="115" t="s">
        <v>133</v>
      </c>
      <c r="AK1332" s="115" t="s">
        <v>133</v>
      </c>
      <c r="AL1332" s="115" t="s">
        <v>133</v>
      </c>
      <c r="AM1332" s="115" t="s">
        <v>133</v>
      </c>
      <c r="AN1332" s="115" t="s">
        <v>133</v>
      </c>
    </row>
    <row r="1333" spans="1:40" x14ac:dyDescent="0.25">
      <c r="A1333" s="115">
        <v>330117</v>
      </c>
      <c r="B1333" s="115" t="s">
        <v>138</v>
      </c>
      <c r="H1333" s="115" t="s">
        <v>136</v>
      </c>
      <c r="P1333" s="115" t="s">
        <v>136</v>
      </c>
      <c r="AF1333" s="115" t="s">
        <v>136</v>
      </c>
      <c r="AG1333" s="115" t="s">
        <v>135</v>
      </c>
      <c r="AI1333" s="115" t="s">
        <v>136</v>
      </c>
      <c r="AJ1333" s="115" t="s">
        <v>136</v>
      </c>
      <c r="AK1333" s="115" t="s">
        <v>136</v>
      </c>
      <c r="AL1333" s="115" t="s">
        <v>136</v>
      </c>
      <c r="AM1333" s="115" t="s">
        <v>136</v>
      </c>
      <c r="AN1333" s="115" t="s">
        <v>133</v>
      </c>
    </row>
    <row r="1334" spans="1:40" x14ac:dyDescent="0.25">
      <c r="A1334" s="115">
        <v>331875</v>
      </c>
      <c r="B1334" s="115" t="s">
        <v>138</v>
      </c>
      <c r="L1334" s="115" t="s">
        <v>136</v>
      </c>
      <c r="AC1334" s="115" t="s">
        <v>133</v>
      </c>
      <c r="AD1334" s="115" t="s">
        <v>133</v>
      </c>
      <c r="AE1334" s="115" t="s">
        <v>135</v>
      </c>
      <c r="AG1334" s="115" t="s">
        <v>136</v>
      </c>
      <c r="AI1334" s="115" t="s">
        <v>133</v>
      </c>
      <c r="AJ1334" s="115" t="s">
        <v>133</v>
      </c>
      <c r="AK1334" s="115" t="s">
        <v>135</v>
      </c>
      <c r="AL1334" s="115" t="s">
        <v>133</v>
      </c>
      <c r="AM1334" s="115" t="s">
        <v>135</v>
      </c>
      <c r="AN1334" s="115" t="s">
        <v>133</v>
      </c>
    </row>
    <row r="1335" spans="1:40" x14ac:dyDescent="0.25">
      <c r="A1335" s="115">
        <v>331360</v>
      </c>
      <c r="B1335" s="115" t="s">
        <v>138</v>
      </c>
      <c r="P1335" s="115" t="s">
        <v>136</v>
      </c>
      <c r="W1335" s="115" t="s">
        <v>136</v>
      </c>
      <c r="AC1335" s="115" t="s">
        <v>135</v>
      </c>
      <c r="AD1335" s="115" t="s">
        <v>135</v>
      </c>
      <c r="AE1335" s="115" t="s">
        <v>136</v>
      </c>
      <c r="AF1335" s="115" t="s">
        <v>136</v>
      </c>
      <c r="AG1335" s="115" t="s">
        <v>133</v>
      </c>
      <c r="AH1335" s="115" t="s">
        <v>133</v>
      </c>
      <c r="AI1335" s="115" t="s">
        <v>133</v>
      </c>
      <c r="AJ1335" s="115" t="s">
        <v>133</v>
      </c>
      <c r="AK1335" s="115" t="s">
        <v>133</v>
      </c>
      <c r="AL1335" s="115" t="s">
        <v>133</v>
      </c>
      <c r="AM1335" s="115" t="s">
        <v>133</v>
      </c>
      <c r="AN1335" s="115" t="s">
        <v>133</v>
      </c>
    </row>
    <row r="1336" spans="1:40" x14ac:dyDescent="0.25">
      <c r="A1336" s="115">
        <v>339044</v>
      </c>
      <c r="B1336" s="115" t="s">
        <v>138</v>
      </c>
      <c r="AC1336" s="115" t="s">
        <v>135</v>
      </c>
      <c r="AE1336" s="115" t="s">
        <v>135</v>
      </c>
      <c r="AF1336" s="115" t="s">
        <v>133</v>
      </c>
      <c r="AG1336" s="115" t="s">
        <v>133</v>
      </c>
      <c r="AI1336" s="115" t="s">
        <v>133</v>
      </c>
      <c r="AJ1336" s="115" t="s">
        <v>133</v>
      </c>
      <c r="AL1336" s="115" t="s">
        <v>133</v>
      </c>
      <c r="AM1336" s="115" t="s">
        <v>133</v>
      </c>
      <c r="AN1336" s="115" t="s">
        <v>133</v>
      </c>
    </row>
    <row r="1337" spans="1:40" x14ac:dyDescent="0.25">
      <c r="A1337" s="115">
        <v>339196</v>
      </c>
      <c r="B1337" s="115" t="s">
        <v>138</v>
      </c>
      <c r="AC1337" s="115" t="s">
        <v>135</v>
      </c>
      <c r="AE1337" s="115" t="s">
        <v>135</v>
      </c>
      <c r="AG1337" s="115" t="s">
        <v>135</v>
      </c>
      <c r="AI1337" s="115" t="s">
        <v>133</v>
      </c>
      <c r="AJ1337" s="115" t="s">
        <v>133</v>
      </c>
      <c r="AK1337" s="115" t="s">
        <v>133</v>
      </c>
      <c r="AM1337" s="115" t="s">
        <v>133</v>
      </c>
      <c r="AN1337" s="115" t="s">
        <v>133</v>
      </c>
    </row>
    <row r="1338" spans="1:40" x14ac:dyDescent="0.25">
      <c r="A1338" s="115">
        <v>335997</v>
      </c>
      <c r="B1338" s="115" t="s">
        <v>138</v>
      </c>
      <c r="C1338" s="115" t="s">
        <v>136</v>
      </c>
      <c r="W1338" s="115" t="s">
        <v>136</v>
      </c>
      <c r="AC1338" s="115" t="s">
        <v>136</v>
      </c>
      <c r="AD1338" s="115" t="s">
        <v>136</v>
      </c>
      <c r="AE1338" s="115" t="s">
        <v>136</v>
      </c>
      <c r="AG1338" s="115" t="s">
        <v>136</v>
      </c>
      <c r="AI1338" s="115" t="s">
        <v>133</v>
      </c>
      <c r="AJ1338" s="115" t="s">
        <v>133</v>
      </c>
      <c r="AK1338" s="115" t="s">
        <v>133</v>
      </c>
      <c r="AL1338" s="115" t="s">
        <v>133</v>
      </c>
      <c r="AM1338" s="115" t="s">
        <v>135</v>
      </c>
      <c r="AN1338" s="115" t="s">
        <v>133</v>
      </c>
    </row>
    <row r="1339" spans="1:40" x14ac:dyDescent="0.25">
      <c r="A1339" s="115">
        <v>335407</v>
      </c>
      <c r="B1339" s="115" t="s">
        <v>138</v>
      </c>
      <c r="P1339" s="115" t="s">
        <v>136</v>
      </c>
      <c r="AC1339" s="115" t="s">
        <v>136</v>
      </c>
      <c r="AE1339" s="115" t="s">
        <v>136</v>
      </c>
      <c r="AF1339" s="115" t="s">
        <v>136</v>
      </c>
      <c r="AG1339" s="115" t="s">
        <v>135</v>
      </c>
      <c r="AI1339" s="115" t="s">
        <v>135</v>
      </c>
      <c r="AJ1339" s="115" t="s">
        <v>135</v>
      </c>
      <c r="AK1339" s="115" t="s">
        <v>133</v>
      </c>
      <c r="AL1339" s="115" t="s">
        <v>135</v>
      </c>
      <c r="AM1339" s="115" t="s">
        <v>135</v>
      </c>
      <c r="AN1339" s="115" t="s">
        <v>133</v>
      </c>
    </row>
    <row r="1340" spans="1:40" x14ac:dyDescent="0.25">
      <c r="A1340" s="115">
        <v>338174</v>
      </c>
      <c r="B1340" s="115" t="s">
        <v>138</v>
      </c>
      <c r="P1340" s="115" t="s">
        <v>133</v>
      </c>
      <c r="W1340" s="115" t="s">
        <v>136</v>
      </c>
      <c r="Y1340" s="115" t="s">
        <v>136</v>
      </c>
      <c r="Z1340" s="115" t="s">
        <v>135</v>
      </c>
      <c r="AC1340" s="115" t="s">
        <v>135</v>
      </c>
      <c r="AD1340" s="115" t="s">
        <v>135</v>
      </c>
      <c r="AF1340" s="115" t="s">
        <v>135</v>
      </c>
      <c r="AG1340" s="115" t="s">
        <v>133</v>
      </c>
      <c r="AH1340" s="115" t="s">
        <v>135</v>
      </c>
      <c r="AI1340" s="115" t="s">
        <v>133</v>
      </c>
      <c r="AJ1340" s="115" t="s">
        <v>133</v>
      </c>
      <c r="AK1340" s="115" t="s">
        <v>133</v>
      </c>
      <c r="AL1340" s="115" t="s">
        <v>133</v>
      </c>
      <c r="AM1340" s="115" t="s">
        <v>133</v>
      </c>
      <c r="AN1340" s="115" t="s">
        <v>133</v>
      </c>
    </row>
    <row r="1341" spans="1:40" x14ac:dyDescent="0.25">
      <c r="A1341" s="115">
        <v>339436</v>
      </c>
      <c r="B1341" s="115" t="s">
        <v>138</v>
      </c>
      <c r="AF1341" s="115" t="s">
        <v>135</v>
      </c>
      <c r="AG1341" s="115" t="s">
        <v>135</v>
      </c>
      <c r="AI1341" s="115" t="s">
        <v>133</v>
      </c>
      <c r="AJ1341" s="115" t="s">
        <v>133</v>
      </c>
      <c r="AK1341" s="115" t="s">
        <v>133</v>
      </c>
      <c r="AM1341" s="115" t="s">
        <v>133</v>
      </c>
      <c r="AN1341" s="115" t="s">
        <v>133</v>
      </c>
    </row>
    <row r="1342" spans="1:40" x14ac:dyDescent="0.25">
      <c r="A1342" s="115">
        <v>338658</v>
      </c>
      <c r="B1342" s="115" t="s">
        <v>138</v>
      </c>
      <c r="P1342" s="115" t="s">
        <v>136</v>
      </c>
      <c r="W1342" s="115" t="s">
        <v>136</v>
      </c>
      <c r="AC1342" s="115" t="s">
        <v>135</v>
      </c>
      <c r="AD1342" s="115" t="s">
        <v>135</v>
      </c>
      <c r="AE1342" s="115" t="s">
        <v>135</v>
      </c>
      <c r="AF1342" s="115" t="s">
        <v>135</v>
      </c>
      <c r="AG1342" s="115" t="s">
        <v>135</v>
      </c>
      <c r="AH1342" s="115" t="s">
        <v>135</v>
      </c>
      <c r="AI1342" s="115" t="s">
        <v>133</v>
      </c>
      <c r="AJ1342" s="115" t="s">
        <v>133</v>
      </c>
      <c r="AK1342" s="115" t="s">
        <v>133</v>
      </c>
      <c r="AL1342" s="115" t="s">
        <v>133</v>
      </c>
      <c r="AM1342" s="115" t="s">
        <v>133</v>
      </c>
      <c r="AN1342" s="115" t="s">
        <v>133</v>
      </c>
    </row>
    <row r="1343" spans="1:40" x14ac:dyDescent="0.25">
      <c r="A1343" s="115">
        <v>338700</v>
      </c>
      <c r="B1343" s="115" t="s">
        <v>138</v>
      </c>
      <c r="AC1343" s="115" t="s">
        <v>135</v>
      </c>
      <c r="AD1343" s="115" t="s">
        <v>135</v>
      </c>
      <c r="AF1343" s="115" t="s">
        <v>135</v>
      </c>
      <c r="AG1343" s="115" t="s">
        <v>135</v>
      </c>
      <c r="AH1343" s="115" t="s">
        <v>135</v>
      </c>
      <c r="AI1343" s="115" t="s">
        <v>133</v>
      </c>
      <c r="AJ1343" s="115" t="s">
        <v>133</v>
      </c>
      <c r="AK1343" s="115" t="s">
        <v>133</v>
      </c>
      <c r="AL1343" s="115" t="s">
        <v>133</v>
      </c>
      <c r="AM1343" s="115" t="s">
        <v>133</v>
      </c>
      <c r="AN1343" s="115" t="s">
        <v>133</v>
      </c>
    </row>
    <row r="1344" spans="1:40" x14ac:dyDescent="0.25">
      <c r="A1344" s="115">
        <v>339872</v>
      </c>
      <c r="B1344" s="115" t="s">
        <v>138</v>
      </c>
      <c r="X1344" s="115" t="s">
        <v>135</v>
      </c>
      <c r="Z1344" s="115" t="s">
        <v>135</v>
      </c>
      <c r="AC1344" s="115" t="s">
        <v>133</v>
      </c>
      <c r="AD1344" s="115" t="s">
        <v>133</v>
      </c>
      <c r="AG1344" s="115" t="s">
        <v>133</v>
      </c>
      <c r="AH1344" s="115" t="s">
        <v>133</v>
      </c>
      <c r="AI1344" s="115" t="s">
        <v>133</v>
      </c>
      <c r="AJ1344" s="115" t="s">
        <v>133</v>
      </c>
      <c r="AK1344" s="115" t="s">
        <v>133</v>
      </c>
      <c r="AL1344" s="115" t="s">
        <v>133</v>
      </c>
      <c r="AM1344" s="115" t="s">
        <v>133</v>
      </c>
      <c r="AN1344" s="115" t="s">
        <v>133</v>
      </c>
    </row>
    <row r="1345" spans="1:40" x14ac:dyDescent="0.25">
      <c r="A1345" s="115">
        <v>335660</v>
      </c>
      <c r="B1345" s="115" t="s">
        <v>138</v>
      </c>
      <c r="I1345" s="115" t="s">
        <v>136</v>
      </c>
      <c r="N1345" s="115" t="s">
        <v>136</v>
      </c>
      <c r="P1345" s="115" t="s">
        <v>136</v>
      </c>
      <c r="V1345" s="115" t="s">
        <v>136</v>
      </c>
      <c r="AA1345" s="115" t="s">
        <v>136</v>
      </c>
      <c r="AC1345" s="115" t="s">
        <v>136</v>
      </c>
      <c r="AE1345" s="115" t="s">
        <v>136</v>
      </c>
      <c r="AF1345" s="115" t="s">
        <v>136</v>
      </c>
      <c r="AG1345" s="115" t="s">
        <v>136</v>
      </c>
      <c r="AH1345" s="115" t="s">
        <v>135</v>
      </c>
      <c r="AI1345" s="115" t="s">
        <v>135</v>
      </c>
      <c r="AJ1345" s="115" t="s">
        <v>133</v>
      </c>
      <c r="AK1345" s="115" t="s">
        <v>135</v>
      </c>
      <c r="AL1345" s="115" t="s">
        <v>135</v>
      </c>
      <c r="AM1345" s="115" t="s">
        <v>135</v>
      </c>
      <c r="AN1345" s="115" t="s">
        <v>133</v>
      </c>
    </row>
    <row r="1346" spans="1:40" x14ac:dyDescent="0.25">
      <c r="A1346" s="115">
        <v>338583</v>
      </c>
      <c r="B1346" s="115" t="s">
        <v>138</v>
      </c>
      <c r="N1346" s="115" t="s">
        <v>136</v>
      </c>
      <c r="P1346" s="115" t="s">
        <v>136</v>
      </c>
      <c r="V1346" s="115" t="s">
        <v>133</v>
      </c>
      <c r="AA1346" s="115" t="s">
        <v>135</v>
      </c>
      <c r="AC1346" s="115" t="s">
        <v>136</v>
      </c>
      <c r="AF1346" s="115" t="s">
        <v>135</v>
      </c>
      <c r="AG1346" s="115" t="s">
        <v>136</v>
      </c>
      <c r="AH1346" s="115" t="s">
        <v>135</v>
      </c>
      <c r="AI1346" s="115" t="s">
        <v>133</v>
      </c>
      <c r="AJ1346" s="115" t="s">
        <v>133</v>
      </c>
      <c r="AK1346" s="115" t="s">
        <v>133</v>
      </c>
      <c r="AL1346" s="115" t="s">
        <v>133</v>
      </c>
      <c r="AM1346" s="115" t="s">
        <v>133</v>
      </c>
      <c r="AN1346" s="115" t="s">
        <v>133</v>
      </c>
    </row>
    <row r="1347" spans="1:40" x14ac:dyDescent="0.25">
      <c r="A1347" s="115">
        <v>336676</v>
      </c>
      <c r="B1347" s="115" t="s">
        <v>138</v>
      </c>
      <c r="I1347" s="115" t="s">
        <v>136</v>
      </c>
      <c r="V1347" s="115" t="s">
        <v>135</v>
      </c>
      <c r="AC1347" s="115" t="s">
        <v>136</v>
      </c>
      <c r="AI1347" s="115" t="s">
        <v>136</v>
      </c>
      <c r="AJ1347" s="115" t="s">
        <v>135</v>
      </c>
      <c r="AM1347" s="115" t="s">
        <v>135</v>
      </c>
      <c r="AN1347" s="115" t="s">
        <v>133</v>
      </c>
    </row>
    <row r="1348" spans="1:40" x14ac:dyDescent="0.25">
      <c r="A1348" s="115">
        <v>329635</v>
      </c>
      <c r="B1348" s="115" t="s">
        <v>138</v>
      </c>
      <c r="O1348" s="115" t="s">
        <v>133</v>
      </c>
      <c r="P1348" s="115" t="s">
        <v>135</v>
      </c>
      <c r="AB1348" s="115" t="s">
        <v>133</v>
      </c>
      <c r="AG1348" s="115" t="s">
        <v>133</v>
      </c>
      <c r="AH1348" s="115" t="s">
        <v>135</v>
      </c>
      <c r="AL1348" s="115" t="s">
        <v>135</v>
      </c>
      <c r="AM1348" s="115" t="s">
        <v>136</v>
      </c>
      <c r="AN1348" s="115" t="s">
        <v>135</v>
      </c>
    </row>
    <row r="1349" spans="1:40" x14ac:dyDescent="0.25">
      <c r="A1349" s="115">
        <v>338615</v>
      </c>
      <c r="B1349" s="115" t="s">
        <v>138</v>
      </c>
      <c r="C1349" s="115" t="s">
        <v>135</v>
      </c>
      <c r="P1349" s="115" t="s">
        <v>133</v>
      </c>
      <c r="W1349" s="115" t="s">
        <v>133</v>
      </c>
      <c r="AB1349" s="115" t="s">
        <v>133</v>
      </c>
      <c r="AC1349" s="115" t="s">
        <v>133</v>
      </c>
      <c r="AD1349" s="115" t="s">
        <v>133</v>
      </c>
      <c r="AE1349" s="115" t="s">
        <v>133</v>
      </c>
      <c r="AF1349" s="115" t="s">
        <v>133</v>
      </c>
      <c r="AG1349" s="115" t="s">
        <v>133</v>
      </c>
      <c r="AH1349" s="115" t="s">
        <v>133</v>
      </c>
      <c r="AI1349" s="115" t="s">
        <v>133</v>
      </c>
      <c r="AJ1349" s="115" t="s">
        <v>133</v>
      </c>
      <c r="AK1349" s="115" t="s">
        <v>133</v>
      </c>
      <c r="AL1349" s="115" t="s">
        <v>133</v>
      </c>
      <c r="AM1349" s="115" t="s">
        <v>133</v>
      </c>
      <c r="AN1349" s="115" t="s">
        <v>135</v>
      </c>
    </row>
    <row r="1350" spans="1:40" x14ac:dyDescent="0.25">
      <c r="A1350" s="115">
        <v>336819</v>
      </c>
      <c r="B1350" s="115" t="s">
        <v>138</v>
      </c>
      <c r="P1350" s="115" t="s">
        <v>136</v>
      </c>
      <c r="T1350" s="115" t="s">
        <v>136</v>
      </c>
      <c r="W1350" s="115" t="s">
        <v>135</v>
      </c>
      <c r="AB1350" s="115" t="s">
        <v>135</v>
      </c>
      <c r="AC1350" s="115" t="s">
        <v>136</v>
      </c>
      <c r="AD1350" s="115" t="s">
        <v>133</v>
      </c>
      <c r="AE1350" s="115" t="s">
        <v>136</v>
      </c>
      <c r="AF1350" s="115" t="s">
        <v>133</v>
      </c>
      <c r="AG1350" s="115" t="s">
        <v>135</v>
      </c>
      <c r="AH1350" s="115" t="s">
        <v>133</v>
      </c>
      <c r="AI1350" s="115" t="s">
        <v>135</v>
      </c>
      <c r="AJ1350" s="115" t="s">
        <v>133</v>
      </c>
      <c r="AK1350" s="115" t="s">
        <v>135</v>
      </c>
      <c r="AL1350" s="115" t="s">
        <v>133</v>
      </c>
      <c r="AM1350" s="115" t="s">
        <v>135</v>
      </c>
      <c r="AN1350" s="115" t="s">
        <v>135</v>
      </c>
    </row>
    <row r="1351" spans="1:40" x14ac:dyDescent="0.25">
      <c r="A1351" s="115">
        <v>337103</v>
      </c>
      <c r="B1351" s="115" t="s">
        <v>138</v>
      </c>
      <c r="AA1351" s="115" t="s">
        <v>136</v>
      </c>
      <c r="AB1351" s="115" t="s">
        <v>135</v>
      </c>
      <c r="AC1351" s="115" t="s">
        <v>136</v>
      </c>
      <c r="AG1351" s="115" t="s">
        <v>136</v>
      </c>
      <c r="AH1351" s="115" t="s">
        <v>135</v>
      </c>
      <c r="AI1351" s="115" t="s">
        <v>136</v>
      </c>
      <c r="AM1351" s="115" t="s">
        <v>136</v>
      </c>
      <c r="AN1351" s="115" t="s">
        <v>135</v>
      </c>
    </row>
    <row r="1352" spans="1:40" x14ac:dyDescent="0.25">
      <c r="A1352" s="115">
        <v>305482</v>
      </c>
      <c r="B1352" s="115" t="s">
        <v>138</v>
      </c>
      <c r="O1352" s="115" t="s">
        <v>136</v>
      </c>
      <c r="Z1352" s="115" t="s">
        <v>135</v>
      </c>
      <c r="AB1352" s="115" t="s">
        <v>136</v>
      </c>
      <c r="AC1352" s="115" t="s">
        <v>136</v>
      </c>
      <c r="AE1352" s="115" t="s">
        <v>136</v>
      </c>
      <c r="AG1352" s="115" t="s">
        <v>133</v>
      </c>
      <c r="AH1352" s="115" t="s">
        <v>133</v>
      </c>
      <c r="AJ1352" s="115" t="s">
        <v>136</v>
      </c>
      <c r="AK1352" s="115" t="s">
        <v>136</v>
      </c>
      <c r="AL1352" s="115" t="s">
        <v>135</v>
      </c>
      <c r="AM1352" s="115" t="s">
        <v>136</v>
      </c>
      <c r="AN1352" s="115" t="s">
        <v>135</v>
      </c>
    </row>
    <row r="1353" spans="1:40" x14ac:dyDescent="0.25">
      <c r="A1353" s="115">
        <v>333931</v>
      </c>
      <c r="B1353" s="115" t="s">
        <v>138</v>
      </c>
      <c r="J1353" s="115" t="s">
        <v>136</v>
      </c>
      <c r="O1353" s="115" t="s">
        <v>136</v>
      </c>
      <c r="Z1353" s="115" t="s">
        <v>136</v>
      </c>
      <c r="AB1353" s="115" t="s">
        <v>136</v>
      </c>
      <c r="AG1353" s="115" t="s">
        <v>136</v>
      </c>
      <c r="AH1353" s="115" t="s">
        <v>136</v>
      </c>
      <c r="AI1353" s="115" t="s">
        <v>136</v>
      </c>
      <c r="AJ1353" s="115" t="s">
        <v>136</v>
      </c>
      <c r="AK1353" s="115" t="s">
        <v>136</v>
      </c>
      <c r="AL1353" s="115" t="s">
        <v>136</v>
      </c>
      <c r="AM1353" s="115" t="s">
        <v>136</v>
      </c>
      <c r="AN1353" s="115" t="s">
        <v>135</v>
      </c>
    </row>
    <row r="1354" spans="1:40" x14ac:dyDescent="0.25">
      <c r="A1354" s="115">
        <v>327762</v>
      </c>
      <c r="B1354" s="115" t="s">
        <v>138</v>
      </c>
      <c r="I1354" s="115" t="s">
        <v>135</v>
      </c>
      <c r="O1354" s="115" t="s">
        <v>136</v>
      </c>
      <c r="P1354" s="115" t="s">
        <v>136</v>
      </c>
      <c r="V1354" s="115" t="s">
        <v>136</v>
      </c>
      <c r="AA1354" s="115" t="s">
        <v>136</v>
      </c>
      <c r="AB1354" s="115" t="s">
        <v>136</v>
      </c>
      <c r="AC1354" s="115" t="s">
        <v>136</v>
      </c>
      <c r="AD1354" s="115" t="s">
        <v>136</v>
      </c>
      <c r="AE1354" s="115" t="s">
        <v>136</v>
      </c>
      <c r="AF1354" s="115" t="s">
        <v>136</v>
      </c>
      <c r="AG1354" s="115" t="s">
        <v>136</v>
      </c>
      <c r="AH1354" s="115" t="s">
        <v>136</v>
      </c>
      <c r="AI1354" s="115" t="s">
        <v>135</v>
      </c>
      <c r="AJ1354" s="115" t="s">
        <v>135</v>
      </c>
      <c r="AK1354" s="115" t="s">
        <v>135</v>
      </c>
      <c r="AL1354" s="115" t="s">
        <v>135</v>
      </c>
      <c r="AM1354" s="115" t="s">
        <v>135</v>
      </c>
      <c r="AN1354" s="115" t="s">
        <v>135</v>
      </c>
    </row>
    <row r="1355" spans="1:40" x14ac:dyDescent="0.25">
      <c r="A1355" s="115">
        <v>331091</v>
      </c>
      <c r="B1355" s="115" t="s">
        <v>138</v>
      </c>
      <c r="O1355" s="115" t="s">
        <v>136</v>
      </c>
      <c r="Q1355" s="115" t="s">
        <v>136</v>
      </c>
      <c r="AB1355" s="115" t="s">
        <v>136</v>
      </c>
      <c r="AC1355" s="115" t="s">
        <v>136</v>
      </c>
      <c r="AD1355" s="115" t="s">
        <v>136</v>
      </c>
      <c r="AF1355" s="115" t="s">
        <v>135</v>
      </c>
      <c r="AH1355" s="115" t="s">
        <v>136</v>
      </c>
      <c r="AI1355" s="115" t="s">
        <v>136</v>
      </c>
      <c r="AJ1355" s="115" t="s">
        <v>136</v>
      </c>
      <c r="AK1355" s="115" t="s">
        <v>136</v>
      </c>
      <c r="AM1355" s="115" t="s">
        <v>136</v>
      </c>
      <c r="AN1355" s="115" t="s">
        <v>135</v>
      </c>
    </row>
    <row r="1356" spans="1:40" x14ac:dyDescent="0.25">
      <c r="A1356" s="115">
        <v>333948</v>
      </c>
      <c r="B1356" s="115" t="s">
        <v>138</v>
      </c>
      <c r="N1356" s="115" t="s">
        <v>136</v>
      </c>
      <c r="R1356" s="115" t="s">
        <v>136</v>
      </c>
      <c r="AA1356" s="115" t="s">
        <v>136</v>
      </c>
      <c r="AB1356" s="115" t="s">
        <v>136</v>
      </c>
      <c r="AC1356" s="115" t="s">
        <v>136</v>
      </c>
      <c r="AE1356" s="115" t="s">
        <v>135</v>
      </c>
      <c r="AF1356" s="115" t="s">
        <v>135</v>
      </c>
      <c r="AG1356" s="115" t="s">
        <v>135</v>
      </c>
      <c r="AH1356" s="115" t="s">
        <v>135</v>
      </c>
      <c r="AI1356" s="115" t="s">
        <v>135</v>
      </c>
      <c r="AJ1356" s="115" t="s">
        <v>135</v>
      </c>
      <c r="AK1356" s="115" t="s">
        <v>135</v>
      </c>
      <c r="AL1356" s="115" t="s">
        <v>135</v>
      </c>
      <c r="AM1356" s="115" t="s">
        <v>135</v>
      </c>
      <c r="AN1356" s="115" t="s">
        <v>135</v>
      </c>
    </row>
    <row r="1357" spans="1:40" x14ac:dyDescent="0.25">
      <c r="A1357" s="115">
        <v>330247</v>
      </c>
      <c r="B1357" s="115" t="s">
        <v>138</v>
      </c>
      <c r="W1357" s="115" t="s">
        <v>136</v>
      </c>
      <c r="Y1357" s="115" t="s">
        <v>136</v>
      </c>
      <c r="Z1357" s="115" t="s">
        <v>136</v>
      </c>
      <c r="AB1357" s="115" t="s">
        <v>136</v>
      </c>
      <c r="AC1357" s="115" t="s">
        <v>135</v>
      </c>
      <c r="AD1357" s="115" t="s">
        <v>136</v>
      </c>
      <c r="AE1357" s="115" t="s">
        <v>133</v>
      </c>
      <c r="AF1357" s="115" t="s">
        <v>135</v>
      </c>
      <c r="AG1357" s="115" t="s">
        <v>136</v>
      </c>
      <c r="AH1357" s="115" t="s">
        <v>133</v>
      </c>
      <c r="AI1357" s="115" t="s">
        <v>136</v>
      </c>
      <c r="AJ1357" s="115" t="s">
        <v>135</v>
      </c>
      <c r="AK1357" s="115" t="s">
        <v>133</v>
      </c>
      <c r="AM1357" s="115" t="s">
        <v>136</v>
      </c>
      <c r="AN1357" s="115" t="s">
        <v>135</v>
      </c>
    </row>
    <row r="1358" spans="1:40" x14ac:dyDescent="0.25">
      <c r="A1358" s="115">
        <v>333670</v>
      </c>
      <c r="B1358" s="115" t="s">
        <v>138</v>
      </c>
      <c r="P1358" s="115" t="s">
        <v>136</v>
      </c>
      <c r="Z1358" s="115" t="s">
        <v>136</v>
      </c>
      <c r="AA1358" s="115" t="s">
        <v>136</v>
      </c>
      <c r="AB1358" s="115" t="s">
        <v>136</v>
      </c>
      <c r="AE1358" s="115" t="s">
        <v>136</v>
      </c>
      <c r="AF1358" s="115" t="s">
        <v>136</v>
      </c>
      <c r="AG1358" s="115" t="s">
        <v>136</v>
      </c>
      <c r="AH1358" s="115" t="s">
        <v>136</v>
      </c>
      <c r="AI1358" s="115" t="s">
        <v>135</v>
      </c>
      <c r="AJ1358" s="115" t="s">
        <v>135</v>
      </c>
      <c r="AK1358" s="115" t="s">
        <v>135</v>
      </c>
      <c r="AL1358" s="115" t="s">
        <v>135</v>
      </c>
      <c r="AM1358" s="115" t="s">
        <v>135</v>
      </c>
      <c r="AN1358" s="115" t="s">
        <v>135</v>
      </c>
    </row>
    <row r="1359" spans="1:40" x14ac:dyDescent="0.25">
      <c r="A1359" s="115">
        <v>338953</v>
      </c>
      <c r="B1359" s="115" t="s">
        <v>138</v>
      </c>
      <c r="P1359" s="115" t="s">
        <v>136</v>
      </c>
      <c r="V1359" s="115" t="s">
        <v>4442</v>
      </c>
      <c r="W1359" s="115" t="s">
        <v>136</v>
      </c>
      <c r="AB1359" s="115" t="s">
        <v>136</v>
      </c>
      <c r="AC1359" s="115" t="s">
        <v>136</v>
      </c>
      <c r="AF1359" s="115" t="s">
        <v>136</v>
      </c>
      <c r="AG1359" s="115" t="s">
        <v>135</v>
      </c>
      <c r="AH1359" s="115" t="s">
        <v>133</v>
      </c>
      <c r="AJ1359" s="115" t="s">
        <v>136</v>
      </c>
      <c r="AM1359" s="115" t="s">
        <v>136</v>
      </c>
      <c r="AN1359" s="115" t="s">
        <v>135</v>
      </c>
    </row>
    <row r="1360" spans="1:40" x14ac:dyDescent="0.25">
      <c r="A1360" s="115">
        <v>333753</v>
      </c>
      <c r="B1360" s="115" t="s">
        <v>138</v>
      </c>
      <c r="K1360" s="115" t="s">
        <v>136</v>
      </c>
      <c r="P1360" s="115" t="s">
        <v>136</v>
      </c>
      <c r="W1360" s="115" t="s">
        <v>136</v>
      </c>
      <c r="AB1360" s="115" t="s">
        <v>136</v>
      </c>
      <c r="AC1360" s="115" t="s">
        <v>135</v>
      </c>
      <c r="AE1360" s="115" t="s">
        <v>136</v>
      </c>
      <c r="AF1360" s="115" t="s">
        <v>136</v>
      </c>
      <c r="AG1360" s="115" t="s">
        <v>135</v>
      </c>
      <c r="AI1360" s="115" t="s">
        <v>133</v>
      </c>
      <c r="AJ1360" s="115" t="s">
        <v>133</v>
      </c>
      <c r="AK1360" s="115" t="s">
        <v>133</v>
      </c>
      <c r="AL1360" s="115" t="s">
        <v>133</v>
      </c>
      <c r="AM1360" s="115" t="s">
        <v>133</v>
      </c>
      <c r="AN1360" s="115" t="s">
        <v>135</v>
      </c>
    </row>
    <row r="1361" spans="1:40" x14ac:dyDescent="0.25">
      <c r="A1361" s="115">
        <v>336741</v>
      </c>
      <c r="B1361" s="115" t="s">
        <v>138</v>
      </c>
      <c r="I1361" s="115" t="s">
        <v>136</v>
      </c>
      <c r="N1361" s="115" t="s">
        <v>136</v>
      </c>
      <c r="R1361" s="115" t="s">
        <v>136</v>
      </c>
      <c r="U1361" s="115" t="s">
        <v>136</v>
      </c>
      <c r="Z1361" s="115" t="s">
        <v>136</v>
      </c>
      <c r="AB1361" s="115" t="s">
        <v>136</v>
      </c>
      <c r="AC1361" s="115" t="s">
        <v>136</v>
      </c>
      <c r="AD1361" s="115" t="s">
        <v>136</v>
      </c>
      <c r="AG1361" s="115" t="s">
        <v>136</v>
      </c>
      <c r="AH1361" s="115" t="s">
        <v>136</v>
      </c>
      <c r="AI1361" s="115" t="s">
        <v>135</v>
      </c>
      <c r="AJ1361" s="115" t="s">
        <v>135</v>
      </c>
      <c r="AK1361" s="115" t="s">
        <v>135</v>
      </c>
      <c r="AL1361" s="115" t="s">
        <v>135</v>
      </c>
      <c r="AM1361" s="115" t="s">
        <v>135</v>
      </c>
      <c r="AN1361" s="115" t="s">
        <v>135</v>
      </c>
    </row>
    <row r="1362" spans="1:40" x14ac:dyDescent="0.25">
      <c r="A1362" s="115">
        <v>329949</v>
      </c>
      <c r="B1362" s="115" t="s">
        <v>138</v>
      </c>
      <c r="H1362" s="115" t="s">
        <v>136</v>
      </c>
      <c r="W1362" s="115" t="s">
        <v>136</v>
      </c>
      <c r="AA1362" s="115" t="s">
        <v>135</v>
      </c>
      <c r="AB1362" s="115" t="s">
        <v>136</v>
      </c>
      <c r="AC1362" s="115" t="s">
        <v>136</v>
      </c>
      <c r="AE1362" s="115" t="s">
        <v>135</v>
      </c>
      <c r="AF1362" s="115" t="s">
        <v>136</v>
      </c>
      <c r="AG1362" s="115" t="s">
        <v>135</v>
      </c>
      <c r="AH1362" s="115" t="s">
        <v>133</v>
      </c>
      <c r="AI1362" s="115" t="s">
        <v>136</v>
      </c>
      <c r="AJ1362" s="115" t="s">
        <v>135</v>
      </c>
      <c r="AK1362" s="115" t="s">
        <v>135</v>
      </c>
      <c r="AL1362" s="115" t="s">
        <v>136</v>
      </c>
      <c r="AM1362" s="115" t="s">
        <v>133</v>
      </c>
      <c r="AN1362" s="115" t="s">
        <v>135</v>
      </c>
    </row>
    <row r="1363" spans="1:40" x14ac:dyDescent="0.25">
      <c r="A1363" s="115">
        <v>333762</v>
      </c>
      <c r="B1363" s="115" t="s">
        <v>138</v>
      </c>
      <c r="P1363" s="115" t="s">
        <v>136</v>
      </c>
      <c r="W1363" s="115" t="s">
        <v>136</v>
      </c>
      <c r="AB1363" s="115" t="s">
        <v>136</v>
      </c>
      <c r="AC1363" s="115" t="s">
        <v>136</v>
      </c>
      <c r="AE1363" s="115" t="s">
        <v>136</v>
      </c>
      <c r="AF1363" s="115" t="s">
        <v>136</v>
      </c>
      <c r="AG1363" s="115" t="s">
        <v>133</v>
      </c>
      <c r="AI1363" s="115" t="s">
        <v>133</v>
      </c>
      <c r="AJ1363" s="115" t="s">
        <v>133</v>
      </c>
      <c r="AK1363" s="115" t="s">
        <v>133</v>
      </c>
      <c r="AL1363" s="115" t="s">
        <v>133</v>
      </c>
      <c r="AN1363" s="115" t="s">
        <v>135</v>
      </c>
    </row>
    <row r="1364" spans="1:40" x14ac:dyDescent="0.25">
      <c r="A1364" s="115">
        <v>338287</v>
      </c>
      <c r="B1364" s="115" t="s">
        <v>138</v>
      </c>
      <c r="Y1364" s="115" t="s">
        <v>136</v>
      </c>
      <c r="AB1364" s="115" t="s">
        <v>136</v>
      </c>
      <c r="AC1364" s="115" t="s">
        <v>135</v>
      </c>
      <c r="AD1364" s="115" t="s">
        <v>135</v>
      </c>
      <c r="AE1364" s="115" t="s">
        <v>135</v>
      </c>
      <c r="AF1364" s="115" t="s">
        <v>136</v>
      </c>
      <c r="AG1364" s="115" t="s">
        <v>135</v>
      </c>
      <c r="AH1364" s="115" t="s">
        <v>136</v>
      </c>
      <c r="AI1364" s="115" t="s">
        <v>133</v>
      </c>
      <c r="AJ1364" s="115" t="s">
        <v>135</v>
      </c>
      <c r="AL1364" s="115" t="s">
        <v>135</v>
      </c>
      <c r="AM1364" s="115" t="s">
        <v>133</v>
      </c>
      <c r="AN1364" s="115" t="s">
        <v>135</v>
      </c>
    </row>
    <row r="1365" spans="1:40" x14ac:dyDescent="0.25">
      <c r="A1365" s="115">
        <v>338963</v>
      </c>
      <c r="B1365" s="115" t="s">
        <v>138</v>
      </c>
      <c r="P1365" s="115" t="s">
        <v>136</v>
      </c>
      <c r="W1365" s="115" t="s">
        <v>136</v>
      </c>
      <c r="X1365" s="115" t="s">
        <v>136</v>
      </c>
      <c r="AB1365" s="115" t="s">
        <v>136</v>
      </c>
      <c r="AG1365" s="115" t="s">
        <v>136</v>
      </c>
      <c r="AH1365" s="115" t="s">
        <v>136</v>
      </c>
      <c r="AJ1365" s="115" t="s">
        <v>135</v>
      </c>
      <c r="AL1365" s="115" t="s">
        <v>135</v>
      </c>
      <c r="AM1365" s="115" t="s">
        <v>135</v>
      </c>
      <c r="AN1365" s="115" t="s">
        <v>135</v>
      </c>
    </row>
    <row r="1366" spans="1:40" x14ac:dyDescent="0.25">
      <c r="A1366" s="115">
        <v>332834</v>
      </c>
      <c r="B1366" s="115" t="s">
        <v>138</v>
      </c>
      <c r="X1366" s="115" t="s">
        <v>136</v>
      </c>
      <c r="AB1366" s="115" t="s">
        <v>136</v>
      </c>
      <c r="AG1366" s="115" t="s">
        <v>136</v>
      </c>
      <c r="AI1366" s="115" t="s">
        <v>136</v>
      </c>
      <c r="AJ1366" s="115" t="s">
        <v>136</v>
      </c>
      <c r="AN1366" s="115" t="s">
        <v>135</v>
      </c>
    </row>
    <row r="1367" spans="1:40" x14ac:dyDescent="0.25">
      <c r="A1367" s="115">
        <v>331411</v>
      </c>
      <c r="B1367" s="115" t="s">
        <v>138</v>
      </c>
      <c r="P1367" s="115" t="s">
        <v>136</v>
      </c>
      <c r="S1367" s="115" t="s">
        <v>136</v>
      </c>
      <c r="AB1367" s="115" t="s">
        <v>136</v>
      </c>
      <c r="AC1367" s="115" t="s">
        <v>136</v>
      </c>
      <c r="AE1367" s="115" t="s">
        <v>136</v>
      </c>
      <c r="AF1367" s="115" t="s">
        <v>136</v>
      </c>
      <c r="AG1367" s="115" t="s">
        <v>136</v>
      </c>
      <c r="AH1367" s="115" t="s">
        <v>136</v>
      </c>
      <c r="AI1367" s="115" t="s">
        <v>136</v>
      </c>
      <c r="AJ1367" s="115" t="s">
        <v>136</v>
      </c>
      <c r="AM1367" s="115" t="s">
        <v>136</v>
      </c>
      <c r="AN1367" s="115" t="s">
        <v>135</v>
      </c>
    </row>
    <row r="1368" spans="1:40" x14ac:dyDescent="0.25">
      <c r="A1368" s="115">
        <v>332481</v>
      </c>
      <c r="B1368" s="115" t="s">
        <v>138</v>
      </c>
      <c r="O1368" s="115" t="s">
        <v>136</v>
      </c>
      <c r="Z1368" s="115" t="s">
        <v>136</v>
      </c>
      <c r="AB1368" s="115" t="s">
        <v>136</v>
      </c>
      <c r="AC1368" s="115" t="s">
        <v>136</v>
      </c>
      <c r="AG1368" s="115" t="s">
        <v>133</v>
      </c>
      <c r="AH1368" s="115" t="s">
        <v>133</v>
      </c>
      <c r="AI1368" s="115" t="s">
        <v>136</v>
      </c>
      <c r="AJ1368" s="115" t="s">
        <v>136</v>
      </c>
      <c r="AK1368" s="115" t="s">
        <v>136</v>
      </c>
      <c r="AM1368" s="115" t="s">
        <v>136</v>
      </c>
      <c r="AN1368" s="115" t="s">
        <v>135</v>
      </c>
    </row>
    <row r="1369" spans="1:40" x14ac:dyDescent="0.25">
      <c r="A1369" s="115">
        <v>334658</v>
      </c>
      <c r="B1369" s="115" t="s">
        <v>138</v>
      </c>
      <c r="P1369" s="115" t="s">
        <v>136</v>
      </c>
      <c r="AB1369" s="115" t="s">
        <v>136</v>
      </c>
      <c r="AD1369" s="115" t="s">
        <v>136</v>
      </c>
      <c r="AE1369" s="115" t="s">
        <v>136</v>
      </c>
      <c r="AF1369" s="115" t="s">
        <v>136</v>
      </c>
      <c r="AG1369" s="115" t="s">
        <v>133</v>
      </c>
      <c r="AJ1369" s="115" t="s">
        <v>136</v>
      </c>
      <c r="AM1369" s="115" t="s">
        <v>136</v>
      </c>
      <c r="AN1369" s="115" t="s">
        <v>135</v>
      </c>
    </row>
    <row r="1370" spans="1:40" x14ac:dyDescent="0.25">
      <c r="A1370" s="115">
        <v>336594</v>
      </c>
      <c r="B1370" s="115" t="s">
        <v>138</v>
      </c>
      <c r="P1370" s="115" t="s">
        <v>136</v>
      </c>
      <c r="AB1370" s="115" t="s">
        <v>136</v>
      </c>
      <c r="AC1370" s="115" t="s">
        <v>136</v>
      </c>
      <c r="AD1370" s="115" t="s">
        <v>136</v>
      </c>
      <c r="AF1370" s="115" t="s">
        <v>136</v>
      </c>
      <c r="AG1370" s="115" t="s">
        <v>133</v>
      </c>
      <c r="AH1370" s="115" t="s">
        <v>133</v>
      </c>
      <c r="AI1370" s="115" t="s">
        <v>133</v>
      </c>
      <c r="AJ1370" s="115" t="s">
        <v>133</v>
      </c>
      <c r="AM1370" s="115" t="s">
        <v>135</v>
      </c>
      <c r="AN1370" s="115" t="s">
        <v>135</v>
      </c>
    </row>
    <row r="1371" spans="1:40" x14ac:dyDescent="0.25">
      <c r="A1371" s="115">
        <v>338772</v>
      </c>
      <c r="B1371" s="115" t="s">
        <v>138</v>
      </c>
      <c r="O1371" s="115" t="s">
        <v>136</v>
      </c>
      <c r="AC1371" s="115" t="s">
        <v>136</v>
      </c>
      <c r="AG1371" s="115" t="s">
        <v>135</v>
      </c>
      <c r="AH1371" s="115" t="s">
        <v>136</v>
      </c>
      <c r="AJ1371" s="115" t="s">
        <v>135</v>
      </c>
      <c r="AL1371" s="115" t="s">
        <v>135</v>
      </c>
      <c r="AM1371" s="115" t="s">
        <v>135</v>
      </c>
      <c r="AN1371" s="115" t="s">
        <v>135</v>
      </c>
    </row>
    <row r="1372" spans="1:40" x14ac:dyDescent="0.25">
      <c r="A1372" s="115">
        <v>336138</v>
      </c>
      <c r="B1372" s="115" t="s">
        <v>138</v>
      </c>
      <c r="O1372" s="115" t="s">
        <v>136</v>
      </c>
      <c r="R1372" s="115" t="s">
        <v>135</v>
      </c>
      <c r="AG1372" s="115" t="s">
        <v>133</v>
      </c>
      <c r="AH1372" s="115" t="s">
        <v>133</v>
      </c>
      <c r="AJ1372" s="115" t="s">
        <v>135</v>
      </c>
      <c r="AL1372" s="115" t="s">
        <v>135</v>
      </c>
      <c r="AM1372" s="115" t="s">
        <v>135</v>
      </c>
      <c r="AN1372" s="115" t="s">
        <v>135</v>
      </c>
    </row>
    <row r="1373" spans="1:40" x14ac:dyDescent="0.25">
      <c r="A1373" s="115">
        <v>339204</v>
      </c>
      <c r="B1373" s="115" t="s">
        <v>138</v>
      </c>
      <c r="E1373" s="115" t="s">
        <v>135</v>
      </c>
      <c r="O1373" s="115" t="s">
        <v>136</v>
      </c>
      <c r="AD1373" s="115" t="s">
        <v>136</v>
      </c>
      <c r="AG1373" s="115" t="s">
        <v>136</v>
      </c>
      <c r="AJ1373" s="115" t="s">
        <v>135</v>
      </c>
      <c r="AL1373" s="115" t="s">
        <v>135</v>
      </c>
      <c r="AM1373" s="115" t="s">
        <v>135</v>
      </c>
      <c r="AN1373" s="115" t="s">
        <v>135</v>
      </c>
    </row>
    <row r="1374" spans="1:40" x14ac:dyDescent="0.25">
      <c r="A1374" s="115">
        <v>329257</v>
      </c>
      <c r="B1374" s="115" t="s">
        <v>138</v>
      </c>
      <c r="W1374" s="115" t="s">
        <v>136</v>
      </c>
      <c r="AH1374" s="115" t="s">
        <v>136</v>
      </c>
      <c r="AI1374" s="115" t="s">
        <v>135</v>
      </c>
      <c r="AJ1374" s="115" t="s">
        <v>135</v>
      </c>
      <c r="AK1374" s="115" t="s">
        <v>135</v>
      </c>
      <c r="AL1374" s="115" t="s">
        <v>135</v>
      </c>
      <c r="AM1374" s="115" t="s">
        <v>135</v>
      </c>
      <c r="AN1374" s="115" t="s">
        <v>135</v>
      </c>
    </row>
    <row r="1375" spans="1:40" x14ac:dyDescent="0.25">
      <c r="A1375" s="115">
        <v>333215</v>
      </c>
      <c r="B1375" s="115" t="s">
        <v>138</v>
      </c>
      <c r="N1375" s="115" t="s">
        <v>136</v>
      </c>
      <c r="R1375" s="115" t="s">
        <v>136</v>
      </c>
      <c r="Z1375" s="115" t="s">
        <v>136</v>
      </c>
      <c r="AC1375" s="115" t="s">
        <v>136</v>
      </c>
      <c r="AD1375" s="115" t="s">
        <v>135</v>
      </c>
      <c r="AF1375" s="115" t="s">
        <v>135</v>
      </c>
      <c r="AG1375" s="115" t="s">
        <v>135</v>
      </c>
      <c r="AI1375" s="115" t="s">
        <v>136</v>
      </c>
      <c r="AJ1375" s="115" t="s">
        <v>135</v>
      </c>
      <c r="AK1375" s="115" t="s">
        <v>135</v>
      </c>
      <c r="AL1375" s="115" t="s">
        <v>135</v>
      </c>
      <c r="AM1375" s="115" t="s">
        <v>136</v>
      </c>
      <c r="AN1375" s="115" t="s">
        <v>135</v>
      </c>
    </row>
    <row r="1376" spans="1:40" x14ac:dyDescent="0.25">
      <c r="A1376" s="115">
        <v>336412</v>
      </c>
      <c r="B1376" s="115" t="s">
        <v>138</v>
      </c>
      <c r="F1376" s="115" t="s">
        <v>136</v>
      </c>
      <c r="K1376" s="115" t="s">
        <v>136</v>
      </c>
      <c r="Z1376" s="115" t="s">
        <v>136</v>
      </c>
      <c r="AA1376" s="115" t="s">
        <v>136</v>
      </c>
      <c r="AC1376" s="115" t="s">
        <v>136</v>
      </c>
      <c r="AD1376" s="115" t="s">
        <v>135</v>
      </c>
      <c r="AE1376" s="115" t="s">
        <v>135</v>
      </c>
      <c r="AF1376" s="115" t="s">
        <v>133</v>
      </c>
      <c r="AG1376" s="115" t="s">
        <v>136</v>
      </c>
      <c r="AH1376" s="115" t="s">
        <v>135</v>
      </c>
      <c r="AI1376" s="115" t="s">
        <v>133</v>
      </c>
      <c r="AJ1376" s="115" t="s">
        <v>133</v>
      </c>
      <c r="AK1376" s="115" t="s">
        <v>135</v>
      </c>
      <c r="AM1376" s="115" t="s">
        <v>133</v>
      </c>
      <c r="AN1376" s="115" t="s">
        <v>135</v>
      </c>
    </row>
    <row r="1377" spans="1:40" x14ac:dyDescent="0.25">
      <c r="A1377" s="115">
        <v>332810</v>
      </c>
      <c r="B1377" s="115" t="s">
        <v>138</v>
      </c>
      <c r="P1377" s="115" t="s">
        <v>136</v>
      </c>
      <c r="V1377" s="115" t="s">
        <v>136</v>
      </c>
      <c r="W1377" s="115" t="s">
        <v>136</v>
      </c>
      <c r="AA1377" s="115" t="s">
        <v>136</v>
      </c>
      <c r="AC1377" s="115" t="s">
        <v>136</v>
      </c>
      <c r="AD1377" s="115" t="s">
        <v>136</v>
      </c>
      <c r="AE1377" s="115" t="s">
        <v>136</v>
      </c>
      <c r="AF1377" s="115" t="s">
        <v>135</v>
      </c>
      <c r="AG1377" s="115" t="s">
        <v>135</v>
      </c>
      <c r="AH1377" s="115" t="s">
        <v>135</v>
      </c>
      <c r="AI1377" s="115" t="s">
        <v>133</v>
      </c>
      <c r="AJ1377" s="115" t="s">
        <v>135</v>
      </c>
      <c r="AK1377" s="115" t="s">
        <v>136</v>
      </c>
      <c r="AL1377" s="115" t="s">
        <v>136</v>
      </c>
      <c r="AM1377" s="115" t="s">
        <v>133</v>
      </c>
      <c r="AN1377" s="115" t="s">
        <v>135</v>
      </c>
    </row>
    <row r="1378" spans="1:40" x14ac:dyDescent="0.25">
      <c r="A1378" s="115">
        <v>332957</v>
      </c>
      <c r="B1378" s="115" t="s">
        <v>138</v>
      </c>
      <c r="I1378" s="115" t="s">
        <v>136</v>
      </c>
      <c r="P1378" s="115" t="s">
        <v>136</v>
      </c>
      <c r="V1378" s="115" t="s">
        <v>136</v>
      </c>
      <c r="AA1378" s="115" t="s">
        <v>136</v>
      </c>
      <c r="AC1378" s="115" t="s">
        <v>136</v>
      </c>
      <c r="AD1378" s="115" t="s">
        <v>136</v>
      </c>
      <c r="AE1378" s="115" t="s">
        <v>136</v>
      </c>
      <c r="AF1378" s="115" t="s">
        <v>136</v>
      </c>
      <c r="AG1378" s="115" t="s">
        <v>136</v>
      </c>
      <c r="AH1378" s="115" t="s">
        <v>136</v>
      </c>
      <c r="AI1378" s="115" t="s">
        <v>135</v>
      </c>
      <c r="AJ1378" s="115" t="s">
        <v>135</v>
      </c>
      <c r="AK1378" s="115" t="s">
        <v>135</v>
      </c>
      <c r="AL1378" s="115" t="s">
        <v>135</v>
      </c>
      <c r="AM1378" s="115" t="s">
        <v>135</v>
      </c>
      <c r="AN1378" s="115" t="s">
        <v>135</v>
      </c>
    </row>
    <row r="1379" spans="1:40" x14ac:dyDescent="0.25">
      <c r="A1379" s="115">
        <v>334690</v>
      </c>
      <c r="B1379" s="115" t="s">
        <v>138</v>
      </c>
      <c r="P1379" s="115" t="s">
        <v>136</v>
      </c>
      <c r="R1379" s="115" t="s">
        <v>136</v>
      </c>
      <c r="W1379" s="115" t="s">
        <v>135</v>
      </c>
      <c r="AA1379" s="115" t="s">
        <v>136</v>
      </c>
      <c r="AC1379" s="115" t="s">
        <v>136</v>
      </c>
      <c r="AD1379" s="115" t="s">
        <v>135</v>
      </c>
      <c r="AE1379" s="115" t="s">
        <v>135</v>
      </c>
      <c r="AF1379" s="115" t="s">
        <v>135</v>
      </c>
      <c r="AG1379" s="115" t="s">
        <v>133</v>
      </c>
      <c r="AH1379" s="115" t="s">
        <v>135</v>
      </c>
      <c r="AI1379" s="115" t="s">
        <v>133</v>
      </c>
      <c r="AJ1379" s="115" t="s">
        <v>133</v>
      </c>
      <c r="AK1379" s="115" t="s">
        <v>135</v>
      </c>
      <c r="AL1379" s="115" t="s">
        <v>133</v>
      </c>
      <c r="AM1379" s="115" t="s">
        <v>133</v>
      </c>
      <c r="AN1379" s="115" t="s">
        <v>135</v>
      </c>
    </row>
    <row r="1380" spans="1:40" x14ac:dyDescent="0.25">
      <c r="A1380" s="115">
        <v>336004</v>
      </c>
      <c r="B1380" s="115" t="s">
        <v>138</v>
      </c>
      <c r="L1380" s="115" t="s">
        <v>135</v>
      </c>
      <c r="W1380" s="115" t="s">
        <v>135</v>
      </c>
      <c r="AA1380" s="115" t="s">
        <v>136</v>
      </c>
      <c r="AC1380" s="115" t="s">
        <v>133</v>
      </c>
      <c r="AF1380" s="115" t="s">
        <v>135</v>
      </c>
      <c r="AG1380" s="115" t="s">
        <v>135</v>
      </c>
      <c r="AH1380" s="115" t="s">
        <v>135</v>
      </c>
      <c r="AI1380" s="115" t="s">
        <v>133</v>
      </c>
      <c r="AJ1380" s="115" t="s">
        <v>133</v>
      </c>
      <c r="AK1380" s="115" t="s">
        <v>133</v>
      </c>
      <c r="AL1380" s="115" t="s">
        <v>133</v>
      </c>
      <c r="AM1380" s="115" t="s">
        <v>133</v>
      </c>
      <c r="AN1380" s="115" t="s">
        <v>135</v>
      </c>
    </row>
    <row r="1381" spans="1:40" x14ac:dyDescent="0.25">
      <c r="A1381" s="115">
        <v>336145</v>
      </c>
      <c r="B1381" s="115" t="s">
        <v>138</v>
      </c>
      <c r="AC1381" s="115" t="s">
        <v>135</v>
      </c>
      <c r="AE1381" s="115" t="s">
        <v>135</v>
      </c>
      <c r="AG1381" s="115" t="s">
        <v>136</v>
      </c>
      <c r="AK1381" s="115" t="s">
        <v>136</v>
      </c>
      <c r="AL1381" s="115" t="s">
        <v>133</v>
      </c>
      <c r="AM1381" s="115" t="s">
        <v>135</v>
      </c>
      <c r="AN1381" s="115" t="s">
        <v>135</v>
      </c>
    </row>
    <row r="1382" spans="1:40" x14ac:dyDescent="0.25">
      <c r="A1382" s="115">
        <v>337951</v>
      </c>
      <c r="B1382" s="115" t="s">
        <v>138</v>
      </c>
      <c r="AE1382" s="115" t="s">
        <v>136</v>
      </c>
      <c r="AI1382" s="115" t="s">
        <v>135</v>
      </c>
      <c r="AJ1382" s="115" t="s">
        <v>135</v>
      </c>
      <c r="AK1382" s="115" t="s">
        <v>135</v>
      </c>
      <c r="AL1382" s="115" t="s">
        <v>135</v>
      </c>
      <c r="AM1382" s="115" t="s">
        <v>135</v>
      </c>
      <c r="AN1382" s="115" t="s">
        <v>135</v>
      </c>
    </row>
    <row r="1383" spans="1:40" x14ac:dyDescent="0.25">
      <c r="A1383" s="115">
        <v>338612</v>
      </c>
      <c r="B1383" s="115" t="s">
        <v>138</v>
      </c>
      <c r="W1383" s="115" t="s">
        <v>136</v>
      </c>
      <c r="AC1383" s="115" t="s">
        <v>136</v>
      </c>
      <c r="AD1383" s="115" t="s">
        <v>133</v>
      </c>
      <c r="AF1383" s="115" t="s">
        <v>135</v>
      </c>
      <c r="AI1383" s="115" t="s">
        <v>135</v>
      </c>
      <c r="AJ1383" s="115" t="s">
        <v>135</v>
      </c>
      <c r="AK1383" s="115" t="s">
        <v>135</v>
      </c>
      <c r="AL1383" s="115" t="s">
        <v>133</v>
      </c>
      <c r="AN1383" s="115" t="s">
        <v>135</v>
      </c>
    </row>
    <row r="1384" spans="1:40" x14ac:dyDescent="0.25">
      <c r="A1384" s="115">
        <v>338067</v>
      </c>
      <c r="B1384" s="115" t="s">
        <v>138</v>
      </c>
      <c r="P1384" s="115" t="s">
        <v>133</v>
      </c>
      <c r="AG1384" s="115" t="s">
        <v>135</v>
      </c>
      <c r="AH1384" s="115" t="s">
        <v>133</v>
      </c>
      <c r="AI1384" s="115" t="s">
        <v>133</v>
      </c>
      <c r="AJ1384" s="115" t="s">
        <v>135</v>
      </c>
      <c r="AM1384" s="115" t="s">
        <v>135</v>
      </c>
      <c r="AN1384" s="115" t="s">
        <v>135</v>
      </c>
    </row>
    <row r="1385" spans="1:40" x14ac:dyDescent="0.25">
      <c r="A1385" s="115">
        <v>331386</v>
      </c>
      <c r="B1385" s="115" t="s">
        <v>138</v>
      </c>
      <c r="R1385" s="115" t="s">
        <v>136</v>
      </c>
      <c r="AC1385" s="115" t="s">
        <v>136</v>
      </c>
      <c r="AE1385" s="115" t="s">
        <v>136</v>
      </c>
      <c r="AF1385" s="115" t="s">
        <v>136</v>
      </c>
      <c r="AG1385" s="115" t="s">
        <v>136</v>
      </c>
      <c r="AI1385" s="115" t="s">
        <v>136</v>
      </c>
      <c r="AJ1385" s="115" t="s">
        <v>136</v>
      </c>
      <c r="AL1385" s="115" t="s">
        <v>136</v>
      </c>
      <c r="AM1385" s="115" t="s">
        <v>135</v>
      </c>
      <c r="AN1385" s="115" t="s">
        <v>135</v>
      </c>
    </row>
    <row r="1386" spans="1:40" x14ac:dyDescent="0.25">
      <c r="A1386" s="115">
        <v>337703</v>
      </c>
      <c r="B1386" s="115" t="s">
        <v>138</v>
      </c>
      <c r="H1386" s="115" t="s">
        <v>135</v>
      </c>
      <c r="J1386" s="115" t="s">
        <v>135</v>
      </c>
      <c r="S1386" s="115" t="s">
        <v>133</v>
      </c>
      <c r="U1386" s="115" t="s">
        <v>133</v>
      </c>
      <c r="AC1386" s="115" t="s">
        <v>135</v>
      </c>
      <c r="AD1386" s="115" t="s">
        <v>133</v>
      </c>
      <c r="AH1386" s="115" t="s">
        <v>133</v>
      </c>
      <c r="AI1386" s="115" t="s">
        <v>133</v>
      </c>
      <c r="AJ1386" s="115" t="s">
        <v>133</v>
      </c>
      <c r="AK1386" s="115" t="s">
        <v>133</v>
      </c>
      <c r="AL1386" s="115" t="s">
        <v>133</v>
      </c>
      <c r="AN1386" s="115" t="s">
        <v>135</v>
      </c>
    </row>
    <row r="1387" spans="1:40" x14ac:dyDescent="0.25">
      <c r="A1387" s="115">
        <v>337977</v>
      </c>
      <c r="B1387" s="115" t="s">
        <v>138</v>
      </c>
      <c r="N1387" s="115" t="s">
        <v>136</v>
      </c>
      <c r="P1387" s="115" t="s">
        <v>136</v>
      </c>
      <c r="W1387" s="115" t="s">
        <v>136</v>
      </c>
      <c r="AC1387" s="115" t="s">
        <v>136</v>
      </c>
      <c r="AG1387" s="115" t="s">
        <v>136</v>
      </c>
      <c r="AH1387" s="115" t="s">
        <v>136</v>
      </c>
      <c r="AI1387" s="115" t="s">
        <v>135</v>
      </c>
      <c r="AJ1387" s="115" t="s">
        <v>135</v>
      </c>
      <c r="AK1387" s="115" t="s">
        <v>135</v>
      </c>
      <c r="AL1387" s="115" t="s">
        <v>135</v>
      </c>
      <c r="AM1387" s="115" t="s">
        <v>135</v>
      </c>
      <c r="AN1387" s="115" t="s">
        <v>135</v>
      </c>
    </row>
    <row r="1388" spans="1:40" x14ac:dyDescent="0.25">
      <c r="A1388" s="115">
        <v>336680</v>
      </c>
      <c r="B1388" s="115" t="s">
        <v>138</v>
      </c>
      <c r="P1388" s="115" t="s">
        <v>136</v>
      </c>
      <c r="W1388" s="115" t="s">
        <v>136</v>
      </c>
      <c r="AC1388" s="115" t="s">
        <v>135</v>
      </c>
      <c r="AG1388" s="115" t="s">
        <v>133</v>
      </c>
      <c r="AH1388" s="115" t="s">
        <v>135</v>
      </c>
      <c r="AI1388" s="115" t="s">
        <v>136</v>
      </c>
      <c r="AJ1388" s="115" t="s">
        <v>136</v>
      </c>
      <c r="AK1388" s="115" t="s">
        <v>136</v>
      </c>
      <c r="AM1388" s="115" t="s">
        <v>135</v>
      </c>
      <c r="AN1388" s="115" t="s">
        <v>135</v>
      </c>
    </row>
    <row r="1389" spans="1:40" x14ac:dyDescent="0.25">
      <c r="A1389" s="115">
        <v>336563</v>
      </c>
      <c r="B1389" s="115" t="s">
        <v>138</v>
      </c>
      <c r="J1389" s="115" t="s">
        <v>136</v>
      </c>
      <c r="X1389" s="115" t="s">
        <v>136</v>
      </c>
      <c r="AF1389" s="115" t="s">
        <v>135</v>
      </c>
      <c r="AG1389" s="115" t="s">
        <v>136</v>
      </c>
      <c r="AH1389" s="115" t="s">
        <v>133</v>
      </c>
      <c r="AI1389" s="115" t="s">
        <v>136</v>
      </c>
      <c r="AJ1389" s="115" t="s">
        <v>136</v>
      </c>
      <c r="AK1389" s="115" t="s">
        <v>136</v>
      </c>
      <c r="AL1389" s="115" t="s">
        <v>135</v>
      </c>
      <c r="AM1389" s="115" t="s">
        <v>135</v>
      </c>
      <c r="AN1389" s="115" t="s">
        <v>135</v>
      </c>
    </row>
    <row r="1390" spans="1:40" x14ac:dyDescent="0.25">
      <c r="A1390" s="115">
        <v>337447</v>
      </c>
      <c r="B1390" s="115" t="s">
        <v>138</v>
      </c>
      <c r="I1390" s="115" t="s">
        <v>136</v>
      </c>
      <c r="AG1390" s="115" t="s">
        <v>136</v>
      </c>
      <c r="AL1390" s="115" t="s">
        <v>136</v>
      </c>
      <c r="AM1390" s="115" t="s">
        <v>136</v>
      </c>
      <c r="AN1390" s="115" t="s">
        <v>135</v>
      </c>
    </row>
    <row r="1391" spans="1:40" x14ac:dyDescent="0.25">
      <c r="A1391" s="115">
        <v>337349</v>
      </c>
      <c r="B1391" s="115" t="s">
        <v>138</v>
      </c>
      <c r="N1391" s="115" t="s">
        <v>136</v>
      </c>
      <c r="W1391" s="115" t="s">
        <v>136</v>
      </c>
      <c r="Z1391" s="115" t="s">
        <v>135</v>
      </c>
      <c r="AA1391" s="115" t="s">
        <v>133</v>
      </c>
      <c r="AC1391" s="115" t="s">
        <v>136</v>
      </c>
      <c r="AE1391" s="115" t="s">
        <v>136</v>
      </c>
      <c r="AG1391" s="115" t="s">
        <v>133</v>
      </c>
      <c r="AI1391" s="115" t="s">
        <v>135</v>
      </c>
      <c r="AJ1391" s="115" t="s">
        <v>135</v>
      </c>
      <c r="AK1391" s="115" t="s">
        <v>133</v>
      </c>
      <c r="AL1391" s="115" t="s">
        <v>135</v>
      </c>
      <c r="AM1391" s="115" t="s">
        <v>133</v>
      </c>
      <c r="AN1391" s="115" t="s">
        <v>135</v>
      </c>
    </row>
    <row r="1392" spans="1:40" x14ac:dyDescent="0.25">
      <c r="A1392" s="115">
        <v>336354</v>
      </c>
      <c r="B1392" s="115" t="s">
        <v>138</v>
      </c>
      <c r="N1392" s="115" t="s">
        <v>136</v>
      </c>
      <c r="V1392" s="115" t="s">
        <v>135</v>
      </c>
      <c r="W1392" s="115" t="s">
        <v>136</v>
      </c>
      <c r="AA1392" s="115" t="s">
        <v>135</v>
      </c>
      <c r="AC1392" s="115" t="s">
        <v>135</v>
      </c>
      <c r="AD1392" s="115" t="s">
        <v>135</v>
      </c>
      <c r="AG1392" s="115" t="s">
        <v>136</v>
      </c>
      <c r="AI1392" s="115" t="s">
        <v>135</v>
      </c>
      <c r="AJ1392" s="115" t="s">
        <v>135</v>
      </c>
      <c r="AK1392" s="115" t="s">
        <v>135</v>
      </c>
      <c r="AM1392" s="115" t="s">
        <v>133</v>
      </c>
      <c r="AN1392" s="115" t="s">
        <v>135</v>
      </c>
    </row>
    <row r="1393" spans="1:40" x14ac:dyDescent="0.25">
      <c r="A1393" s="115">
        <v>338009</v>
      </c>
      <c r="B1393" s="115" t="s">
        <v>138</v>
      </c>
      <c r="P1393" s="115" t="s">
        <v>136</v>
      </c>
      <c r="V1393" s="115" t="s">
        <v>136</v>
      </c>
      <c r="W1393" s="115" t="s">
        <v>136</v>
      </c>
      <c r="AA1393" s="115" t="s">
        <v>136</v>
      </c>
      <c r="AC1393" s="115" t="s">
        <v>136</v>
      </c>
      <c r="AD1393" s="115" t="s">
        <v>136</v>
      </c>
      <c r="AE1393" s="115" t="s">
        <v>136</v>
      </c>
      <c r="AF1393" s="115" t="s">
        <v>136</v>
      </c>
      <c r="AG1393" s="115" t="s">
        <v>136</v>
      </c>
      <c r="AH1393" s="115" t="s">
        <v>136</v>
      </c>
      <c r="AI1393" s="115" t="s">
        <v>135</v>
      </c>
      <c r="AJ1393" s="115" t="s">
        <v>135</v>
      </c>
      <c r="AK1393" s="115" t="s">
        <v>135</v>
      </c>
      <c r="AL1393" s="115" t="s">
        <v>135</v>
      </c>
      <c r="AM1393" s="115" t="s">
        <v>133</v>
      </c>
      <c r="AN1393" s="115" t="s">
        <v>135</v>
      </c>
    </row>
    <row r="1394" spans="1:40" x14ac:dyDescent="0.25">
      <c r="A1394" s="115">
        <v>337874</v>
      </c>
      <c r="B1394" s="115" t="s">
        <v>138</v>
      </c>
      <c r="I1394" s="115" t="s">
        <v>136</v>
      </c>
      <c r="N1394" s="115" t="s">
        <v>136</v>
      </c>
      <c r="P1394" s="115" t="s">
        <v>136</v>
      </c>
      <c r="W1394" s="115" t="s">
        <v>136</v>
      </c>
      <c r="AC1394" s="115" t="s">
        <v>136</v>
      </c>
      <c r="AF1394" s="115" t="s">
        <v>136</v>
      </c>
      <c r="AG1394" s="115" t="s">
        <v>136</v>
      </c>
      <c r="AI1394" s="115" t="s">
        <v>135</v>
      </c>
      <c r="AJ1394" s="115" t="s">
        <v>135</v>
      </c>
      <c r="AK1394" s="115" t="s">
        <v>135</v>
      </c>
      <c r="AL1394" s="115" t="s">
        <v>135</v>
      </c>
      <c r="AM1394" s="115" t="s">
        <v>135</v>
      </c>
      <c r="AN1394" s="115" t="s">
        <v>135</v>
      </c>
    </row>
    <row r="1395" spans="1:40" x14ac:dyDescent="0.25">
      <c r="A1395" s="115">
        <v>335155</v>
      </c>
      <c r="B1395" s="115" t="s">
        <v>138</v>
      </c>
      <c r="P1395" s="115" t="s">
        <v>135</v>
      </c>
      <c r="W1395" s="115" t="s">
        <v>136</v>
      </c>
      <c r="AC1395" s="115" t="s">
        <v>133</v>
      </c>
      <c r="AE1395" s="115" t="s">
        <v>136</v>
      </c>
      <c r="AG1395" s="115" t="s">
        <v>133</v>
      </c>
      <c r="AH1395" s="115" t="s">
        <v>135</v>
      </c>
      <c r="AK1395" s="115" t="s">
        <v>135</v>
      </c>
      <c r="AL1395" s="115" t="s">
        <v>135</v>
      </c>
      <c r="AM1395" s="115" t="s">
        <v>135</v>
      </c>
      <c r="AN1395" s="115" t="s">
        <v>135</v>
      </c>
    </row>
    <row r="1396" spans="1:40" x14ac:dyDescent="0.25">
      <c r="A1396" s="115">
        <v>335389</v>
      </c>
      <c r="B1396" s="115" t="s">
        <v>138</v>
      </c>
      <c r="V1396" s="115" t="s">
        <v>136</v>
      </c>
      <c r="W1396" s="115" t="s">
        <v>136</v>
      </c>
      <c r="AA1396" s="115" t="s">
        <v>136</v>
      </c>
      <c r="AC1396" s="115" t="s">
        <v>136</v>
      </c>
      <c r="AD1396" s="115" t="s">
        <v>136</v>
      </c>
      <c r="AG1396" s="115" t="s">
        <v>136</v>
      </c>
      <c r="AH1396" s="115" t="s">
        <v>136</v>
      </c>
      <c r="AI1396" s="115" t="s">
        <v>133</v>
      </c>
      <c r="AJ1396" s="115" t="s">
        <v>133</v>
      </c>
      <c r="AK1396" s="115" t="s">
        <v>135</v>
      </c>
      <c r="AL1396" s="115" t="s">
        <v>135</v>
      </c>
      <c r="AM1396" s="115" t="s">
        <v>135</v>
      </c>
      <c r="AN1396" s="115" t="s">
        <v>135</v>
      </c>
    </row>
    <row r="1397" spans="1:40" x14ac:dyDescent="0.25">
      <c r="A1397" s="115">
        <v>338007</v>
      </c>
      <c r="B1397" s="115" t="s">
        <v>138</v>
      </c>
      <c r="P1397" s="115" t="s">
        <v>136</v>
      </c>
      <c r="W1397" s="115" t="s">
        <v>135</v>
      </c>
      <c r="AC1397" s="115" t="s">
        <v>135</v>
      </c>
      <c r="AG1397" s="115" t="s">
        <v>135</v>
      </c>
      <c r="AI1397" s="115" t="s">
        <v>135</v>
      </c>
      <c r="AJ1397" s="115" t="s">
        <v>135</v>
      </c>
      <c r="AK1397" s="115" t="s">
        <v>133</v>
      </c>
      <c r="AL1397" s="115" t="s">
        <v>135</v>
      </c>
      <c r="AM1397" s="115" t="s">
        <v>133</v>
      </c>
      <c r="AN1397" s="115" t="s">
        <v>135</v>
      </c>
    </row>
    <row r="1398" spans="1:40" x14ac:dyDescent="0.25">
      <c r="A1398" s="115">
        <v>333820</v>
      </c>
      <c r="B1398" s="115" t="s">
        <v>138</v>
      </c>
      <c r="C1398" s="115" t="s">
        <v>136</v>
      </c>
      <c r="K1398" s="115" t="s">
        <v>136</v>
      </c>
      <c r="P1398" s="115" t="s">
        <v>136</v>
      </c>
      <c r="W1398" s="115" t="s">
        <v>136</v>
      </c>
      <c r="X1398" s="115" t="s">
        <v>136</v>
      </c>
      <c r="AC1398" s="115" t="s">
        <v>136</v>
      </c>
      <c r="AD1398" s="115" t="s">
        <v>135</v>
      </c>
      <c r="AE1398" s="115" t="s">
        <v>136</v>
      </c>
      <c r="AG1398" s="115" t="s">
        <v>133</v>
      </c>
      <c r="AH1398" s="115" t="s">
        <v>133</v>
      </c>
      <c r="AI1398" s="115" t="s">
        <v>133</v>
      </c>
      <c r="AJ1398" s="115" t="s">
        <v>133</v>
      </c>
      <c r="AK1398" s="115" t="s">
        <v>133</v>
      </c>
      <c r="AL1398" s="115" t="s">
        <v>135</v>
      </c>
      <c r="AM1398" s="115" t="s">
        <v>135</v>
      </c>
      <c r="AN1398" s="115" t="s">
        <v>135</v>
      </c>
    </row>
    <row r="1399" spans="1:40" x14ac:dyDescent="0.25">
      <c r="A1399" s="115">
        <v>335528</v>
      </c>
      <c r="B1399" s="115" t="s">
        <v>138</v>
      </c>
      <c r="P1399" s="115" t="s">
        <v>136</v>
      </c>
      <c r="AG1399" s="115" t="s">
        <v>136</v>
      </c>
      <c r="AI1399" s="115" t="s">
        <v>135</v>
      </c>
      <c r="AJ1399" s="115" t="s">
        <v>136</v>
      </c>
      <c r="AK1399" s="115" t="s">
        <v>135</v>
      </c>
      <c r="AL1399" s="115" t="s">
        <v>136</v>
      </c>
      <c r="AM1399" s="115" t="s">
        <v>135</v>
      </c>
      <c r="AN1399" s="115" t="s">
        <v>135</v>
      </c>
    </row>
    <row r="1400" spans="1:40" x14ac:dyDescent="0.25">
      <c r="A1400" s="115">
        <v>335719</v>
      </c>
      <c r="B1400" s="115" t="s">
        <v>138</v>
      </c>
      <c r="X1400" s="115" t="s">
        <v>136</v>
      </c>
      <c r="AC1400" s="115" t="s">
        <v>133</v>
      </c>
      <c r="AG1400" s="115" t="s">
        <v>136</v>
      </c>
      <c r="AI1400" s="115" t="s">
        <v>135</v>
      </c>
      <c r="AJ1400" s="115" t="s">
        <v>135</v>
      </c>
      <c r="AM1400" s="115" t="s">
        <v>135</v>
      </c>
      <c r="AN1400" s="115" t="s">
        <v>135</v>
      </c>
    </row>
    <row r="1401" spans="1:40" x14ac:dyDescent="0.25">
      <c r="A1401" s="115">
        <v>335970</v>
      </c>
      <c r="B1401" s="115" t="s">
        <v>138</v>
      </c>
      <c r="AC1401" s="115" t="s">
        <v>136</v>
      </c>
      <c r="AE1401" s="115" t="s">
        <v>136</v>
      </c>
      <c r="AI1401" s="115" t="s">
        <v>133</v>
      </c>
      <c r="AJ1401" s="115" t="s">
        <v>133</v>
      </c>
      <c r="AK1401" s="115" t="s">
        <v>135</v>
      </c>
      <c r="AL1401" s="115" t="s">
        <v>133</v>
      </c>
      <c r="AM1401" s="115" t="s">
        <v>133</v>
      </c>
      <c r="AN1401" s="115" t="s">
        <v>135</v>
      </c>
    </row>
    <row r="1402" spans="1:40" x14ac:dyDescent="0.25">
      <c r="A1402" s="115">
        <v>338136</v>
      </c>
      <c r="B1402" s="115" t="s">
        <v>138</v>
      </c>
      <c r="P1402" s="115" t="s">
        <v>136</v>
      </c>
      <c r="V1402" s="115" t="s">
        <v>136</v>
      </c>
      <c r="W1402" s="115" t="s">
        <v>136</v>
      </c>
      <c r="AC1402" s="115" t="s">
        <v>135</v>
      </c>
      <c r="AD1402" s="115" t="s">
        <v>136</v>
      </c>
      <c r="AE1402" s="115" t="s">
        <v>136</v>
      </c>
      <c r="AF1402" s="115" t="s">
        <v>135</v>
      </c>
      <c r="AG1402" s="115" t="s">
        <v>135</v>
      </c>
      <c r="AH1402" s="115" t="s">
        <v>136</v>
      </c>
      <c r="AI1402" s="115" t="s">
        <v>135</v>
      </c>
      <c r="AJ1402" s="115" t="s">
        <v>135</v>
      </c>
      <c r="AK1402" s="115" t="s">
        <v>135</v>
      </c>
      <c r="AM1402" s="115" t="s">
        <v>135</v>
      </c>
      <c r="AN1402" s="115" t="s">
        <v>135</v>
      </c>
    </row>
    <row r="1403" spans="1:40" x14ac:dyDescent="0.25">
      <c r="A1403" s="115">
        <v>335148</v>
      </c>
      <c r="B1403" s="115" t="s">
        <v>138</v>
      </c>
      <c r="AG1403" s="115" t="s">
        <v>136</v>
      </c>
      <c r="AI1403" s="115" t="s">
        <v>136</v>
      </c>
      <c r="AJ1403" s="115" t="s">
        <v>136</v>
      </c>
      <c r="AM1403" s="115" t="s">
        <v>136</v>
      </c>
      <c r="AN1403" s="115" t="s">
        <v>135</v>
      </c>
    </row>
    <row r="1404" spans="1:40" x14ac:dyDescent="0.25">
      <c r="A1404" s="115">
        <v>327364</v>
      </c>
      <c r="B1404" s="115" t="s">
        <v>138</v>
      </c>
      <c r="G1404" s="115" t="s">
        <v>136</v>
      </c>
      <c r="P1404" s="115" t="s">
        <v>136</v>
      </c>
      <c r="AD1404" s="115" t="s">
        <v>136</v>
      </c>
      <c r="AF1404" s="115" t="s">
        <v>136</v>
      </c>
      <c r="AG1404" s="115" t="s">
        <v>136</v>
      </c>
      <c r="AH1404" s="115" t="s">
        <v>136</v>
      </c>
      <c r="AI1404" s="115" t="s">
        <v>135</v>
      </c>
      <c r="AJ1404" s="115" t="s">
        <v>135</v>
      </c>
      <c r="AM1404" s="115" t="s">
        <v>135</v>
      </c>
      <c r="AN1404" s="115" t="s">
        <v>135</v>
      </c>
    </row>
    <row r="1405" spans="1:40" x14ac:dyDescent="0.25">
      <c r="A1405" s="115">
        <v>338626</v>
      </c>
      <c r="B1405" s="115" t="s">
        <v>138</v>
      </c>
      <c r="AC1405" s="115" t="s">
        <v>136</v>
      </c>
      <c r="AE1405" s="115" t="s">
        <v>136</v>
      </c>
      <c r="AG1405" s="115" t="s">
        <v>136</v>
      </c>
      <c r="AJ1405" s="115" t="s">
        <v>135</v>
      </c>
      <c r="AL1405" s="115" t="s">
        <v>135</v>
      </c>
      <c r="AN1405" s="115" t="s">
        <v>135</v>
      </c>
    </row>
    <row r="1406" spans="1:40" x14ac:dyDescent="0.25">
      <c r="A1406" s="115">
        <v>338296</v>
      </c>
      <c r="B1406" s="115" t="s">
        <v>138</v>
      </c>
      <c r="I1406" s="115" t="s">
        <v>136</v>
      </c>
      <c r="P1406" s="115" t="s">
        <v>136</v>
      </c>
      <c r="W1406" s="115" t="s">
        <v>133</v>
      </c>
      <c r="AC1406" s="115" t="s">
        <v>135</v>
      </c>
      <c r="AD1406" s="115" t="s">
        <v>135</v>
      </c>
      <c r="AF1406" s="115" t="s">
        <v>135</v>
      </c>
      <c r="AG1406" s="115" t="s">
        <v>135</v>
      </c>
      <c r="AI1406" s="115" t="s">
        <v>135</v>
      </c>
      <c r="AM1406" s="115" t="s">
        <v>133</v>
      </c>
      <c r="AN1406" s="115" t="s">
        <v>135</v>
      </c>
    </row>
    <row r="1407" spans="1:40" x14ac:dyDescent="0.25">
      <c r="A1407" s="115">
        <v>331596</v>
      </c>
      <c r="B1407" s="115" t="s">
        <v>138</v>
      </c>
      <c r="P1407" s="115" t="s">
        <v>136</v>
      </c>
      <c r="AC1407" s="115" t="s">
        <v>135</v>
      </c>
      <c r="AF1407" s="115" t="s">
        <v>135</v>
      </c>
      <c r="AG1407" s="115" t="s">
        <v>135</v>
      </c>
      <c r="AH1407" s="115" t="s">
        <v>135</v>
      </c>
      <c r="AI1407" s="115" t="s">
        <v>135</v>
      </c>
      <c r="AJ1407" s="115" t="s">
        <v>135</v>
      </c>
      <c r="AK1407" s="115" t="s">
        <v>135</v>
      </c>
      <c r="AL1407" s="115" t="s">
        <v>135</v>
      </c>
      <c r="AM1407" s="115" t="s">
        <v>135</v>
      </c>
      <c r="AN1407" s="115" t="s">
        <v>135</v>
      </c>
    </row>
    <row r="1408" spans="1:40" x14ac:dyDescent="0.25">
      <c r="A1408" s="115">
        <v>338719</v>
      </c>
      <c r="B1408" s="115" t="s">
        <v>138</v>
      </c>
      <c r="L1408" s="115" t="s">
        <v>136</v>
      </c>
      <c r="AC1408" s="115" t="s">
        <v>136</v>
      </c>
      <c r="AE1408" s="115" t="s">
        <v>136</v>
      </c>
      <c r="AF1408" s="115" t="s">
        <v>135</v>
      </c>
      <c r="AG1408" s="115" t="s">
        <v>133</v>
      </c>
      <c r="AI1408" s="115" t="s">
        <v>135</v>
      </c>
      <c r="AJ1408" s="115" t="s">
        <v>135</v>
      </c>
      <c r="AK1408" s="115" t="s">
        <v>135</v>
      </c>
      <c r="AL1408" s="115" t="s">
        <v>135</v>
      </c>
      <c r="AM1408" s="115" t="s">
        <v>135</v>
      </c>
      <c r="AN1408" s="115" t="s">
        <v>135</v>
      </c>
    </row>
    <row r="1409" spans="1:40" x14ac:dyDescent="0.25">
      <c r="A1409" s="115">
        <v>336654</v>
      </c>
      <c r="B1409" s="115" t="s">
        <v>138</v>
      </c>
      <c r="F1409" s="115" t="s">
        <v>136</v>
      </c>
      <c r="K1409" s="115" t="s">
        <v>136</v>
      </c>
      <c r="P1409" s="115" t="s">
        <v>135</v>
      </c>
      <c r="S1409" s="115" t="s">
        <v>135</v>
      </c>
      <c r="AC1409" s="115" t="s">
        <v>136</v>
      </c>
      <c r="AD1409" s="115" t="s">
        <v>136</v>
      </c>
      <c r="AG1409" s="115" t="s">
        <v>136</v>
      </c>
      <c r="AI1409" s="115" t="s">
        <v>135</v>
      </c>
      <c r="AJ1409" s="115" t="s">
        <v>135</v>
      </c>
      <c r="AK1409" s="115" t="s">
        <v>133</v>
      </c>
      <c r="AL1409" s="115" t="s">
        <v>135</v>
      </c>
      <c r="AM1409" s="115" t="s">
        <v>135</v>
      </c>
      <c r="AN1409" s="115" t="s">
        <v>135</v>
      </c>
    </row>
    <row r="1410" spans="1:40" x14ac:dyDescent="0.25">
      <c r="A1410" s="115">
        <v>330700</v>
      </c>
      <c r="B1410" s="115" t="s">
        <v>138</v>
      </c>
      <c r="P1410" s="115" t="s">
        <v>136</v>
      </c>
      <c r="Q1410" s="115" t="s">
        <v>136</v>
      </c>
      <c r="W1410" s="115" t="s">
        <v>136</v>
      </c>
      <c r="AB1410" s="115" t="s">
        <v>136</v>
      </c>
      <c r="AE1410" s="115" t="s">
        <v>136</v>
      </c>
      <c r="AF1410" s="115" t="s">
        <v>136</v>
      </c>
      <c r="AG1410" s="115" t="s">
        <v>136</v>
      </c>
      <c r="AJ1410" s="115" t="s">
        <v>136</v>
      </c>
      <c r="AK1410" s="115" t="s">
        <v>136</v>
      </c>
      <c r="AL1410" s="115" t="s">
        <v>136</v>
      </c>
      <c r="AM1410" s="115" t="s">
        <v>136</v>
      </c>
      <c r="AN1410" s="115" t="s">
        <v>136</v>
      </c>
    </row>
    <row r="1411" spans="1:40" x14ac:dyDescent="0.25">
      <c r="A1411" s="115">
        <v>329749</v>
      </c>
      <c r="B1411" s="115" t="s">
        <v>138</v>
      </c>
      <c r="P1411" s="115" t="s">
        <v>136</v>
      </c>
      <c r="X1411" s="115" t="s">
        <v>136</v>
      </c>
      <c r="Z1411" s="115" t="s">
        <v>136</v>
      </c>
      <c r="AB1411" s="115" t="s">
        <v>136</v>
      </c>
      <c r="AC1411" s="115" t="s">
        <v>136</v>
      </c>
      <c r="AD1411" s="115" t="s">
        <v>135</v>
      </c>
      <c r="AE1411" s="115" t="s">
        <v>136</v>
      </c>
      <c r="AF1411" s="115" t="s">
        <v>136</v>
      </c>
      <c r="AG1411" s="115" t="s">
        <v>133</v>
      </c>
      <c r="AH1411" s="115" t="s">
        <v>133</v>
      </c>
      <c r="AI1411" s="115" t="s">
        <v>136</v>
      </c>
      <c r="AJ1411" s="115" t="s">
        <v>136</v>
      </c>
      <c r="AK1411" s="115" t="s">
        <v>136</v>
      </c>
      <c r="AL1411" s="115" t="s">
        <v>135</v>
      </c>
      <c r="AM1411" s="115" t="s">
        <v>136</v>
      </c>
      <c r="AN1411" s="115" t="s">
        <v>136</v>
      </c>
    </row>
    <row r="1412" spans="1:40" x14ac:dyDescent="0.25">
      <c r="A1412" s="115">
        <v>332163</v>
      </c>
      <c r="B1412" s="115" t="s">
        <v>138</v>
      </c>
      <c r="AB1412" s="115" t="s">
        <v>136</v>
      </c>
      <c r="AC1412" s="115" t="s">
        <v>136</v>
      </c>
      <c r="AE1412" s="115" t="s">
        <v>136</v>
      </c>
      <c r="AG1412" s="115" t="s">
        <v>136</v>
      </c>
      <c r="AH1412" s="115" t="s">
        <v>136</v>
      </c>
      <c r="AI1412" s="115" t="s">
        <v>136</v>
      </c>
      <c r="AJ1412" s="115" t="s">
        <v>136</v>
      </c>
      <c r="AL1412" s="115" t="s">
        <v>136</v>
      </c>
      <c r="AM1412" s="115" t="s">
        <v>136</v>
      </c>
      <c r="AN1412" s="115" t="s">
        <v>136</v>
      </c>
    </row>
    <row r="1413" spans="1:40" x14ac:dyDescent="0.25">
      <c r="A1413" s="115">
        <v>334435</v>
      </c>
      <c r="B1413" s="115" t="s">
        <v>138</v>
      </c>
      <c r="AB1413" s="115" t="s">
        <v>136</v>
      </c>
      <c r="AF1413" s="115" t="s">
        <v>136</v>
      </c>
      <c r="AG1413" s="115" t="s">
        <v>136</v>
      </c>
      <c r="AJ1413" s="115" t="s">
        <v>136</v>
      </c>
      <c r="AK1413" s="115" t="s">
        <v>136</v>
      </c>
      <c r="AM1413" s="115" t="s">
        <v>136</v>
      </c>
      <c r="AN1413" s="115" t="s">
        <v>136</v>
      </c>
    </row>
    <row r="1414" spans="1:40" x14ac:dyDescent="0.25">
      <c r="A1414" s="115">
        <v>332540</v>
      </c>
      <c r="B1414" s="115" t="s">
        <v>138</v>
      </c>
      <c r="AA1414" s="115" t="s">
        <v>136</v>
      </c>
      <c r="AB1414" s="115" t="s">
        <v>136</v>
      </c>
      <c r="AE1414" s="115" t="s">
        <v>136</v>
      </c>
      <c r="AF1414" s="115" t="s">
        <v>136</v>
      </c>
      <c r="AG1414" s="115" t="s">
        <v>136</v>
      </c>
      <c r="AH1414" s="115" t="s">
        <v>136</v>
      </c>
      <c r="AK1414" s="115" t="s">
        <v>136</v>
      </c>
      <c r="AN1414" s="115" t="s">
        <v>136</v>
      </c>
    </row>
    <row r="1415" spans="1:40" x14ac:dyDescent="0.25">
      <c r="A1415" s="115">
        <v>337888</v>
      </c>
      <c r="B1415" s="115" t="s">
        <v>138</v>
      </c>
      <c r="P1415" s="115" t="s">
        <v>136</v>
      </c>
      <c r="AB1415" s="115" t="s">
        <v>136</v>
      </c>
      <c r="AG1415" s="115" t="s">
        <v>136</v>
      </c>
      <c r="AJ1415" s="115" t="s">
        <v>136</v>
      </c>
      <c r="AL1415" s="115" t="s">
        <v>136</v>
      </c>
      <c r="AN1415" s="115" t="s">
        <v>136</v>
      </c>
    </row>
    <row r="1416" spans="1:40" x14ac:dyDescent="0.25">
      <c r="A1416" s="115">
        <v>332712</v>
      </c>
      <c r="B1416" s="115" t="s">
        <v>138</v>
      </c>
      <c r="O1416" s="115" t="s">
        <v>136</v>
      </c>
      <c r="P1416" s="115" t="s">
        <v>136</v>
      </c>
      <c r="Z1416" s="115" t="s">
        <v>136</v>
      </c>
      <c r="AC1416" s="115" t="s">
        <v>136</v>
      </c>
      <c r="AD1416" s="115" t="s">
        <v>136</v>
      </c>
      <c r="AE1416" s="115" t="s">
        <v>136</v>
      </c>
      <c r="AG1416" s="115" t="s">
        <v>135</v>
      </c>
      <c r="AH1416" s="115" t="s">
        <v>135</v>
      </c>
      <c r="AL1416" s="115" t="s">
        <v>136</v>
      </c>
      <c r="AM1416" s="115" t="s">
        <v>136</v>
      </c>
      <c r="AN1416" s="115" t="s">
        <v>136</v>
      </c>
    </row>
    <row r="1417" spans="1:40" x14ac:dyDescent="0.25">
      <c r="A1417" s="115">
        <v>331610</v>
      </c>
      <c r="B1417" s="115" t="s">
        <v>138</v>
      </c>
      <c r="H1417" s="115" t="s">
        <v>136</v>
      </c>
      <c r="O1417" s="115" t="s">
        <v>136</v>
      </c>
      <c r="AG1417" s="115" t="s">
        <v>135</v>
      </c>
      <c r="AI1417" s="115" t="s">
        <v>136</v>
      </c>
      <c r="AK1417" s="115" t="s">
        <v>135</v>
      </c>
      <c r="AL1417" s="115" t="s">
        <v>136</v>
      </c>
      <c r="AM1417" s="115" t="s">
        <v>136</v>
      </c>
      <c r="AN1417" s="115" t="s">
        <v>136</v>
      </c>
    </row>
    <row r="1418" spans="1:40" x14ac:dyDescent="0.25">
      <c r="A1418" s="115">
        <v>335841</v>
      </c>
      <c r="B1418" s="115" t="s">
        <v>138</v>
      </c>
      <c r="P1418" s="115" t="s">
        <v>136</v>
      </c>
      <c r="R1418" s="115" t="s">
        <v>136</v>
      </c>
      <c r="W1418" s="115" t="s">
        <v>136</v>
      </c>
      <c r="AC1418" s="115" t="s">
        <v>135</v>
      </c>
      <c r="AF1418" s="115" t="s">
        <v>135</v>
      </c>
      <c r="AG1418" s="115" t="s">
        <v>135</v>
      </c>
      <c r="AI1418" s="115" t="s">
        <v>135</v>
      </c>
      <c r="AK1418" s="115" t="s">
        <v>135</v>
      </c>
      <c r="AN1418" s="115" t="s">
        <v>136</v>
      </c>
    </row>
    <row r="1419" spans="1:40" x14ac:dyDescent="0.25">
      <c r="A1419" s="115">
        <v>332779</v>
      </c>
      <c r="B1419" s="115" t="s">
        <v>138</v>
      </c>
      <c r="N1419" s="115" t="s">
        <v>135</v>
      </c>
      <c r="AA1419" s="115" t="s">
        <v>136</v>
      </c>
      <c r="AC1419" s="115" t="s">
        <v>136</v>
      </c>
      <c r="AD1419" s="115" t="s">
        <v>136</v>
      </c>
      <c r="AE1419" s="115" t="s">
        <v>136</v>
      </c>
      <c r="AF1419" s="115" t="s">
        <v>136</v>
      </c>
      <c r="AG1419" s="115" t="s">
        <v>135</v>
      </c>
      <c r="AH1419" s="115" t="s">
        <v>135</v>
      </c>
      <c r="AI1419" s="115" t="s">
        <v>136</v>
      </c>
      <c r="AJ1419" s="115" t="s">
        <v>135</v>
      </c>
      <c r="AK1419" s="115" t="s">
        <v>136</v>
      </c>
      <c r="AL1419" s="115" t="s">
        <v>133</v>
      </c>
      <c r="AM1419" s="115" t="s">
        <v>136</v>
      </c>
      <c r="AN1419" s="115" t="s">
        <v>136</v>
      </c>
    </row>
    <row r="1420" spans="1:40" x14ac:dyDescent="0.25">
      <c r="A1420" s="115">
        <v>335771</v>
      </c>
      <c r="B1420" s="115" t="s">
        <v>138</v>
      </c>
      <c r="Z1420" s="115" t="s">
        <v>136</v>
      </c>
      <c r="AC1420" s="115" t="s">
        <v>136</v>
      </c>
      <c r="AD1420" s="115" t="s">
        <v>136</v>
      </c>
      <c r="AF1420" s="115" t="s">
        <v>136</v>
      </c>
      <c r="AG1420" s="115" t="s">
        <v>136</v>
      </c>
      <c r="AH1420" s="115" t="s">
        <v>136</v>
      </c>
      <c r="AJ1420" s="115" t="s">
        <v>136</v>
      </c>
      <c r="AK1420" s="115" t="s">
        <v>136</v>
      </c>
      <c r="AL1420" s="115" t="s">
        <v>136</v>
      </c>
      <c r="AM1420" s="115" t="s">
        <v>136</v>
      </c>
      <c r="AN1420" s="115" t="s">
        <v>136</v>
      </c>
    </row>
    <row r="1421" spans="1:40" x14ac:dyDescent="0.25">
      <c r="A1421" s="115">
        <v>327565</v>
      </c>
      <c r="B1421" s="115" t="s">
        <v>138</v>
      </c>
      <c r="I1421" s="115" t="s">
        <v>136</v>
      </c>
      <c r="P1421" s="115" t="s">
        <v>136</v>
      </c>
      <c r="W1421" s="115" t="s">
        <v>136</v>
      </c>
      <c r="Z1421" s="115" t="s">
        <v>136</v>
      </c>
      <c r="AC1421" s="115" t="s">
        <v>136</v>
      </c>
      <c r="AF1421" s="115" t="s">
        <v>136</v>
      </c>
      <c r="AG1421" s="115" t="s">
        <v>136</v>
      </c>
      <c r="AI1421" s="115" t="s">
        <v>136</v>
      </c>
      <c r="AL1421" s="115" t="s">
        <v>136</v>
      </c>
      <c r="AM1421" s="115" t="s">
        <v>136</v>
      </c>
      <c r="AN1421" s="115" t="s">
        <v>136</v>
      </c>
    </row>
    <row r="1422" spans="1:40" x14ac:dyDescent="0.25">
      <c r="A1422" s="115">
        <v>309365</v>
      </c>
      <c r="B1422" s="115" t="s">
        <v>138</v>
      </c>
      <c r="W1422" s="115" t="s">
        <v>136</v>
      </c>
      <c r="AC1422" s="115" t="s">
        <v>133</v>
      </c>
      <c r="AD1422" s="115" t="s">
        <v>133</v>
      </c>
      <c r="AE1422" s="115" t="s">
        <v>133</v>
      </c>
      <c r="AF1422" s="115" t="s">
        <v>135</v>
      </c>
      <c r="AG1422" s="115" t="s">
        <v>133</v>
      </c>
      <c r="AH1422" s="115" t="s">
        <v>133</v>
      </c>
      <c r="AI1422" s="115" t="s">
        <v>133</v>
      </c>
      <c r="AJ1422" s="115" t="s">
        <v>133</v>
      </c>
      <c r="AK1422" s="115" t="s">
        <v>133</v>
      </c>
      <c r="AL1422" s="115" t="s">
        <v>133</v>
      </c>
      <c r="AM1422" s="115" t="s">
        <v>136</v>
      </c>
      <c r="AN1422" s="115" t="s">
        <v>136</v>
      </c>
    </row>
    <row r="1423" spans="1:40" x14ac:dyDescent="0.25">
      <c r="A1423" s="115">
        <v>336340</v>
      </c>
      <c r="B1423" s="115" t="s">
        <v>138</v>
      </c>
      <c r="W1423" s="115" t="s">
        <v>136</v>
      </c>
      <c r="AC1423" s="115" t="s">
        <v>135</v>
      </c>
      <c r="AE1423" s="115" t="s">
        <v>136</v>
      </c>
      <c r="AG1423" s="115" t="s">
        <v>136</v>
      </c>
      <c r="AH1423" s="115" t="s">
        <v>135</v>
      </c>
      <c r="AI1423" s="115" t="s">
        <v>135</v>
      </c>
      <c r="AJ1423" s="115" t="s">
        <v>135</v>
      </c>
      <c r="AK1423" s="115" t="s">
        <v>133</v>
      </c>
      <c r="AN1423" s="115" t="s">
        <v>136</v>
      </c>
    </row>
    <row r="1424" spans="1:40" x14ac:dyDescent="0.25">
      <c r="A1424" s="115">
        <v>326863</v>
      </c>
      <c r="B1424" s="115" t="s">
        <v>138</v>
      </c>
      <c r="W1424" s="115" t="s">
        <v>136</v>
      </c>
      <c r="AC1424" s="115" t="s">
        <v>136</v>
      </c>
      <c r="AF1424" s="115" t="s">
        <v>136</v>
      </c>
      <c r="AG1424" s="115" t="s">
        <v>133</v>
      </c>
      <c r="AH1424" s="115" t="s">
        <v>133</v>
      </c>
      <c r="AI1424" s="115" t="s">
        <v>136</v>
      </c>
      <c r="AJ1424" s="115" t="s">
        <v>136</v>
      </c>
      <c r="AK1424" s="115" t="s">
        <v>136</v>
      </c>
      <c r="AN1424" s="115" t="s">
        <v>136</v>
      </c>
    </row>
    <row r="1425" spans="1:40" x14ac:dyDescent="0.25">
      <c r="A1425" s="115">
        <v>321346</v>
      </c>
      <c r="B1425" s="115" t="s">
        <v>138</v>
      </c>
      <c r="K1425" s="115" t="s">
        <v>136</v>
      </c>
      <c r="P1425" s="115" t="s">
        <v>136</v>
      </c>
      <c r="W1425" s="115" t="s">
        <v>136</v>
      </c>
      <c r="AC1425" s="115" t="s">
        <v>136</v>
      </c>
      <c r="AD1425" s="115" t="s">
        <v>136</v>
      </c>
      <c r="AF1425" s="115" t="s">
        <v>136</v>
      </c>
      <c r="AG1425" s="115" t="s">
        <v>136</v>
      </c>
      <c r="AH1425" s="115" t="s">
        <v>136</v>
      </c>
      <c r="AI1425" s="115" t="s">
        <v>136</v>
      </c>
      <c r="AJ1425" s="115" t="s">
        <v>136</v>
      </c>
      <c r="AL1425" s="115" t="s">
        <v>136</v>
      </c>
      <c r="AM1425" s="115" t="s">
        <v>136</v>
      </c>
      <c r="AN1425" s="115" t="s">
        <v>136</v>
      </c>
    </row>
    <row r="1426" spans="1:40" x14ac:dyDescent="0.25">
      <c r="A1426" s="115">
        <v>332882</v>
      </c>
      <c r="B1426" s="115" t="s">
        <v>138</v>
      </c>
      <c r="W1426" s="115" t="s">
        <v>136</v>
      </c>
      <c r="AC1426" s="115" t="s">
        <v>136</v>
      </c>
      <c r="AG1426" s="115" t="s">
        <v>136</v>
      </c>
      <c r="AH1426" s="115" t="s">
        <v>135</v>
      </c>
      <c r="AI1426" s="115" t="s">
        <v>136</v>
      </c>
      <c r="AJ1426" s="115" t="s">
        <v>136</v>
      </c>
      <c r="AK1426" s="115" t="s">
        <v>136</v>
      </c>
      <c r="AL1426" s="115" t="s">
        <v>136</v>
      </c>
      <c r="AN1426" s="115" t="s">
        <v>136</v>
      </c>
    </row>
    <row r="1427" spans="1:40" x14ac:dyDescent="0.25">
      <c r="A1427" s="115">
        <v>331931</v>
      </c>
      <c r="B1427" s="115" t="s">
        <v>138</v>
      </c>
      <c r="I1427" s="115" t="s">
        <v>136</v>
      </c>
      <c r="P1427" s="115" t="s">
        <v>136</v>
      </c>
      <c r="AC1427" s="115" t="s">
        <v>136</v>
      </c>
      <c r="AE1427" s="115" t="s">
        <v>133</v>
      </c>
      <c r="AG1427" s="115" t="s">
        <v>133</v>
      </c>
      <c r="AH1427" s="115" t="s">
        <v>135</v>
      </c>
      <c r="AI1427" s="115" t="s">
        <v>133</v>
      </c>
      <c r="AK1427" s="115" t="s">
        <v>135</v>
      </c>
      <c r="AL1427" s="115" t="s">
        <v>135</v>
      </c>
      <c r="AN1427" s="115" t="s">
        <v>136</v>
      </c>
    </row>
    <row r="1428" spans="1:40" x14ac:dyDescent="0.25">
      <c r="A1428" s="115">
        <v>334279</v>
      </c>
      <c r="B1428" s="115" t="s">
        <v>138</v>
      </c>
      <c r="P1428" s="115" t="s">
        <v>136</v>
      </c>
      <c r="W1428" s="115" t="s">
        <v>136</v>
      </c>
      <c r="AC1428" s="115" t="s">
        <v>136</v>
      </c>
      <c r="AG1428" s="115" t="s">
        <v>136</v>
      </c>
      <c r="AH1428" s="115" t="s">
        <v>136</v>
      </c>
      <c r="AK1428" s="115" t="s">
        <v>136</v>
      </c>
      <c r="AM1428" s="115" t="s">
        <v>136</v>
      </c>
      <c r="AN1428" s="115" t="s">
        <v>136</v>
      </c>
    </row>
    <row r="1429" spans="1:40" x14ac:dyDescent="0.25">
      <c r="A1429" s="115">
        <v>333434</v>
      </c>
      <c r="B1429" s="115" t="s">
        <v>138</v>
      </c>
      <c r="W1429" s="115" t="s">
        <v>136</v>
      </c>
      <c r="X1429" s="115" t="s">
        <v>136</v>
      </c>
      <c r="Z1429" s="115" t="s">
        <v>136</v>
      </c>
      <c r="AC1429" s="115" t="s">
        <v>136</v>
      </c>
      <c r="AE1429" s="115" t="s">
        <v>136</v>
      </c>
      <c r="AF1429" s="115" t="s">
        <v>136</v>
      </c>
      <c r="AG1429" s="115" t="s">
        <v>135</v>
      </c>
      <c r="AH1429" s="115" t="s">
        <v>133</v>
      </c>
      <c r="AI1429" s="115" t="s">
        <v>136</v>
      </c>
      <c r="AJ1429" s="115" t="s">
        <v>135</v>
      </c>
      <c r="AK1429" s="115" t="s">
        <v>136</v>
      </c>
      <c r="AL1429" s="115" t="s">
        <v>136</v>
      </c>
      <c r="AM1429" s="115" t="s">
        <v>136</v>
      </c>
      <c r="AN1429" s="115" t="s">
        <v>136</v>
      </c>
    </row>
    <row r="1430" spans="1:40" x14ac:dyDescent="0.25">
      <c r="A1430" s="115">
        <v>336805</v>
      </c>
      <c r="B1430" s="115" t="s">
        <v>138</v>
      </c>
      <c r="V1430" s="115" t="s">
        <v>136</v>
      </c>
      <c r="AC1430" s="115" t="s">
        <v>136</v>
      </c>
      <c r="AD1430" s="115" t="s">
        <v>136</v>
      </c>
      <c r="AG1430" s="115" t="s">
        <v>136</v>
      </c>
      <c r="AI1430" s="115" t="s">
        <v>136</v>
      </c>
      <c r="AJ1430" s="115" t="s">
        <v>136</v>
      </c>
      <c r="AK1430" s="115" t="s">
        <v>136</v>
      </c>
      <c r="AM1430" s="115" t="s">
        <v>136</v>
      </c>
      <c r="AN1430" s="115" t="s">
        <v>136</v>
      </c>
    </row>
    <row r="1431" spans="1:40" x14ac:dyDescent="0.25">
      <c r="A1431" s="115">
        <v>332855</v>
      </c>
      <c r="B1431" s="115" t="s">
        <v>138</v>
      </c>
      <c r="H1431" s="115" t="s">
        <v>136</v>
      </c>
      <c r="AC1431" s="115" t="s">
        <v>136</v>
      </c>
      <c r="AD1431" s="115" t="s">
        <v>136</v>
      </c>
      <c r="AE1431" s="115" t="s">
        <v>136</v>
      </c>
      <c r="AF1431" s="115" t="s">
        <v>136</v>
      </c>
      <c r="AG1431" s="115" t="s">
        <v>136</v>
      </c>
      <c r="AH1431" s="115" t="s">
        <v>136</v>
      </c>
      <c r="AK1431" s="115" t="s">
        <v>136</v>
      </c>
      <c r="AM1431" s="115" t="s">
        <v>136</v>
      </c>
      <c r="AN1431" s="115" t="s">
        <v>136</v>
      </c>
    </row>
    <row r="1432" spans="1:40" x14ac:dyDescent="0.25">
      <c r="A1432" s="115">
        <v>335365</v>
      </c>
      <c r="B1432" s="115" t="s">
        <v>138</v>
      </c>
      <c r="P1432" s="115" t="s">
        <v>136</v>
      </c>
      <c r="W1432" s="115" t="s">
        <v>136</v>
      </c>
      <c r="AC1432" s="115" t="s">
        <v>136</v>
      </c>
      <c r="AE1432" s="115" t="s">
        <v>135</v>
      </c>
      <c r="AF1432" s="115" t="s">
        <v>136</v>
      </c>
      <c r="AG1432" s="115" t="s">
        <v>133</v>
      </c>
      <c r="AH1432" s="115" t="s">
        <v>136</v>
      </c>
      <c r="AI1432" s="115" t="s">
        <v>136</v>
      </c>
      <c r="AJ1432" s="115" t="s">
        <v>136</v>
      </c>
      <c r="AK1432" s="115" t="s">
        <v>136</v>
      </c>
      <c r="AL1432" s="115" t="s">
        <v>135</v>
      </c>
      <c r="AM1432" s="115" t="s">
        <v>136</v>
      </c>
      <c r="AN1432" s="115" t="s">
        <v>136</v>
      </c>
    </row>
    <row r="1433" spans="1:40" x14ac:dyDescent="0.25">
      <c r="A1433" s="115">
        <v>331865</v>
      </c>
      <c r="B1433" s="115" t="s">
        <v>138</v>
      </c>
      <c r="P1433" s="115" t="s">
        <v>136</v>
      </c>
      <c r="W1433" s="115" t="s">
        <v>136</v>
      </c>
      <c r="X1433" s="115" t="s">
        <v>136</v>
      </c>
      <c r="AA1433" s="115" t="s">
        <v>136</v>
      </c>
      <c r="AC1433" s="115" t="s">
        <v>135</v>
      </c>
      <c r="AD1433" s="115" t="s">
        <v>135</v>
      </c>
      <c r="AE1433" s="115" t="s">
        <v>136</v>
      </c>
      <c r="AF1433" s="115" t="s">
        <v>136</v>
      </c>
      <c r="AG1433" s="115" t="s">
        <v>133</v>
      </c>
      <c r="AH1433" s="115" t="s">
        <v>136</v>
      </c>
      <c r="AI1433" s="115" t="s">
        <v>133</v>
      </c>
      <c r="AL1433" s="115" t="s">
        <v>135</v>
      </c>
      <c r="AM1433" s="115" t="s">
        <v>136</v>
      </c>
      <c r="AN1433" s="115" t="s">
        <v>136</v>
      </c>
    </row>
    <row r="1434" spans="1:40" x14ac:dyDescent="0.25">
      <c r="A1434" s="115">
        <v>337001</v>
      </c>
      <c r="B1434" s="115" t="s">
        <v>138</v>
      </c>
      <c r="M1434" s="115" t="s">
        <v>136</v>
      </c>
      <c r="S1434" s="115" t="s">
        <v>136</v>
      </c>
      <c r="AC1434" s="115" t="s">
        <v>136</v>
      </c>
      <c r="AG1434" s="115" t="s">
        <v>136</v>
      </c>
      <c r="AH1434" s="115" t="s">
        <v>135</v>
      </c>
      <c r="AM1434" s="115" t="s">
        <v>136</v>
      </c>
      <c r="AN1434" s="115" t="s">
        <v>136</v>
      </c>
    </row>
    <row r="1435" spans="1:40" x14ac:dyDescent="0.25">
      <c r="A1435" s="115">
        <v>333151</v>
      </c>
      <c r="B1435" s="115" t="s">
        <v>138</v>
      </c>
      <c r="N1435" s="115" t="s">
        <v>136</v>
      </c>
      <c r="V1435" s="115" t="s">
        <v>136</v>
      </c>
      <c r="AA1435" s="115" t="s">
        <v>136</v>
      </c>
      <c r="AC1435" s="115" t="s">
        <v>136</v>
      </c>
      <c r="AE1435" s="115" t="s">
        <v>136</v>
      </c>
      <c r="AG1435" s="115" t="s">
        <v>136</v>
      </c>
      <c r="AI1435" s="115" t="s">
        <v>136</v>
      </c>
      <c r="AK1435" s="115" t="s">
        <v>136</v>
      </c>
      <c r="AM1435" s="115" t="s">
        <v>136</v>
      </c>
      <c r="AN1435" s="115" t="s">
        <v>136</v>
      </c>
    </row>
    <row r="1436" spans="1:40" x14ac:dyDescent="0.25">
      <c r="A1436" s="115">
        <v>332670</v>
      </c>
      <c r="B1436" s="115" t="s">
        <v>138</v>
      </c>
      <c r="Z1436" s="115" t="s">
        <v>136</v>
      </c>
      <c r="AG1436" s="115" t="s">
        <v>135</v>
      </c>
      <c r="AI1436" s="115" t="s">
        <v>136</v>
      </c>
      <c r="AJ1436" s="115" t="s">
        <v>136</v>
      </c>
      <c r="AL1436" s="115" t="s">
        <v>136</v>
      </c>
      <c r="AN1436" s="115" t="s">
        <v>136</v>
      </c>
    </row>
    <row r="1437" spans="1:40" x14ac:dyDescent="0.25">
      <c r="A1437" s="115">
        <v>308409</v>
      </c>
      <c r="B1437" s="115" t="s">
        <v>138</v>
      </c>
      <c r="AD1437" s="115" t="s">
        <v>136</v>
      </c>
      <c r="AF1437" s="115" t="s">
        <v>136</v>
      </c>
      <c r="AG1437" s="115" t="s">
        <v>135</v>
      </c>
      <c r="AH1437" s="115" t="s">
        <v>136</v>
      </c>
      <c r="AJ1437" s="115" t="s">
        <v>135</v>
      </c>
      <c r="AL1437" s="115" t="s">
        <v>135</v>
      </c>
      <c r="AN1437" s="115" t="s">
        <v>135</v>
      </c>
    </row>
    <row r="1438" spans="1:40" x14ac:dyDescent="0.25">
      <c r="A1438" s="115">
        <v>311744</v>
      </c>
      <c r="B1438" s="115" t="s">
        <v>138</v>
      </c>
      <c r="H1438" s="115" t="s">
        <v>136</v>
      </c>
      <c r="AF1438" s="115" t="s">
        <v>136</v>
      </c>
      <c r="AG1438" s="115" t="s">
        <v>136</v>
      </c>
      <c r="AH1438" s="115" t="s">
        <v>136</v>
      </c>
      <c r="AI1438" s="115" t="s">
        <v>136</v>
      </c>
      <c r="AJ1438" s="115" t="s">
        <v>136</v>
      </c>
      <c r="AK1438" s="115" t="s">
        <v>136</v>
      </c>
      <c r="AM1438" s="115" t="s">
        <v>136</v>
      </c>
      <c r="AN1438" s="115" t="s">
        <v>136</v>
      </c>
    </row>
    <row r="1439" spans="1:40" x14ac:dyDescent="0.25">
      <c r="A1439" s="115">
        <v>318268</v>
      </c>
      <c r="B1439" s="115" t="s">
        <v>138</v>
      </c>
      <c r="P1439" s="115" t="s">
        <v>136</v>
      </c>
      <c r="W1439" s="115" t="s">
        <v>136</v>
      </c>
      <c r="AG1439" s="115" t="s">
        <v>136</v>
      </c>
      <c r="AH1439" s="115" t="s">
        <v>136</v>
      </c>
      <c r="AI1439" s="115" t="s">
        <v>135</v>
      </c>
      <c r="AJ1439" s="115" t="s">
        <v>136</v>
      </c>
      <c r="AM1439" s="115" t="s">
        <v>136</v>
      </c>
      <c r="AN1439" s="115" t="s">
        <v>135</v>
      </c>
    </row>
    <row r="1440" spans="1:40" x14ac:dyDescent="0.25">
      <c r="A1440" s="115">
        <v>324015</v>
      </c>
      <c r="B1440" s="115" t="s">
        <v>138</v>
      </c>
      <c r="N1440" s="115" t="s">
        <v>136</v>
      </c>
      <c r="V1440" s="115" t="s">
        <v>136</v>
      </c>
      <c r="AB1440" s="115" t="s">
        <v>135</v>
      </c>
      <c r="AG1440" s="115" t="s">
        <v>133</v>
      </c>
      <c r="AH1440" s="115" t="s">
        <v>133</v>
      </c>
      <c r="AM1440" s="115" t="s">
        <v>133</v>
      </c>
      <c r="AN1440" s="115" t="s">
        <v>135</v>
      </c>
    </row>
    <row r="1441" spans="1:40" x14ac:dyDescent="0.25">
      <c r="A1441" s="115">
        <v>326231</v>
      </c>
      <c r="B1441" s="115" t="s">
        <v>138</v>
      </c>
      <c r="AG1441" s="115" t="s">
        <v>135</v>
      </c>
      <c r="AJ1441" s="115" t="s">
        <v>135</v>
      </c>
      <c r="AK1441" s="115" t="s">
        <v>135</v>
      </c>
      <c r="AM1441" s="115" t="s">
        <v>135</v>
      </c>
      <c r="AN1441" s="115" t="s">
        <v>135</v>
      </c>
    </row>
    <row r="1442" spans="1:40" x14ac:dyDescent="0.25">
      <c r="A1442" s="115">
        <v>327521</v>
      </c>
      <c r="B1442" s="115" t="s">
        <v>138</v>
      </c>
      <c r="Z1442" s="115" t="s">
        <v>136</v>
      </c>
      <c r="AD1442" s="115" t="s">
        <v>136</v>
      </c>
      <c r="AG1442" s="115" t="s">
        <v>136</v>
      </c>
      <c r="AH1442" s="115" t="s">
        <v>136</v>
      </c>
      <c r="AL1442" s="115" t="s">
        <v>136</v>
      </c>
      <c r="AN1442" s="115" t="s">
        <v>135</v>
      </c>
    </row>
    <row r="1443" spans="1:40" x14ac:dyDescent="0.25">
      <c r="A1443" s="115">
        <v>327954</v>
      </c>
      <c r="B1443" s="115" t="s">
        <v>138</v>
      </c>
      <c r="H1443" s="115" t="s">
        <v>136</v>
      </c>
      <c r="AA1443" s="115" t="s">
        <v>136</v>
      </c>
      <c r="AF1443" s="115" t="s">
        <v>136</v>
      </c>
      <c r="AG1443" s="115" t="s">
        <v>136</v>
      </c>
      <c r="AH1443" s="115" t="s">
        <v>136</v>
      </c>
      <c r="AI1443" s="115" t="s">
        <v>136</v>
      </c>
      <c r="AJ1443" s="115" t="s">
        <v>136</v>
      </c>
      <c r="AK1443" s="115" t="s">
        <v>136</v>
      </c>
      <c r="AL1443" s="115" t="s">
        <v>136</v>
      </c>
      <c r="AN1443" s="115" t="s">
        <v>136</v>
      </c>
    </row>
    <row r="1444" spans="1:40" x14ac:dyDescent="0.25">
      <c r="A1444" s="115">
        <v>328416</v>
      </c>
      <c r="B1444" s="115" t="s">
        <v>138</v>
      </c>
      <c r="I1444" s="115" t="s">
        <v>136</v>
      </c>
      <c r="AC1444" s="115" t="s">
        <v>136</v>
      </c>
      <c r="AF1444" s="115" t="s">
        <v>136</v>
      </c>
      <c r="AG1444" s="115" t="s">
        <v>136</v>
      </c>
      <c r="AI1444" s="115" t="s">
        <v>135</v>
      </c>
      <c r="AJ1444" s="115" t="s">
        <v>135</v>
      </c>
      <c r="AK1444" s="115" t="s">
        <v>135</v>
      </c>
      <c r="AL1444" s="115" t="s">
        <v>135</v>
      </c>
      <c r="AM1444" s="115" t="s">
        <v>135</v>
      </c>
      <c r="AN1444" s="115" t="s">
        <v>135</v>
      </c>
    </row>
    <row r="1445" spans="1:40" x14ac:dyDescent="0.25">
      <c r="A1445" s="115">
        <v>328599</v>
      </c>
      <c r="B1445" s="115" t="s">
        <v>138</v>
      </c>
      <c r="H1445" s="115" t="s">
        <v>136</v>
      </c>
      <c r="O1445" s="115" t="s">
        <v>136</v>
      </c>
      <c r="V1445" s="115" t="s">
        <v>136</v>
      </c>
      <c r="X1445" s="115" t="s">
        <v>136</v>
      </c>
      <c r="Z1445" s="115" t="s">
        <v>136</v>
      </c>
      <c r="AC1445" s="115" t="s">
        <v>136</v>
      </c>
      <c r="AD1445" s="115" t="s">
        <v>136</v>
      </c>
      <c r="AG1445" s="115" t="s">
        <v>136</v>
      </c>
      <c r="AH1445" s="115" t="s">
        <v>136</v>
      </c>
      <c r="AI1445" s="115" t="s">
        <v>135</v>
      </c>
      <c r="AJ1445" s="115" t="s">
        <v>135</v>
      </c>
      <c r="AK1445" s="115" t="s">
        <v>135</v>
      </c>
      <c r="AL1445" s="115" t="s">
        <v>135</v>
      </c>
      <c r="AM1445" s="115" t="s">
        <v>135</v>
      </c>
      <c r="AN1445" s="115" t="s">
        <v>135</v>
      </c>
    </row>
    <row r="1446" spans="1:40" x14ac:dyDescent="0.25">
      <c r="A1446" s="115">
        <v>329448</v>
      </c>
      <c r="B1446" s="115" t="s">
        <v>138</v>
      </c>
      <c r="AB1446" s="115" t="s">
        <v>135</v>
      </c>
      <c r="AC1446" s="115" t="s">
        <v>136</v>
      </c>
      <c r="AF1446" s="115" t="s">
        <v>136</v>
      </c>
      <c r="AG1446" s="115" t="s">
        <v>135</v>
      </c>
      <c r="AJ1446" s="115" t="s">
        <v>136</v>
      </c>
      <c r="AK1446" s="115" t="s">
        <v>136</v>
      </c>
      <c r="AM1446" s="115" t="s">
        <v>135</v>
      </c>
      <c r="AN1446" s="115" t="s">
        <v>136</v>
      </c>
    </row>
    <row r="1447" spans="1:40" x14ac:dyDescent="0.25">
      <c r="A1447" s="115">
        <v>331410</v>
      </c>
      <c r="B1447" s="115" t="s">
        <v>138</v>
      </c>
      <c r="AC1447" s="115" t="s">
        <v>136</v>
      </c>
      <c r="AD1447" s="115" t="s">
        <v>136</v>
      </c>
      <c r="AE1447" s="115" t="s">
        <v>136</v>
      </c>
      <c r="AG1447" s="115" t="s">
        <v>136</v>
      </c>
      <c r="AH1447" s="115" t="s">
        <v>136</v>
      </c>
      <c r="AM1447" s="115" t="s">
        <v>136</v>
      </c>
      <c r="AN1447" s="115" t="s">
        <v>136</v>
      </c>
    </row>
    <row r="1448" spans="1:40" x14ac:dyDescent="0.25">
      <c r="A1448" s="115">
        <v>331541</v>
      </c>
      <c r="B1448" s="115" t="s">
        <v>138</v>
      </c>
      <c r="AG1448" s="115" t="s">
        <v>136</v>
      </c>
      <c r="AI1448" s="115" t="s">
        <v>136</v>
      </c>
      <c r="AJ1448" s="115" t="s">
        <v>136</v>
      </c>
      <c r="AK1448" s="115" t="s">
        <v>135</v>
      </c>
      <c r="AL1448" s="115" t="s">
        <v>135</v>
      </c>
      <c r="AM1448" s="115" t="s">
        <v>136</v>
      </c>
      <c r="AN1448" s="115" t="s">
        <v>136</v>
      </c>
    </row>
    <row r="1449" spans="1:40" x14ac:dyDescent="0.25">
      <c r="A1449" s="115">
        <v>331590</v>
      </c>
      <c r="B1449" s="115" t="s">
        <v>138</v>
      </c>
      <c r="P1449" s="115" t="s">
        <v>136</v>
      </c>
      <c r="AH1449" s="115" t="s">
        <v>136</v>
      </c>
      <c r="AI1449" s="115" t="s">
        <v>136</v>
      </c>
      <c r="AJ1449" s="115" t="s">
        <v>136</v>
      </c>
      <c r="AM1449" s="115" t="s">
        <v>136</v>
      </c>
      <c r="AN1449" s="115" t="s">
        <v>136</v>
      </c>
    </row>
    <row r="1450" spans="1:40" x14ac:dyDescent="0.25">
      <c r="A1450" s="115">
        <v>331854</v>
      </c>
      <c r="B1450" s="115" t="s">
        <v>138</v>
      </c>
      <c r="P1450" s="115" t="s">
        <v>136</v>
      </c>
      <c r="W1450" s="115" t="s">
        <v>136</v>
      </c>
      <c r="AC1450" s="115" t="s">
        <v>136</v>
      </c>
      <c r="AG1450" s="115" t="s">
        <v>135</v>
      </c>
      <c r="AH1450" s="115" t="s">
        <v>135</v>
      </c>
      <c r="AI1450" s="115" t="s">
        <v>136</v>
      </c>
      <c r="AJ1450" s="115" t="s">
        <v>136</v>
      </c>
      <c r="AN1450" s="115" t="s">
        <v>136</v>
      </c>
    </row>
    <row r="1451" spans="1:40" x14ac:dyDescent="0.25">
      <c r="A1451" s="115">
        <v>331985</v>
      </c>
      <c r="B1451" s="115" t="s">
        <v>138</v>
      </c>
      <c r="N1451" s="115" t="s">
        <v>136</v>
      </c>
      <c r="AG1451" s="115" t="s">
        <v>136</v>
      </c>
      <c r="AI1451" s="115" t="s">
        <v>135</v>
      </c>
      <c r="AJ1451" s="115" t="s">
        <v>135</v>
      </c>
      <c r="AL1451" s="115" t="s">
        <v>135</v>
      </c>
      <c r="AM1451" s="115" t="s">
        <v>135</v>
      </c>
      <c r="AN1451" s="115" t="s">
        <v>135</v>
      </c>
    </row>
    <row r="1452" spans="1:40" x14ac:dyDescent="0.25">
      <c r="A1452" s="115">
        <v>331989</v>
      </c>
      <c r="B1452" s="115" t="s">
        <v>138</v>
      </c>
      <c r="O1452" s="115" t="s">
        <v>136</v>
      </c>
      <c r="AG1452" s="115" t="s">
        <v>135</v>
      </c>
      <c r="AH1452" s="115" t="s">
        <v>136</v>
      </c>
      <c r="AJ1452" s="115" t="s">
        <v>136</v>
      </c>
      <c r="AL1452" s="115" t="s">
        <v>136</v>
      </c>
      <c r="AM1452" s="115" t="s">
        <v>136</v>
      </c>
      <c r="AN1452" s="115" t="s">
        <v>135</v>
      </c>
    </row>
    <row r="1453" spans="1:40" x14ac:dyDescent="0.25">
      <c r="A1453" s="115">
        <v>332131</v>
      </c>
      <c r="B1453" s="115" t="s">
        <v>138</v>
      </c>
      <c r="W1453" s="115" t="s">
        <v>136</v>
      </c>
      <c r="Z1453" s="115" t="s">
        <v>136</v>
      </c>
      <c r="AC1453" s="115" t="s">
        <v>136</v>
      </c>
      <c r="AE1453" s="115" t="s">
        <v>136</v>
      </c>
      <c r="AF1453" s="115" t="s">
        <v>136</v>
      </c>
      <c r="AG1453" s="115" t="s">
        <v>136</v>
      </c>
      <c r="AI1453" s="115" t="s">
        <v>136</v>
      </c>
      <c r="AJ1453" s="115" t="s">
        <v>136</v>
      </c>
      <c r="AK1453" s="115" t="s">
        <v>136</v>
      </c>
      <c r="AM1453" s="115" t="s">
        <v>136</v>
      </c>
      <c r="AN1453" s="115" t="s">
        <v>136</v>
      </c>
    </row>
    <row r="1454" spans="1:40" x14ac:dyDescent="0.25">
      <c r="A1454" s="115">
        <v>332186</v>
      </c>
      <c r="B1454" s="115" t="s">
        <v>138</v>
      </c>
      <c r="W1454" s="115" t="s">
        <v>136</v>
      </c>
      <c r="AC1454" s="115" t="s">
        <v>136</v>
      </c>
      <c r="AF1454" s="115" t="s">
        <v>136</v>
      </c>
      <c r="AG1454" s="115" t="s">
        <v>135</v>
      </c>
      <c r="AH1454" s="115" t="s">
        <v>136</v>
      </c>
      <c r="AI1454" s="115" t="s">
        <v>133</v>
      </c>
      <c r="AJ1454" s="115" t="s">
        <v>133</v>
      </c>
      <c r="AK1454" s="115" t="s">
        <v>135</v>
      </c>
      <c r="AL1454" s="115" t="s">
        <v>135</v>
      </c>
      <c r="AM1454" s="115" t="s">
        <v>133</v>
      </c>
      <c r="AN1454" s="115" t="s">
        <v>135</v>
      </c>
    </row>
    <row r="1455" spans="1:40" x14ac:dyDescent="0.25">
      <c r="A1455" s="115">
        <v>332345</v>
      </c>
      <c r="B1455" s="115" t="s">
        <v>138</v>
      </c>
      <c r="P1455" s="115" t="s">
        <v>136</v>
      </c>
      <c r="W1455" s="115" t="s">
        <v>136</v>
      </c>
      <c r="X1455" s="115" t="s">
        <v>136</v>
      </c>
      <c r="AG1455" s="115" t="s">
        <v>136</v>
      </c>
      <c r="AJ1455" s="115" t="s">
        <v>135</v>
      </c>
      <c r="AL1455" s="115" t="s">
        <v>135</v>
      </c>
      <c r="AM1455" s="115" t="s">
        <v>135</v>
      </c>
      <c r="AN1455" s="115" t="s">
        <v>135</v>
      </c>
    </row>
    <row r="1456" spans="1:40" x14ac:dyDescent="0.25">
      <c r="A1456" s="115">
        <v>332522</v>
      </c>
      <c r="B1456" s="115" t="s">
        <v>138</v>
      </c>
      <c r="N1456" s="115" t="s">
        <v>136</v>
      </c>
      <c r="P1456" s="115" t="s">
        <v>136</v>
      </c>
      <c r="AB1456" s="115" t="s">
        <v>136</v>
      </c>
      <c r="AC1456" s="115" t="s">
        <v>136</v>
      </c>
      <c r="AE1456" s="115" t="s">
        <v>136</v>
      </c>
      <c r="AG1456" s="115" t="s">
        <v>136</v>
      </c>
      <c r="AI1456" s="115" t="s">
        <v>136</v>
      </c>
      <c r="AJ1456" s="115" t="s">
        <v>136</v>
      </c>
      <c r="AM1456" s="115" t="s">
        <v>136</v>
      </c>
      <c r="AN1456" s="115" t="s">
        <v>136</v>
      </c>
    </row>
    <row r="1457" spans="1:40" x14ac:dyDescent="0.25">
      <c r="A1457" s="115">
        <v>332826</v>
      </c>
      <c r="B1457" s="115" t="s">
        <v>138</v>
      </c>
      <c r="Q1457" s="115" t="s">
        <v>133</v>
      </c>
      <c r="X1457" s="115" t="s">
        <v>133</v>
      </c>
      <c r="AA1457" s="115" t="s">
        <v>136</v>
      </c>
      <c r="AC1457" s="115" t="s">
        <v>136</v>
      </c>
      <c r="AD1457" s="115" t="s">
        <v>136</v>
      </c>
      <c r="AE1457" s="115" t="s">
        <v>136</v>
      </c>
      <c r="AG1457" s="115" t="s">
        <v>136</v>
      </c>
      <c r="AH1457" s="115" t="s">
        <v>136</v>
      </c>
      <c r="AI1457" s="115" t="s">
        <v>133</v>
      </c>
      <c r="AJ1457" s="115" t="s">
        <v>133</v>
      </c>
      <c r="AK1457" s="115" t="s">
        <v>133</v>
      </c>
      <c r="AL1457" s="115" t="s">
        <v>133</v>
      </c>
      <c r="AM1457" s="115" t="s">
        <v>133</v>
      </c>
      <c r="AN1457" s="115" t="s">
        <v>136</v>
      </c>
    </row>
    <row r="1458" spans="1:40" x14ac:dyDescent="0.25">
      <c r="A1458" s="115">
        <v>332969</v>
      </c>
      <c r="B1458" s="115" t="s">
        <v>138</v>
      </c>
      <c r="P1458" s="115" t="s">
        <v>136</v>
      </c>
      <c r="W1458" s="115" t="s">
        <v>136</v>
      </c>
      <c r="Z1458" s="115" t="s">
        <v>136</v>
      </c>
      <c r="AG1458" s="115" t="s">
        <v>136</v>
      </c>
      <c r="AJ1458" s="115" t="s">
        <v>136</v>
      </c>
      <c r="AM1458" s="115" t="s">
        <v>136</v>
      </c>
      <c r="AN1458" s="115" t="s">
        <v>136</v>
      </c>
    </row>
    <row r="1459" spans="1:40" x14ac:dyDescent="0.25">
      <c r="A1459" s="115">
        <v>333181</v>
      </c>
      <c r="B1459" s="115" t="s">
        <v>138</v>
      </c>
      <c r="N1459" s="115" t="s">
        <v>136</v>
      </c>
      <c r="V1459" s="115" t="s">
        <v>136</v>
      </c>
      <c r="AA1459" s="115" t="s">
        <v>136</v>
      </c>
      <c r="AC1459" s="115" t="s">
        <v>136</v>
      </c>
      <c r="AE1459" s="115" t="s">
        <v>136</v>
      </c>
      <c r="AG1459" s="115" t="s">
        <v>133</v>
      </c>
      <c r="AH1459" s="115" t="s">
        <v>135</v>
      </c>
      <c r="AI1459" s="115" t="s">
        <v>135</v>
      </c>
      <c r="AJ1459" s="115" t="s">
        <v>135</v>
      </c>
      <c r="AL1459" s="115" t="s">
        <v>135</v>
      </c>
      <c r="AM1459" s="115" t="s">
        <v>133</v>
      </c>
      <c r="AN1459" s="115" t="s">
        <v>135</v>
      </c>
    </row>
    <row r="1460" spans="1:40" x14ac:dyDescent="0.25">
      <c r="A1460" s="115">
        <v>333783</v>
      </c>
      <c r="B1460" s="115" t="s">
        <v>138</v>
      </c>
      <c r="AB1460" s="115" t="s">
        <v>136</v>
      </c>
      <c r="AC1460" s="115" t="s">
        <v>136</v>
      </c>
      <c r="AF1460" s="115" t="s">
        <v>136</v>
      </c>
      <c r="AG1460" s="115" t="s">
        <v>136</v>
      </c>
      <c r="AI1460" s="115" t="s">
        <v>135</v>
      </c>
      <c r="AJ1460" s="115" t="s">
        <v>135</v>
      </c>
      <c r="AK1460" s="115" t="s">
        <v>135</v>
      </c>
      <c r="AL1460" s="115" t="s">
        <v>135</v>
      </c>
      <c r="AM1460" s="115" t="s">
        <v>135</v>
      </c>
      <c r="AN1460" s="115" t="s">
        <v>135</v>
      </c>
    </row>
    <row r="1461" spans="1:40" x14ac:dyDescent="0.25">
      <c r="A1461" s="115">
        <v>333911</v>
      </c>
      <c r="B1461" s="115" t="s">
        <v>138</v>
      </c>
      <c r="P1461" s="115" t="s">
        <v>136</v>
      </c>
      <c r="R1461" s="115" t="s">
        <v>136</v>
      </c>
      <c r="W1461" s="115" t="s">
        <v>136</v>
      </c>
      <c r="Y1461" s="115" t="s">
        <v>136</v>
      </c>
      <c r="Z1461" s="115" t="s">
        <v>136</v>
      </c>
      <c r="AC1461" s="115" t="s">
        <v>136</v>
      </c>
      <c r="AD1461" s="115" t="s">
        <v>135</v>
      </c>
      <c r="AE1461" s="115" t="s">
        <v>136</v>
      </c>
      <c r="AF1461" s="115" t="s">
        <v>135</v>
      </c>
      <c r="AG1461" s="115" t="s">
        <v>135</v>
      </c>
      <c r="AH1461" s="115" t="s">
        <v>136</v>
      </c>
      <c r="AI1461" s="115" t="s">
        <v>135</v>
      </c>
      <c r="AJ1461" s="115" t="s">
        <v>133</v>
      </c>
      <c r="AK1461" s="115" t="s">
        <v>135</v>
      </c>
      <c r="AL1461" s="115" t="s">
        <v>133</v>
      </c>
      <c r="AM1461" s="115" t="s">
        <v>135</v>
      </c>
      <c r="AN1461" s="115" t="s">
        <v>135</v>
      </c>
    </row>
    <row r="1462" spans="1:40" x14ac:dyDescent="0.25">
      <c r="A1462" s="115">
        <v>333967</v>
      </c>
      <c r="B1462" s="115" t="s">
        <v>138</v>
      </c>
      <c r="O1462" s="115" t="s">
        <v>136</v>
      </c>
      <c r="P1462" s="115" t="s">
        <v>136</v>
      </c>
      <c r="W1462" s="115" t="s">
        <v>136</v>
      </c>
      <c r="AF1462" s="115" t="s">
        <v>136</v>
      </c>
      <c r="AG1462" s="115" t="s">
        <v>136</v>
      </c>
      <c r="AJ1462" s="115" t="s">
        <v>136</v>
      </c>
      <c r="AM1462" s="115" t="s">
        <v>136</v>
      </c>
      <c r="AN1462" s="115" t="s">
        <v>136</v>
      </c>
    </row>
    <row r="1463" spans="1:40" x14ac:dyDescent="0.25">
      <c r="A1463" s="115">
        <v>333977</v>
      </c>
      <c r="B1463" s="115" t="s">
        <v>138</v>
      </c>
      <c r="P1463" s="115" t="s">
        <v>136</v>
      </c>
      <c r="AC1463" s="115" t="s">
        <v>136</v>
      </c>
      <c r="AF1463" s="115" t="s">
        <v>136</v>
      </c>
      <c r="AG1463" s="115" t="s">
        <v>136</v>
      </c>
      <c r="AI1463" s="115" t="s">
        <v>136</v>
      </c>
      <c r="AJ1463" s="115" t="s">
        <v>136</v>
      </c>
      <c r="AK1463" s="115" t="s">
        <v>136</v>
      </c>
      <c r="AM1463" s="115" t="s">
        <v>136</v>
      </c>
      <c r="AN1463" s="115" t="s">
        <v>136</v>
      </c>
    </row>
    <row r="1464" spans="1:40" x14ac:dyDescent="0.25">
      <c r="A1464" s="115">
        <v>334028</v>
      </c>
      <c r="B1464" s="115" t="s">
        <v>138</v>
      </c>
      <c r="N1464" s="115" t="s">
        <v>136</v>
      </c>
      <c r="P1464" s="115" t="s">
        <v>136</v>
      </c>
      <c r="W1464" s="115" t="s">
        <v>136</v>
      </c>
      <c r="Z1464" s="115" t="s">
        <v>136</v>
      </c>
      <c r="AC1464" s="115" t="s">
        <v>136</v>
      </c>
      <c r="AG1464" s="115" t="s">
        <v>135</v>
      </c>
      <c r="AI1464" s="115" t="s">
        <v>136</v>
      </c>
      <c r="AJ1464" s="115" t="s">
        <v>136</v>
      </c>
      <c r="AM1464" s="115" t="s">
        <v>135</v>
      </c>
      <c r="AN1464" s="115" t="s">
        <v>135</v>
      </c>
    </row>
    <row r="1465" spans="1:40" x14ac:dyDescent="0.25">
      <c r="A1465" s="115">
        <v>334240</v>
      </c>
      <c r="B1465" s="115" t="s">
        <v>138</v>
      </c>
      <c r="V1465" s="115" t="s">
        <v>136</v>
      </c>
      <c r="AA1465" s="115" t="s">
        <v>136</v>
      </c>
      <c r="AC1465" s="115" t="s">
        <v>136</v>
      </c>
      <c r="AD1465" s="115" t="s">
        <v>136</v>
      </c>
      <c r="AE1465" s="115" t="s">
        <v>135</v>
      </c>
      <c r="AG1465" s="115" t="s">
        <v>133</v>
      </c>
      <c r="AI1465" s="115" t="s">
        <v>135</v>
      </c>
      <c r="AJ1465" s="115" t="s">
        <v>135</v>
      </c>
      <c r="AK1465" s="115" t="s">
        <v>135</v>
      </c>
      <c r="AM1465" s="115" t="s">
        <v>135</v>
      </c>
      <c r="AN1465" s="115" t="s">
        <v>135</v>
      </c>
    </row>
    <row r="1466" spans="1:40" x14ac:dyDescent="0.25">
      <c r="A1466" s="115">
        <v>334367</v>
      </c>
      <c r="B1466" s="115" t="s">
        <v>138</v>
      </c>
      <c r="G1466" s="115" t="s">
        <v>136</v>
      </c>
      <c r="P1466" s="115" t="s">
        <v>136</v>
      </c>
      <c r="X1466" s="115" t="s">
        <v>136</v>
      </c>
      <c r="AC1466" s="115" t="s">
        <v>136</v>
      </c>
      <c r="AD1466" s="115" t="s">
        <v>136</v>
      </c>
      <c r="AG1466" s="115" t="s">
        <v>136</v>
      </c>
      <c r="AH1466" s="115" t="s">
        <v>136</v>
      </c>
      <c r="AJ1466" s="115" t="s">
        <v>136</v>
      </c>
      <c r="AK1466" s="115" t="s">
        <v>136</v>
      </c>
      <c r="AL1466" s="115" t="s">
        <v>136</v>
      </c>
      <c r="AN1466" s="115" t="s">
        <v>136</v>
      </c>
    </row>
    <row r="1467" spans="1:40" x14ac:dyDescent="0.25">
      <c r="A1467" s="115">
        <v>334380</v>
      </c>
      <c r="B1467" s="115" t="s">
        <v>138</v>
      </c>
      <c r="O1467" s="115" t="s">
        <v>136</v>
      </c>
      <c r="Z1467" s="115" t="s">
        <v>136</v>
      </c>
      <c r="AC1467" s="115" t="s">
        <v>136</v>
      </c>
      <c r="AG1467" s="115" t="s">
        <v>135</v>
      </c>
      <c r="AI1467" s="115" t="s">
        <v>135</v>
      </c>
      <c r="AJ1467" s="115" t="s">
        <v>135</v>
      </c>
      <c r="AK1467" s="115" t="s">
        <v>136</v>
      </c>
      <c r="AL1467" s="115" t="s">
        <v>136</v>
      </c>
      <c r="AM1467" s="115" t="s">
        <v>135</v>
      </c>
      <c r="AN1467" s="115" t="s">
        <v>135</v>
      </c>
    </row>
    <row r="1468" spans="1:40" x14ac:dyDescent="0.25">
      <c r="A1468" s="115">
        <v>334420</v>
      </c>
      <c r="B1468" s="115" t="s">
        <v>138</v>
      </c>
      <c r="Y1468" s="115" t="s">
        <v>136</v>
      </c>
      <c r="AG1468" s="115" t="s">
        <v>136</v>
      </c>
      <c r="AH1468" s="115" t="s">
        <v>136</v>
      </c>
      <c r="AI1468" s="115" t="s">
        <v>136</v>
      </c>
      <c r="AL1468" s="115" t="s">
        <v>136</v>
      </c>
      <c r="AM1468" s="115" t="s">
        <v>136</v>
      </c>
      <c r="AN1468" s="115" t="s">
        <v>136</v>
      </c>
    </row>
    <row r="1469" spans="1:40" x14ac:dyDescent="0.25">
      <c r="A1469" s="115">
        <v>334558</v>
      </c>
      <c r="B1469" s="115" t="s">
        <v>138</v>
      </c>
      <c r="H1469" s="115" t="s">
        <v>136</v>
      </c>
      <c r="P1469" s="115" t="s">
        <v>136</v>
      </c>
      <c r="AB1469" s="115" t="s">
        <v>133</v>
      </c>
      <c r="AC1469" s="115" t="s">
        <v>136</v>
      </c>
      <c r="AE1469" s="115" t="s">
        <v>136</v>
      </c>
      <c r="AG1469" s="115" t="s">
        <v>136</v>
      </c>
      <c r="AH1469" s="115" t="s">
        <v>135</v>
      </c>
      <c r="AI1469" s="115" t="s">
        <v>135</v>
      </c>
      <c r="AJ1469" s="115" t="s">
        <v>133</v>
      </c>
      <c r="AK1469" s="115" t="s">
        <v>135</v>
      </c>
      <c r="AL1469" s="115" t="s">
        <v>135</v>
      </c>
      <c r="AM1469" s="115" t="s">
        <v>135</v>
      </c>
      <c r="AN1469" s="115" t="s">
        <v>135</v>
      </c>
    </row>
    <row r="1470" spans="1:40" x14ac:dyDescent="0.25">
      <c r="A1470" s="115">
        <v>334771</v>
      </c>
      <c r="B1470" s="115" t="s">
        <v>138</v>
      </c>
      <c r="P1470" s="115" t="s">
        <v>136</v>
      </c>
      <c r="AC1470" s="115" t="s">
        <v>136</v>
      </c>
      <c r="AG1470" s="115" t="s">
        <v>136</v>
      </c>
      <c r="AH1470" s="115" t="s">
        <v>136</v>
      </c>
      <c r="AJ1470" s="115" t="s">
        <v>136</v>
      </c>
      <c r="AK1470" s="115" t="s">
        <v>136</v>
      </c>
      <c r="AM1470" s="115" t="s">
        <v>136</v>
      </c>
      <c r="AN1470" s="115" t="s">
        <v>136</v>
      </c>
    </row>
    <row r="1471" spans="1:40" x14ac:dyDescent="0.25">
      <c r="A1471" s="115">
        <v>334772</v>
      </c>
      <c r="B1471" s="115" t="s">
        <v>138</v>
      </c>
      <c r="O1471" s="115" t="s">
        <v>136</v>
      </c>
      <c r="X1471" s="115" t="s">
        <v>133</v>
      </c>
      <c r="Y1471" s="115" t="s">
        <v>135</v>
      </c>
      <c r="AA1471" s="115" t="s">
        <v>136</v>
      </c>
      <c r="AC1471" s="115" t="s">
        <v>135</v>
      </c>
      <c r="AD1471" s="115" t="s">
        <v>135</v>
      </c>
      <c r="AE1471" s="115" t="s">
        <v>135</v>
      </c>
      <c r="AF1471" s="115" t="s">
        <v>135</v>
      </c>
      <c r="AG1471" s="115" t="s">
        <v>136</v>
      </c>
      <c r="AI1471" s="115" t="s">
        <v>135</v>
      </c>
      <c r="AJ1471" s="115" t="s">
        <v>135</v>
      </c>
      <c r="AK1471" s="115" t="s">
        <v>135</v>
      </c>
      <c r="AL1471" s="115" t="s">
        <v>135</v>
      </c>
      <c r="AM1471" s="115" t="s">
        <v>133</v>
      </c>
      <c r="AN1471" s="115" t="s">
        <v>135</v>
      </c>
    </row>
    <row r="1472" spans="1:40" x14ac:dyDescent="0.25">
      <c r="A1472" s="115">
        <v>334955</v>
      </c>
      <c r="B1472" s="115" t="s">
        <v>138</v>
      </c>
      <c r="P1472" s="115" t="s">
        <v>136</v>
      </c>
      <c r="AG1472" s="115" t="s">
        <v>136</v>
      </c>
      <c r="AI1472" s="115" t="s">
        <v>136</v>
      </c>
      <c r="AJ1472" s="115" t="s">
        <v>136</v>
      </c>
      <c r="AN1472" s="115" t="s">
        <v>136</v>
      </c>
    </row>
    <row r="1473" spans="1:40" x14ac:dyDescent="0.25">
      <c r="A1473" s="115">
        <v>334998</v>
      </c>
      <c r="B1473" s="115" t="s">
        <v>138</v>
      </c>
      <c r="W1473" s="115" t="s">
        <v>136</v>
      </c>
      <c r="AC1473" s="115" t="s">
        <v>136</v>
      </c>
      <c r="AG1473" s="115" t="s">
        <v>135</v>
      </c>
      <c r="AI1473" s="115" t="s">
        <v>136</v>
      </c>
      <c r="AJ1473" s="115" t="s">
        <v>136</v>
      </c>
      <c r="AK1473" s="115" t="s">
        <v>136</v>
      </c>
      <c r="AM1473" s="115" t="s">
        <v>136</v>
      </c>
      <c r="AN1473" s="115" t="s">
        <v>136</v>
      </c>
    </row>
    <row r="1474" spans="1:40" x14ac:dyDescent="0.25">
      <c r="A1474" s="115">
        <v>335001</v>
      </c>
      <c r="B1474" s="115" t="s">
        <v>138</v>
      </c>
      <c r="K1474" s="115" t="s">
        <v>136</v>
      </c>
      <c r="AB1474" s="115" t="s">
        <v>135</v>
      </c>
      <c r="AC1474" s="115" t="s">
        <v>135</v>
      </c>
      <c r="AG1474" s="115" t="s">
        <v>136</v>
      </c>
      <c r="AH1474" s="115" t="s">
        <v>135</v>
      </c>
      <c r="AI1474" s="115" t="s">
        <v>135</v>
      </c>
      <c r="AK1474" s="115" t="s">
        <v>135</v>
      </c>
      <c r="AL1474" s="115" t="s">
        <v>135</v>
      </c>
      <c r="AM1474" s="115" t="s">
        <v>135</v>
      </c>
      <c r="AN1474" s="115" t="s">
        <v>135</v>
      </c>
    </row>
    <row r="1475" spans="1:40" x14ac:dyDescent="0.25">
      <c r="A1475" s="115">
        <v>335009</v>
      </c>
      <c r="B1475" s="115" t="s">
        <v>138</v>
      </c>
      <c r="W1475" s="115" t="s">
        <v>136</v>
      </c>
      <c r="Z1475" s="115" t="s">
        <v>136</v>
      </c>
      <c r="AB1475" s="115" t="s">
        <v>136</v>
      </c>
      <c r="AC1475" s="115" t="s">
        <v>136</v>
      </c>
      <c r="AF1475" s="115" t="s">
        <v>136</v>
      </c>
      <c r="AG1475" s="115" t="s">
        <v>136</v>
      </c>
      <c r="AH1475" s="115" t="s">
        <v>136</v>
      </c>
      <c r="AI1475" s="115" t="s">
        <v>135</v>
      </c>
      <c r="AJ1475" s="115" t="s">
        <v>135</v>
      </c>
      <c r="AL1475" s="115" t="s">
        <v>135</v>
      </c>
      <c r="AM1475" s="115" t="s">
        <v>135</v>
      </c>
      <c r="AN1475" s="115" t="s">
        <v>135</v>
      </c>
    </row>
    <row r="1476" spans="1:40" x14ac:dyDescent="0.25">
      <c r="A1476" s="115">
        <v>335164</v>
      </c>
      <c r="B1476" s="115" t="s">
        <v>138</v>
      </c>
      <c r="F1476" s="115" t="s">
        <v>136</v>
      </c>
      <c r="H1476" s="115" t="s">
        <v>136</v>
      </c>
      <c r="N1476" s="115" t="s">
        <v>136</v>
      </c>
      <c r="Z1476" s="115" t="s">
        <v>136</v>
      </c>
      <c r="AC1476" s="115" t="s">
        <v>136</v>
      </c>
      <c r="AE1476" s="115" t="s">
        <v>136</v>
      </c>
      <c r="AI1476" s="115" t="s">
        <v>135</v>
      </c>
      <c r="AJ1476" s="115" t="s">
        <v>135</v>
      </c>
      <c r="AK1476" s="115" t="s">
        <v>135</v>
      </c>
      <c r="AL1476" s="115" t="s">
        <v>135</v>
      </c>
      <c r="AM1476" s="115" t="s">
        <v>135</v>
      </c>
      <c r="AN1476" s="115" t="s">
        <v>135</v>
      </c>
    </row>
    <row r="1477" spans="1:40" x14ac:dyDescent="0.25">
      <c r="A1477" s="115">
        <v>335241</v>
      </c>
      <c r="B1477" s="115" t="s">
        <v>138</v>
      </c>
      <c r="O1477" s="115" t="s">
        <v>136</v>
      </c>
      <c r="AB1477" s="115" t="s">
        <v>136</v>
      </c>
      <c r="AG1477" s="115" t="s">
        <v>136</v>
      </c>
      <c r="AH1477" s="115" t="s">
        <v>136</v>
      </c>
      <c r="AN1477" s="115" t="s">
        <v>136</v>
      </c>
    </row>
    <row r="1478" spans="1:40" x14ac:dyDescent="0.25">
      <c r="A1478" s="115">
        <v>335272</v>
      </c>
      <c r="B1478" s="115" t="s">
        <v>138</v>
      </c>
      <c r="H1478" s="115" t="s">
        <v>136</v>
      </c>
      <c r="AC1478" s="115" t="s">
        <v>136</v>
      </c>
      <c r="AG1478" s="115" t="s">
        <v>136</v>
      </c>
      <c r="AI1478" s="115" t="s">
        <v>136</v>
      </c>
      <c r="AJ1478" s="115" t="s">
        <v>136</v>
      </c>
      <c r="AM1478" s="115" t="s">
        <v>136</v>
      </c>
      <c r="AN1478" s="115" t="s">
        <v>136</v>
      </c>
    </row>
    <row r="1479" spans="1:40" x14ac:dyDescent="0.25">
      <c r="A1479" s="115">
        <v>335334</v>
      </c>
      <c r="B1479" s="115" t="s">
        <v>138</v>
      </c>
      <c r="N1479" s="115" t="s">
        <v>136</v>
      </c>
      <c r="P1479" s="115" t="s">
        <v>136</v>
      </c>
      <c r="Z1479" s="115" t="s">
        <v>136</v>
      </c>
      <c r="AA1479" s="115" t="s">
        <v>136</v>
      </c>
      <c r="AC1479" s="115" t="s">
        <v>135</v>
      </c>
      <c r="AG1479" s="115" t="s">
        <v>135</v>
      </c>
      <c r="AI1479" s="115" t="s">
        <v>135</v>
      </c>
      <c r="AJ1479" s="115" t="s">
        <v>135</v>
      </c>
      <c r="AK1479" s="115" t="s">
        <v>135</v>
      </c>
      <c r="AL1479" s="115" t="s">
        <v>135</v>
      </c>
      <c r="AM1479" s="115" t="s">
        <v>133</v>
      </c>
      <c r="AN1479" s="115" t="s">
        <v>135</v>
      </c>
    </row>
    <row r="1480" spans="1:40" x14ac:dyDescent="0.25">
      <c r="A1480" s="115">
        <v>335381</v>
      </c>
      <c r="B1480" s="115" t="s">
        <v>138</v>
      </c>
      <c r="P1480" s="115" t="s">
        <v>136</v>
      </c>
      <c r="AC1480" s="115" t="s">
        <v>136</v>
      </c>
      <c r="AE1480" s="115" t="s">
        <v>136</v>
      </c>
      <c r="AF1480" s="115" t="s">
        <v>136</v>
      </c>
      <c r="AG1480" s="115" t="s">
        <v>136</v>
      </c>
      <c r="AL1480" s="115" t="s">
        <v>136</v>
      </c>
      <c r="AM1480" s="115" t="s">
        <v>136</v>
      </c>
      <c r="AN1480" s="115" t="s">
        <v>136</v>
      </c>
    </row>
    <row r="1481" spans="1:40" x14ac:dyDescent="0.25">
      <c r="A1481" s="115">
        <v>335402</v>
      </c>
      <c r="B1481" s="115" t="s">
        <v>138</v>
      </c>
      <c r="P1481" s="115" t="s">
        <v>136</v>
      </c>
      <c r="V1481" s="115" t="s">
        <v>136</v>
      </c>
      <c r="AF1481" s="115" t="s">
        <v>136</v>
      </c>
      <c r="AG1481" s="115" t="s">
        <v>136</v>
      </c>
      <c r="AH1481" s="115" t="s">
        <v>136</v>
      </c>
      <c r="AJ1481" s="115" t="s">
        <v>136</v>
      </c>
      <c r="AK1481" s="115" t="s">
        <v>136</v>
      </c>
      <c r="AM1481" s="115" t="s">
        <v>136</v>
      </c>
      <c r="AN1481" s="115" t="s">
        <v>136</v>
      </c>
    </row>
    <row r="1482" spans="1:40" x14ac:dyDescent="0.25">
      <c r="A1482" s="115">
        <v>335424</v>
      </c>
      <c r="B1482" s="115" t="s">
        <v>138</v>
      </c>
      <c r="AC1482" s="115" t="s">
        <v>136</v>
      </c>
      <c r="AG1482" s="115" t="s">
        <v>136</v>
      </c>
      <c r="AH1482" s="115" t="s">
        <v>136</v>
      </c>
      <c r="AI1482" s="115" t="s">
        <v>135</v>
      </c>
      <c r="AJ1482" s="115" t="s">
        <v>135</v>
      </c>
      <c r="AL1482" s="115" t="s">
        <v>135</v>
      </c>
      <c r="AM1482" s="115" t="s">
        <v>135</v>
      </c>
      <c r="AN1482" s="115" t="s">
        <v>135</v>
      </c>
    </row>
    <row r="1483" spans="1:40" x14ac:dyDescent="0.25">
      <c r="A1483" s="115">
        <v>335517</v>
      </c>
      <c r="B1483" s="115" t="s">
        <v>138</v>
      </c>
      <c r="AF1483" s="115" t="s">
        <v>136</v>
      </c>
      <c r="AH1483" s="115" t="s">
        <v>135</v>
      </c>
      <c r="AI1483" s="115" t="s">
        <v>135</v>
      </c>
      <c r="AJ1483" s="115" t="s">
        <v>135</v>
      </c>
      <c r="AK1483" s="115" t="s">
        <v>135</v>
      </c>
      <c r="AL1483" s="115" t="s">
        <v>135</v>
      </c>
      <c r="AM1483" s="115" t="s">
        <v>135</v>
      </c>
      <c r="AN1483" s="115" t="s">
        <v>135</v>
      </c>
    </row>
    <row r="1484" spans="1:40" x14ac:dyDescent="0.25">
      <c r="A1484" s="115">
        <v>335545</v>
      </c>
      <c r="B1484" s="115" t="s">
        <v>138</v>
      </c>
      <c r="AC1484" s="115" t="s">
        <v>133</v>
      </c>
      <c r="AD1484" s="115" t="s">
        <v>133</v>
      </c>
      <c r="AF1484" s="115" t="s">
        <v>133</v>
      </c>
      <c r="AG1484" s="115" t="s">
        <v>135</v>
      </c>
      <c r="AH1484" s="115" t="s">
        <v>133</v>
      </c>
      <c r="AI1484" s="115" t="s">
        <v>133</v>
      </c>
      <c r="AJ1484" s="115" t="s">
        <v>133</v>
      </c>
      <c r="AK1484" s="115" t="s">
        <v>133</v>
      </c>
      <c r="AL1484" s="115" t="s">
        <v>133</v>
      </c>
      <c r="AM1484" s="115" t="s">
        <v>133</v>
      </c>
      <c r="AN1484" s="115" t="s">
        <v>135</v>
      </c>
    </row>
    <row r="1485" spans="1:40" x14ac:dyDescent="0.25">
      <c r="A1485" s="115">
        <v>335674</v>
      </c>
      <c r="B1485" s="115" t="s">
        <v>138</v>
      </c>
      <c r="G1485" s="115" t="s">
        <v>136</v>
      </c>
      <c r="O1485" s="115" t="s">
        <v>136</v>
      </c>
      <c r="AB1485" s="115" t="s">
        <v>136</v>
      </c>
      <c r="AC1485" s="115" t="s">
        <v>136</v>
      </c>
      <c r="AE1485" s="115" t="s">
        <v>136</v>
      </c>
      <c r="AF1485" s="115" t="s">
        <v>136</v>
      </c>
      <c r="AG1485" s="115" t="s">
        <v>133</v>
      </c>
      <c r="AH1485" s="115" t="s">
        <v>135</v>
      </c>
      <c r="AI1485" s="115" t="s">
        <v>135</v>
      </c>
      <c r="AJ1485" s="115" t="s">
        <v>135</v>
      </c>
      <c r="AK1485" s="115" t="s">
        <v>135</v>
      </c>
      <c r="AL1485" s="115" t="s">
        <v>135</v>
      </c>
      <c r="AN1485" s="115" t="s">
        <v>135</v>
      </c>
    </row>
    <row r="1486" spans="1:40" x14ac:dyDescent="0.25">
      <c r="A1486" s="115">
        <v>335708</v>
      </c>
      <c r="B1486" s="115" t="s">
        <v>138</v>
      </c>
      <c r="AG1486" s="115" t="s">
        <v>135</v>
      </c>
      <c r="AI1486" s="115" t="s">
        <v>136</v>
      </c>
      <c r="AJ1486" s="115" t="s">
        <v>136</v>
      </c>
      <c r="AK1486" s="115" t="s">
        <v>136</v>
      </c>
      <c r="AM1486" s="115" t="s">
        <v>136</v>
      </c>
      <c r="AN1486" s="115" t="s">
        <v>136</v>
      </c>
    </row>
    <row r="1487" spans="1:40" x14ac:dyDescent="0.25">
      <c r="A1487" s="115">
        <v>335887</v>
      </c>
      <c r="B1487" s="115" t="s">
        <v>138</v>
      </c>
      <c r="W1487" s="115" t="s">
        <v>136</v>
      </c>
      <c r="AC1487" s="115" t="s">
        <v>136</v>
      </c>
      <c r="AD1487" s="115" t="s">
        <v>136</v>
      </c>
      <c r="AE1487" s="115" t="s">
        <v>136</v>
      </c>
      <c r="AG1487" s="115" t="s">
        <v>136</v>
      </c>
      <c r="AH1487" s="115" t="s">
        <v>136</v>
      </c>
      <c r="AI1487" s="115" t="s">
        <v>136</v>
      </c>
      <c r="AJ1487" s="115" t="s">
        <v>136</v>
      </c>
      <c r="AK1487" s="115" t="s">
        <v>136</v>
      </c>
      <c r="AM1487" s="115" t="s">
        <v>136</v>
      </c>
      <c r="AN1487" s="115" t="s">
        <v>135</v>
      </c>
    </row>
    <row r="1488" spans="1:40" x14ac:dyDescent="0.25">
      <c r="A1488" s="115">
        <v>336019</v>
      </c>
      <c r="B1488" s="115" t="s">
        <v>138</v>
      </c>
      <c r="P1488" s="115" t="s">
        <v>136</v>
      </c>
      <c r="Y1488" s="115" t="s">
        <v>136</v>
      </c>
      <c r="AD1488" s="115" t="s">
        <v>136</v>
      </c>
      <c r="AG1488" s="115" t="s">
        <v>136</v>
      </c>
      <c r="AI1488" s="115" t="s">
        <v>135</v>
      </c>
      <c r="AJ1488" s="115" t="s">
        <v>135</v>
      </c>
      <c r="AK1488" s="115" t="s">
        <v>135</v>
      </c>
      <c r="AL1488" s="115" t="s">
        <v>135</v>
      </c>
      <c r="AM1488" s="115" t="s">
        <v>135</v>
      </c>
      <c r="AN1488" s="115" t="s">
        <v>135</v>
      </c>
    </row>
    <row r="1489" spans="1:40" x14ac:dyDescent="0.25">
      <c r="A1489" s="115">
        <v>336067</v>
      </c>
      <c r="B1489" s="115" t="s">
        <v>138</v>
      </c>
      <c r="AC1489" s="115" t="s">
        <v>136</v>
      </c>
      <c r="AF1489" s="115" t="s">
        <v>136</v>
      </c>
      <c r="AG1489" s="115" t="s">
        <v>136</v>
      </c>
      <c r="AI1489" s="115" t="s">
        <v>135</v>
      </c>
      <c r="AJ1489" s="115" t="s">
        <v>135</v>
      </c>
      <c r="AK1489" s="115" t="s">
        <v>133</v>
      </c>
      <c r="AL1489" s="115" t="s">
        <v>135</v>
      </c>
      <c r="AM1489" s="115" t="s">
        <v>135</v>
      </c>
      <c r="AN1489" s="115" t="s">
        <v>135</v>
      </c>
    </row>
    <row r="1490" spans="1:40" x14ac:dyDescent="0.25">
      <c r="A1490" s="115">
        <v>336204</v>
      </c>
      <c r="B1490" s="115" t="s">
        <v>138</v>
      </c>
      <c r="S1490" s="115" t="s">
        <v>136</v>
      </c>
      <c r="W1490" s="115" t="s">
        <v>135</v>
      </c>
      <c r="X1490" s="115" t="s">
        <v>136</v>
      </c>
      <c r="AA1490" s="115" t="s">
        <v>136</v>
      </c>
      <c r="AC1490" s="115" t="s">
        <v>135</v>
      </c>
      <c r="AD1490" s="115" t="s">
        <v>136</v>
      </c>
      <c r="AF1490" s="115" t="s">
        <v>136</v>
      </c>
      <c r="AG1490" s="115" t="s">
        <v>135</v>
      </c>
      <c r="AH1490" s="115" t="s">
        <v>136</v>
      </c>
      <c r="AI1490" s="115" t="s">
        <v>135</v>
      </c>
      <c r="AJ1490" s="115" t="s">
        <v>135</v>
      </c>
      <c r="AK1490" s="115" t="s">
        <v>135</v>
      </c>
      <c r="AL1490" s="115" t="s">
        <v>135</v>
      </c>
      <c r="AM1490" s="115" t="s">
        <v>133</v>
      </c>
      <c r="AN1490" s="115" t="s">
        <v>135</v>
      </c>
    </row>
    <row r="1491" spans="1:40" x14ac:dyDescent="0.25">
      <c r="A1491" s="115">
        <v>336366</v>
      </c>
      <c r="B1491" s="115" t="s">
        <v>138</v>
      </c>
      <c r="P1491" s="115" t="s">
        <v>136</v>
      </c>
      <c r="AC1491" s="115" t="s">
        <v>135</v>
      </c>
      <c r="AD1491" s="115" t="s">
        <v>136</v>
      </c>
      <c r="AE1491" s="115" t="s">
        <v>136</v>
      </c>
      <c r="AG1491" s="115" t="s">
        <v>135</v>
      </c>
      <c r="AI1491" s="115" t="s">
        <v>135</v>
      </c>
      <c r="AJ1491" s="115" t="s">
        <v>135</v>
      </c>
      <c r="AL1491" s="115" t="s">
        <v>135</v>
      </c>
      <c r="AN1491" s="115" t="s">
        <v>135</v>
      </c>
    </row>
    <row r="1492" spans="1:40" x14ac:dyDescent="0.25">
      <c r="A1492" s="115">
        <v>336402</v>
      </c>
      <c r="B1492" s="115" t="s">
        <v>138</v>
      </c>
      <c r="D1492" s="115" t="s">
        <v>136</v>
      </c>
      <c r="W1492" s="115" t="s">
        <v>136</v>
      </c>
      <c r="AC1492" s="115" t="s">
        <v>136</v>
      </c>
      <c r="AG1492" s="115" t="s">
        <v>136</v>
      </c>
      <c r="AI1492" s="115" t="s">
        <v>136</v>
      </c>
      <c r="AJ1492" s="115" t="s">
        <v>136</v>
      </c>
      <c r="AL1492" s="115" t="s">
        <v>136</v>
      </c>
      <c r="AN1492" s="115" t="s">
        <v>136</v>
      </c>
    </row>
    <row r="1493" spans="1:40" x14ac:dyDescent="0.25">
      <c r="A1493" s="115">
        <v>336431</v>
      </c>
      <c r="B1493" s="115" t="s">
        <v>138</v>
      </c>
      <c r="AG1493" s="115" t="s">
        <v>136</v>
      </c>
      <c r="AJ1493" s="115" t="s">
        <v>135</v>
      </c>
      <c r="AK1493" s="115" t="s">
        <v>135</v>
      </c>
      <c r="AM1493" s="115" t="s">
        <v>135</v>
      </c>
      <c r="AN1493" s="115" t="s">
        <v>135</v>
      </c>
    </row>
    <row r="1494" spans="1:40" x14ac:dyDescent="0.25">
      <c r="A1494" s="115">
        <v>336470</v>
      </c>
      <c r="B1494" s="115" t="s">
        <v>138</v>
      </c>
      <c r="H1494" s="115" t="s">
        <v>136</v>
      </c>
      <c r="N1494" s="115" t="s">
        <v>136</v>
      </c>
      <c r="P1494" s="115" t="s">
        <v>136</v>
      </c>
      <c r="Y1494" s="115" t="s">
        <v>136</v>
      </c>
      <c r="Z1494" s="115" t="s">
        <v>136</v>
      </c>
      <c r="AA1494" s="115" t="s">
        <v>136</v>
      </c>
      <c r="AC1494" s="115" t="s">
        <v>135</v>
      </c>
      <c r="AE1494" s="115" t="s">
        <v>135</v>
      </c>
      <c r="AG1494" s="115" t="s">
        <v>135</v>
      </c>
      <c r="AH1494" s="115" t="s">
        <v>135</v>
      </c>
      <c r="AI1494" s="115" t="s">
        <v>133</v>
      </c>
      <c r="AJ1494" s="115" t="s">
        <v>135</v>
      </c>
      <c r="AK1494" s="115" t="s">
        <v>133</v>
      </c>
      <c r="AL1494" s="115" t="s">
        <v>135</v>
      </c>
      <c r="AM1494" s="115" t="s">
        <v>135</v>
      </c>
      <c r="AN1494" s="115" t="s">
        <v>135</v>
      </c>
    </row>
    <row r="1495" spans="1:40" x14ac:dyDescent="0.25">
      <c r="A1495" s="115">
        <v>336626</v>
      </c>
      <c r="B1495" s="115" t="s">
        <v>138</v>
      </c>
      <c r="W1495" s="115" t="s">
        <v>136</v>
      </c>
      <c r="Y1495" s="115" t="s">
        <v>136</v>
      </c>
      <c r="AC1495" s="115" t="s">
        <v>136</v>
      </c>
      <c r="AE1495" s="115" t="s">
        <v>136</v>
      </c>
      <c r="AF1495" s="115" t="s">
        <v>136</v>
      </c>
      <c r="AG1495" s="115" t="s">
        <v>135</v>
      </c>
      <c r="AI1495" s="115" t="s">
        <v>136</v>
      </c>
      <c r="AJ1495" s="115" t="s">
        <v>135</v>
      </c>
      <c r="AK1495" s="115" t="s">
        <v>135</v>
      </c>
      <c r="AN1495" s="115" t="s">
        <v>136</v>
      </c>
    </row>
    <row r="1496" spans="1:40" x14ac:dyDescent="0.25">
      <c r="A1496" s="115">
        <v>336742</v>
      </c>
      <c r="B1496" s="115" t="s">
        <v>138</v>
      </c>
      <c r="P1496" s="115" t="s">
        <v>136</v>
      </c>
      <c r="W1496" s="115" t="s">
        <v>136</v>
      </c>
      <c r="AC1496" s="115" t="s">
        <v>136</v>
      </c>
      <c r="AF1496" s="115" t="s">
        <v>136</v>
      </c>
      <c r="AG1496" s="115" t="s">
        <v>133</v>
      </c>
      <c r="AH1496" s="115" t="s">
        <v>136</v>
      </c>
      <c r="AI1496" s="115" t="s">
        <v>135</v>
      </c>
      <c r="AJ1496" s="115" t="s">
        <v>136</v>
      </c>
      <c r="AL1496" s="115" t="s">
        <v>135</v>
      </c>
      <c r="AM1496" s="115" t="s">
        <v>136</v>
      </c>
      <c r="AN1496" s="115" t="s">
        <v>136</v>
      </c>
    </row>
    <row r="1497" spans="1:40" x14ac:dyDescent="0.25">
      <c r="A1497" s="115">
        <v>336745</v>
      </c>
      <c r="B1497" s="115" t="s">
        <v>138</v>
      </c>
      <c r="AB1497" s="115" t="s">
        <v>136</v>
      </c>
      <c r="AC1497" s="115" t="s">
        <v>136</v>
      </c>
      <c r="AG1497" s="115" t="s">
        <v>136</v>
      </c>
      <c r="AI1497" s="115" t="s">
        <v>136</v>
      </c>
      <c r="AJ1497" s="115" t="s">
        <v>136</v>
      </c>
      <c r="AL1497" s="115" t="s">
        <v>136</v>
      </c>
      <c r="AN1497" s="115" t="s">
        <v>136</v>
      </c>
    </row>
    <row r="1498" spans="1:40" x14ac:dyDescent="0.25">
      <c r="A1498" s="115">
        <v>336811</v>
      </c>
      <c r="B1498" s="115" t="s">
        <v>138</v>
      </c>
      <c r="W1498" s="115" t="s">
        <v>136</v>
      </c>
      <c r="AC1498" s="115" t="s">
        <v>136</v>
      </c>
      <c r="AE1498" s="115" t="s">
        <v>136</v>
      </c>
      <c r="AF1498" s="115" t="s">
        <v>136</v>
      </c>
      <c r="AG1498" s="115" t="s">
        <v>135</v>
      </c>
      <c r="AH1498" s="115" t="s">
        <v>133</v>
      </c>
      <c r="AI1498" s="115" t="s">
        <v>135</v>
      </c>
      <c r="AJ1498" s="115" t="s">
        <v>135</v>
      </c>
      <c r="AK1498" s="115" t="s">
        <v>135</v>
      </c>
      <c r="AL1498" s="115" t="s">
        <v>135</v>
      </c>
      <c r="AM1498" s="115" t="s">
        <v>135</v>
      </c>
      <c r="AN1498" s="115" t="s">
        <v>135</v>
      </c>
    </row>
    <row r="1499" spans="1:40" x14ac:dyDescent="0.25">
      <c r="A1499" s="115">
        <v>336846</v>
      </c>
      <c r="B1499" s="115" t="s">
        <v>138</v>
      </c>
      <c r="W1499" s="115" t="s">
        <v>136</v>
      </c>
      <c r="AE1499" s="115" t="s">
        <v>135</v>
      </c>
      <c r="AF1499" s="115" t="s">
        <v>136</v>
      </c>
      <c r="AG1499" s="115" t="s">
        <v>135</v>
      </c>
      <c r="AH1499" s="115" t="s">
        <v>136</v>
      </c>
      <c r="AI1499" s="115" t="s">
        <v>135</v>
      </c>
      <c r="AJ1499" s="115" t="s">
        <v>135</v>
      </c>
      <c r="AK1499" s="115" t="s">
        <v>136</v>
      </c>
      <c r="AM1499" s="115" t="s">
        <v>135</v>
      </c>
      <c r="AN1499" s="115" t="s">
        <v>135</v>
      </c>
    </row>
    <row r="1500" spans="1:40" x14ac:dyDescent="0.25">
      <c r="A1500" s="115">
        <v>336853</v>
      </c>
      <c r="B1500" s="115" t="s">
        <v>138</v>
      </c>
      <c r="V1500" s="115" t="s">
        <v>136</v>
      </c>
      <c r="AG1500" s="115" t="s">
        <v>136</v>
      </c>
      <c r="AI1500" s="115" t="s">
        <v>136</v>
      </c>
      <c r="AJ1500" s="115" t="s">
        <v>136</v>
      </c>
      <c r="AM1500" s="115" t="s">
        <v>136</v>
      </c>
      <c r="AN1500" s="115" t="s">
        <v>136</v>
      </c>
    </row>
    <row r="1501" spans="1:40" x14ac:dyDescent="0.25">
      <c r="A1501" s="115">
        <v>336903</v>
      </c>
      <c r="B1501" s="115" t="s">
        <v>138</v>
      </c>
      <c r="W1501" s="115" t="s">
        <v>136</v>
      </c>
      <c r="Y1501" s="115" t="s">
        <v>136</v>
      </c>
      <c r="AD1501" s="115" t="s">
        <v>136</v>
      </c>
      <c r="AE1501" s="115" t="s">
        <v>136</v>
      </c>
      <c r="AG1501" s="115" t="s">
        <v>136</v>
      </c>
      <c r="AJ1501" s="115" t="s">
        <v>135</v>
      </c>
      <c r="AK1501" s="115" t="s">
        <v>136</v>
      </c>
      <c r="AN1501" s="115" t="s">
        <v>136</v>
      </c>
    </row>
    <row r="1502" spans="1:40" x14ac:dyDescent="0.25">
      <c r="A1502" s="115">
        <v>336911</v>
      </c>
      <c r="B1502" s="115" t="s">
        <v>138</v>
      </c>
      <c r="Q1502" s="115" t="s">
        <v>136</v>
      </c>
      <c r="W1502" s="115" t="s">
        <v>136</v>
      </c>
      <c r="AC1502" s="115" t="s">
        <v>136</v>
      </c>
      <c r="AF1502" s="115" t="s">
        <v>136</v>
      </c>
      <c r="AG1502" s="115" t="s">
        <v>136</v>
      </c>
      <c r="AJ1502" s="115" t="s">
        <v>135</v>
      </c>
      <c r="AK1502" s="115" t="s">
        <v>135</v>
      </c>
      <c r="AL1502" s="115" t="s">
        <v>135</v>
      </c>
      <c r="AM1502" s="115" t="s">
        <v>135</v>
      </c>
      <c r="AN1502" s="115" t="s">
        <v>135</v>
      </c>
    </row>
    <row r="1503" spans="1:40" x14ac:dyDescent="0.25">
      <c r="A1503" s="115">
        <v>336913</v>
      </c>
      <c r="B1503" s="115" t="s">
        <v>138</v>
      </c>
      <c r="I1503" s="115" t="s">
        <v>135</v>
      </c>
      <c r="K1503" s="115" t="s">
        <v>136</v>
      </c>
      <c r="AG1503" s="115" t="s">
        <v>136</v>
      </c>
      <c r="AI1503" s="115" t="s">
        <v>136</v>
      </c>
      <c r="AJ1503" s="115" t="s">
        <v>136</v>
      </c>
      <c r="AN1503" s="115" t="s">
        <v>136</v>
      </c>
    </row>
    <row r="1504" spans="1:40" x14ac:dyDescent="0.25">
      <c r="A1504" s="115">
        <v>336946</v>
      </c>
      <c r="B1504" s="115" t="s">
        <v>138</v>
      </c>
      <c r="W1504" s="115" t="s">
        <v>136</v>
      </c>
      <c r="AA1504" s="115" t="s">
        <v>136</v>
      </c>
      <c r="AC1504" s="115" t="s">
        <v>136</v>
      </c>
      <c r="AG1504" s="115" t="s">
        <v>136</v>
      </c>
      <c r="AJ1504" s="115" t="s">
        <v>135</v>
      </c>
      <c r="AK1504" s="115" t="s">
        <v>135</v>
      </c>
      <c r="AL1504" s="115" t="s">
        <v>135</v>
      </c>
      <c r="AM1504" s="115" t="s">
        <v>135</v>
      </c>
      <c r="AN1504" s="115" t="s">
        <v>135</v>
      </c>
    </row>
    <row r="1505" spans="1:40" x14ac:dyDescent="0.25">
      <c r="A1505" s="115">
        <v>336951</v>
      </c>
      <c r="B1505" s="115" t="s">
        <v>138</v>
      </c>
      <c r="P1505" s="115" t="s">
        <v>136</v>
      </c>
      <c r="V1505" s="115" t="s">
        <v>136</v>
      </c>
      <c r="W1505" s="115" t="s">
        <v>136</v>
      </c>
      <c r="AC1505" s="115" t="s">
        <v>136</v>
      </c>
      <c r="AF1505" s="115" t="s">
        <v>136</v>
      </c>
      <c r="AG1505" s="115" t="s">
        <v>133</v>
      </c>
      <c r="AH1505" s="115" t="s">
        <v>136</v>
      </c>
      <c r="AI1505" s="115" t="s">
        <v>135</v>
      </c>
      <c r="AJ1505" s="115" t="s">
        <v>135</v>
      </c>
      <c r="AK1505" s="115" t="s">
        <v>133</v>
      </c>
      <c r="AM1505" s="115" t="s">
        <v>133</v>
      </c>
      <c r="AN1505" s="115" t="s">
        <v>135</v>
      </c>
    </row>
    <row r="1506" spans="1:40" x14ac:dyDescent="0.25">
      <c r="A1506" s="115">
        <v>336983</v>
      </c>
      <c r="B1506" s="115" t="s">
        <v>138</v>
      </c>
      <c r="P1506" s="115" t="s">
        <v>136</v>
      </c>
      <c r="AC1506" s="115" t="s">
        <v>136</v>
      </c>
      <c r="AG1506" s="115" t="s">
        <v>136</v>
      </c>
      <c r="AK1506" s="115" t="s">
        <v>136</v>
      </c>
      <c r="AN1506" s="115" t="s">
        <v>136</v>
      </c>
    </row>
    <row r="1507" spans="1:40" x14ac:dyDescent="0.25">
      <c r="A1507" s="115">
        <v>336994</v>
      </c>
      <c r="B1507" s="115" t="s">
        <v>138</v>
      </c>
      <c r="P1507" s="115" t="s">
        <v>136</v>
      </c>
      <c r="AC1507" s="115" t="s">
        <v>136</v>
      </c>
      <c r="AG1507" s="115" t="s">
        <v>135</v>
      </c>
      <c r="AH1507" s="115" t="s">
        <v>135</v>
      </c>
      <c r="AI1507" s="115" t="s">
        <v>136</v>
      </c>
      <c r="AJ1507" s="115" t="s">
        <v>136</v>
      </c>
      <c r="AK1507" s="115" t="s">
        <v>135</v>
      </c>
      <c r="AM1507" s="115" t="s">
        <v>136</v>
      </c>
      <c r="AN1507" s="115" t="s">
        <v>135</v>
      </c>
    </row>
    <row r="1508" spans="1:40" x14ac:dyDescent="0.25">
      <c r="A1508" s="115">
        <v>337058</v>
      </c>
      <c r="B1508" s="115" t="s">
        <v>138</v>
      </c>
      <c r="H1508" s="115" t="s">
        <v>136</v>
      </c>
      <c r="P1508" s="115" t="s">
        <v>136</v>
      </c>
      <c r="AA1508" s="115" t="s">
        <v>136</v>
      </c>
      <c r="AC1508" s="115" t="s">
        <v>136</v>
      </c>
      <c r="AF1508" s="115" t="s">
        <v>136</v>
      </c>
      <c r="AG1508" s="115" t="s">
        <v>136</v>
      </c>
      <c r="AI1508" s="115" t="s">
        <v>136</v>
      </c>
      <c r="AJ1508" s="115" t="s">
        <v>136</v>
      </c>
      <c r="AK1508" s="115" t="s">
        <v>136</v>
      </c>
      <c r="AL1508" s="115" t="s">
        <v>136</v>
      </c>
      <c r="AM1508" s="115" t="s">
        <v>136</v>
      </c>
      <c r="AN1508" s="115" t="s">
        <v>136</v>
      </c>
    </row>
    <row r="1509" spans="1:40" x14ac:dyDescent="0.25">
      <c r="A1509" s="115">
        <v>337151</v>
      </c>
      <c r="B1509" s="115" t="s">
        <v>138</v>
      </c>
      <c r="O1509" s="115" t="s">
        <v>136</v>
      </c>
      <c r="AC1509" s="115" t="s">
        <v>136</v>
      </c>
      <c r="AG1509" s="115" t="s">
        <v>135</v>
      </c>
      <c r="AI1509" s="115" t="s">
        <v>135</v>
      </c>
      <c r="AJ1509" s="115" t="s">
        <v>135</v>
      </c>
      <c r="AK1509" s="115" t="s">
        <v>135</v>
      </c>
      <c r="AL1509" s="115" t="s">
        <v>135</v>
      </c>
      <c r="AM1509" s="115" t="s">
        <v>135</v>
      </c>
      <c r="AN1509" s="115" t="s">
        <v>135</v>
      </c>
    </row>
    <row r="1510" spans="1:40" x14ac:dyDescent="0.25">
      <c r="A1510" s="115">
        <v>337243</v>
      </c>
      <c r="B1510" s="115" t="s">
        <v>138</v>
      </c>
      <c r="P1510" s="115" t="s">
        <v>136</v>
      </c>
      <c r="W1510" s="115" t="s">
        <v>136</v>
      </c>
      <c r="AG1510" s="115" t="s">
        <v>136</v>
      </c>
      <c r="AK1510" s="115" t="s">
        <v>135</v>
      </c>
      <c r="AM1510" s="115" t="s">
        <v>135</v>
      </c>
      <c r="AN1510" s="115" t="s">
        <v>135</v>
      </c>
    </row>
    <row r="1511" spans="1:40" x14ac:dyDescent="0.25">
      <c r="A1511" s="115">
        <v>337495</v>
      </c>
      <c r="B1511" s="115" t="s">
        <v>138</v>
      </c>
      <c r="I1511" s="115" t="s">
        <v>136</v>
      </c>
      <c r="P1511" s="115" t="s">
        <v>136</v>
      </c>
      <c r="AC1511" s="115" t="s">
        <v>136</v>
      </c>
      <c r="AG1511" s="115" t="s">
        <v>136</v>
      </c>
      <c r="AI1511" s="115" t="s">
        <v>135</v>
      </c>
      <c r="AJ1511" s="115" t="s">
        <v>135</v>
      </c>
      <c r="AL1511" s="115" t="s">
        <v>135</v>
      </c>
      <c r="AN1511" s="115" t="s">
        <v>135</v>
      </c>
    </row>
    <row r="1512" spans="1:40" x14ac:dyDescent="0.25">
      <c r="A1512" s="115">
        <v>337501</v>
      </c>
      <c r="B1512" s="115" t="s">
        <v>138</v>
      </c>
      <c r="K1512" s="115" t="s">
        <v>136</v>
      </c>
      <c r="AC1512" s="115" t="s">
        <v>136</v>
      </c>
      <c r="AF1512" s="115" t="s">
        <v>136</v>
      </c>
      <c r="AG1512" s="115" t="s">
        <v>136</v>
      </c>
      <c r="AK1512" s="115" t="s">
        <v>136</v>
      </c>
      <c r="AM1512" s="115" t="s">
        <v>136</v>
      </c>
      <c r="AN1512" s="115" t="s">
        <v>136</v>
      </c>
    </row>
    <row r="1513" spans="1:40" x14ac:dyDescent="0.25">
      <c r="A1513" s="115">
        <v>337507</v>
      </c>
      <c r="B1513" s="115" t="s">
        <v>138</v>
      </c>
      <c r="N1513" s="115" t="s">
        <v>136</v>
      </c>
      <c r="P1513" s="115" t="s">
        <v>136</v>
      </c>
      <c r="AA1513" s="115" t="s">
        <v>136</v>
      </c>
      <c r="AC1513" s="115" t="s">
        <v>135</v>
      </c>
      <c r="AE1513" s="115" t="s">
        <v>135</v>
      </c>
      <c r="AF1513" s="115" t="s">
        <v>135</v>
      </c>
      <c r="AG1513" s="115" t="s">
        <v>135</v>
      </c>
      <c r="AH1513" s="115" t="s">
        <v>135</v>
      </c>
      <c r="AI1513" s="115" t="s">
        <v>133</v>
      </c>
      <c r="AJ1513" s="115" t="s">
        <v>133</v>
      </c>
      <c r="AK1513" s="115" t="s">
        <v>133</v>
      </c>
      <c r="AL1513" s="115" t="s">
        <v>133</v>
      </c>
      <c r="AM1513" s="115" t="s">
        <v>133</v>
      </c>
      <c r="AN1513" s="115" t="s">
        <v>133</v>
      </c>
    </row>
    <row r="1514" spans="1:40" x14ac:dyDescent="0.25">
      <c r="A1514" s="115">
        <v>337512</v>
      </c>
      <c r="B1514" s="115" t="s">
        <v>138</v>
      </c>
      <c r="R1514" s="115" t="s">
        <v>136</v>
      </c>
      <c r="W1514" s="115" t="s">
        <v>136</v>
      </c>
      <c r="Y1514" s="115" t="s">
        <v>136</v>
      </c>
      <c r="AB1514" s="115" t="s">
        <v>135</v>
      </c>
      <c r="AC1514" s="115" t="s">
        <v>136</v>
      </c>
      <c r="AD1514" s="115" t="s">
        <v>136</v>
      </c>
      <c r="AF1514" s="115" t="s">
        <v>136</v>
      </c>
      <c r="AG1514" s="115" t="s">
        <v>136</v>
      </c>
      <c r="AH1514" s="115" t="s">
        <v>135</v>
      </c>
      <c r="AI1514" s="115" t="s">
        <v>135</v>
      </c>
      <c r="AJ1514" s="115" t="s">
        <v>135</v>
      </c>
      <c r="AK1514" s="115" t="s">
        <v>135</v>
      </c>
      <c r="AL1514" s="115" t="s">
        <v>135</v>
      </c>
      <c r="AM1514" s="115" t="s">
        <v>135</v>
      </c>
      <c r="AN1514" s="115" t="s">
        <v>135</v>
      </c>
    </row>
    <row r="1515" spans="1:40" x14ac:dyDescent="0.25">
      <c r="A1515" s="115">
        <v>337519</v>
      </c>
      <c r="B1515" s="115" t="s">
        <v>138</v>
      </c>
      <c r="H1515" s="115" t="s">
        <v>136</v>
      </c>
      <c r="O1515" s="115" t="s">
        <v>136</v>
      </c>
      <c r="P1515" s="115" t="s">
        <v>136</v>
      </c>
      <c r="V1515" s="115" t="s">
        <v>136</v>
      </c>
      <c r="AC1515" s="115" t="s">
        <v>136</v>
      </c>
      <c r="AD1515" s="115" t="s">
        <v>136</v>
      </c>
      <c r="AF1515" s="115" t="s">
        <v>136</v>
      </c>
      <c r="AG1515" s="115" t="s">
        <v>136</v>
      </c>
      <c r="AH1515" s="115" t="s">
        <v>136</v>
      </c>
      <c r="AI1515" s="115" t="s">
        <v>135</v>
      </c>
      <c r="AJ1515" s="115" t="s">
        <v>135</v>
      </c>
      <c r="AM1515" s="115" t="s">
        <v>135</v>
      </c>
      <c r="AN1515" s="115" t="s">
        <v>135</v>
      </c>
    </row>
    <row r="1516" spans="1:40" x14ac:dyDescent="0.25">
      <c r="A1516" s="115">
        <v>337555</v>
      </c>
      <c r="B1516" s="115" t="s">
        <v>138</v>
      </c>
      <c r="H1516" s="115" t="s">
        <v>136</v>
      </c>
      <c r="N1516" s="115" t="s">
        <v>136</v>
      </c>
      <c r="P1516" s="115" t="s">
        <v>136</v>
      </c>
      <c r="AC1516" s="115" t="s">
        <v>136</v>
      </c>
      <c r="AG1516" s="115" t="s">
        <v>135</v>
      </c>
      <c r="AI1516" s="115" t="s">
        <v>135</v>
      </c>
      <c r="AJ1516" s="115" t="s">
        <v>135</v>
      </c>
      <c r="AK1516" s="115" t="s">
        <v>135</v>
      </c>
      <c r="AL1516" s="115" t="s">
        <v>135</v>
      </c>
      <c r="AM1516" s="115" t="s">
        <v>135</v>
      </c>
      <c r="AN1516" s="115" t="s">
        <v>135</v>
      </c>
    </row>
    <row r="1517" spans="1:40" x14ac:dyDescent="0.25">
      <c r="A1517" s="115">
        <v>337569</v>
      </c>
      <c r="B1517" s="115" t="s">
        <v>138</v>
      </c>
      <c r="N1517" s="115" t="s">
        <v>136</v>
      </c>
      <c r="W1517" s="115" t="s">
        <v>136</v>
      </c>
      <c r="AC1517" s="115" t="s">
        <v>136</v>
      </c>
      <c r="AD1517" s="115" t="s">
        <v>136</v>
      </c>
      <c r="AE1517" s="115" t="s">
        <v>136</v>
      </c>
      <c r="AG1517" s="115" t="s">
        <v>136</v>
      </c>
      <c r="AI1517" s="115" t="s">
        <v>135</v>
      </c>
      <c r="AJ1517" s="115" t="s">
        <v>135</v>
      </c>
      <c r="AK1517" s="115" t="s">
        <v>135</v>
      </c>
      <c r="AL1517" s="115" t="s">
        <v>135</v>
      </c>
      <c r="AM1517" s="115" t="s">
        <v>135</v>
      </c>
      <c r="AN1517" s="115" t="s">
        <v>135</v>
      </c>
    </row>
    <row r="1518" spans="1:40" x14ac:dyDescent="0.25">
      <c r="A1518" s="115">
        <v>337640</v>
      </c>
      <c r="B1518" s="115" t="s">
        <v>138</v>
      </c>
      <c r="AG1518" s="115" t="s">
        <v>136</v>
      </c>
      <c r="AI1518" s="115" t="s">
        <v>135</v>
      </c>
      <c r="AJ1518" s="115" t="s">
        <v>135</v>
      </c>
      <c r="AL1518" s="115" t="s">
        <v>135</v>
      </c>
      <c r="AM1518" s="115" t="s">
        <v>135</v>
      </c>
      <c r="AN1518" s="115" t="s">
        <v>135</v>
      </c>
    </row>
    <row r="1519" spans="1:40" x14ac:dyDescent="0.25">
      <c r="A1519" s="115">
        <v>337698</v>
      </c>
      <c r="B1519" s="115" t="s">
        <v>138</v>
      </c>
      <c r="P1519" s="115" t="s">
        <v>136</v>
      </c>
      <c r="W1519" s="115" t="s">
        <v>136</v>
      </c>
      <c r="AC1519" s="115" t="s">
        <v>136</v>
      </c>
      <c r="AF1519" s="115" t="s">
        <v>136</v>
      </c>
      <c r="AG1519" s="115" t="s">
        <v>135</v>
      </c>
      <c r="AH1519" s="115" t="s">
        <v>135</v>
      </c>
      <c r="AI1519" s="115" t="s">
        <v>135</v>
      </c>
      <c r="AJ1519" s="115" t="s">
        <v>135</v>
      </c>
      <c r="AK1519" s="115" t="s">
        <v>133</v>
      </c>
      <c r="AM1519" s="115" t="s">
        <v>135</v>
      </c>
      <c r="AN1519" s="115" t="s">
        <v>135</v>
      </c>
    </row>
    <row r="1520" spans="1:40" x14ac:dyDescent="0.25">
      <c r="A1520" s="115">
        <v>337709</v>
      </c>
      <c r="B1520" s="115" t="s">
        <v>138</v>
      </c>
      <c r="F1520" s="115" t="s">
        <v>136</v>
      </c>
      <c r="AG1520" s="115" t="s">
        <v>136</v>
      </c>
      <c r="AI1520" s="115" t="s">
        <v>135</v>
      </c>
      <c r="AJ1520" s="115" t="s">
        <v>135</v>
      </c>
      <c r="AK1520" s="115" t="s">
        <v>135</v>
      </c>
      <c r="AM1520" s="115" t="s">
        <v>135</v>
      </c>
      <c r="AN1520" s="115" t="s">
        <v>135</v>
      </c>
    </row>
    <row r="1521" spans="1:40" x14ac:dyDescent="0.25">
      <c r="A1521" s="115">
        <v>337840</v>
      </c>
      <c r="B1521" s="115" t="s">
        <v>138</v>
      </c>
      <c r="AC1521" s="115" t="s">
        <v>136</v>
      </c>
      <c r="AG1521" s="115" t="s">
        <v>135</v>
      </c>
      <c r="AJ1521" s="115" t="s">
        <v>136</v>
      </c>
      <c r="AL1521" s="115" t="s">
        <v>135</v>
      </c>
      <c r="AM1521" s="115" t="s">
        <v>136</v>
      </c>
      <c r="AN1521" s="115" t="s">
        <v>136</v>
      </c>
    </row>
    <row r="1522" spans="1:40" x14ac:dyDescent="0.25">
      <c r="A1522" s="115">
        <v>337851</v>
      </c>
      <c r="B1522" s="115" t="s">
        <v>138</v>
      </c>
      <c r="P1522" s="115" t="s">
        <v>136</v>
      </c>
      <c r="AG1522" s="115" t="s">
        <v>136</v>
      </c>
      <c r="AJ1522" s="115" t="s">
        <v>136</v>
      </c>
      <c r="AM1522" s="115" t="s">
        <v>136</v>
      </c>
      <c r="AN1522" s="115" t="s">
        <v>136</v>
      </c>
    </row>
    <row r="1523" spans="1:40" x14ac:dyDescent="0.25">
      <c r="A1523" s="115">
        <v>337921</v>
      </c>
      <c r="B1523" s="115" t="s">
        <v>138</v>
      </c>
      <c r="P1523" s="115" t="s">
        <v>136</v>
      </c>
      <c r="W1523" s="115" t="s">
        <v>136</v>
      </c>
      <c r="X1523" s="115" t="s">
        <v>136</v>
      </c>
      <c r="AD1523" s="115" t="s">
        <v>136</v>
      </c>
      <c r="AF1523" s="115" t="s">
        <v>136</v>
      </c>
      <c r="AG1523" s="115" t="s">
        <v>136</v>
      </c>
      <c r="AI1523" s="115" t="s">
        <v>135</v>
      </c>
      <c r="AJ1523" s="115" t="s">
        <v>135</v>
      </c>
      <c r="AK1523" s="115" t="s">
        <v>135</v>
      </c>
      <c r="AM1523" s="115" t="s">
        <v>135</v>
      </c>
      <c r="AN1523" s="115" t="s">
        <v>136</v>
      </c>
    </row>
    <row r="1524" spans="1:40" x14ac:dyDescent="0.25">
      <c r="A1524" s="115">
        <v>337963</v>
      </c>
      <c r="B1524" s="115" t="s">
        <v>138</v>
      </c>
      <c r="X1524" s="115" t="s">
        <v>136</v>
      </c>
      <c r="AA1524" s="115" t="s">
        <v>136</v>
      </c>
      <c r="AC1524" s="115" t="s">
        <v>136</v>
      </c>
      <c r="AD1524" s="115" t="s">
        <v>136</v>
      </c>
      <c r="AF1524" s="115" t="s">
        <v>136</v>
      </c>
      <c r="AG1524" s="115" t="s">
        <v>136</v>
      </c>
      <c r="AI1524" s="115" t="s">
        <v>136</v>
      </c>
      <c r="AJ1524" s="115" t="s">
        <v>136</v>
      </c>
      <c r="AK1524" s="115" t="s">
        <v>136</v>
      </c>
      <c r="AL1524" s="115" t="s">
        <v>136</v>
      </c>
      <c r="AM1524" s="115" t="s">
        <v>136</v>
      </c>
      <c r="AN1524" s="115" t="s">
        <v>136</v>
      </c>
    </row>
    <row r="1525" spans="1:40" x14ac:dyDescent="0.25">
      <c r="A1525" s="115">
        <v>338091</v>
      </c>
      <c r="B1525" s="115" t="s">
        <v>138</v>
      </c>
      <c r="P1525" s="115" t="s">
        <v>136</v>
      </c>
      <c r="AG1525" s="115" t="s">
        <v>133</v>
      </c>
      <c r="AH1525" s="115" t="s">
        <v>133</v>
      </c>
      <c r="AI1525" s="115" t="s">
        <v>135</v>
      </c>
      <c r="AJ1525" s="115" t="s">
        <v>135</v>
      </c>
      <c r="AK1525" s="115" t="s">
        <v>135</v>
      </c>
      <c r="AL1525" s="115" t="s">
        <v>135</v>
      </c>
      <c r="AM1525" s="115" t="s">
        <v>135</v>
      </c>
      <c r="AN1525" s="115" t="s">
        <v>135</v>
      </c>
    </row>
    <row r="1526" spans="1:40" x14ac:dyDescent="0.25">
      <c r="A1526" s="115">
        <v>338195</v>
      </c>
      <c r="B1526" s="115" t="s">
        <v>138</v>
      </c>
      <c r="AC1526" s="115" t="s">
        <v>136</v>
      </c>
      <c r="AG1526" s="115" t="s">
        <v>135</v>
      </c>
      <c r="AJ1526" s="115" t="s">
        <v>135</v>
      </c>
      <c r="AL1526" s="115" t="s">
        <v>133</v>
      </c>
      <c r="AM1526" s="115" t="s">
        <v>135</v>
      </c>
      <c r="AN1526" s="115" t="s">
        <v>135</v>
      </c>
    </row>
    <row r="1527" spans="1:40" x14ac:dyDescent="0.25">
      <c r="A1527" s="115">
        <v>338229</v>
      </c>
      <c r="B1527" s="115" t="s">
        <v>138</v>
      </c>
      <c r="O1527" s="115" t="s">
        <v>136</v>
      </c>
      <c r="X1527" s="115" t="s">
        <v>136</v>
      </c>
      <c r="Z1527" s="115" t="s">
        <v>136</v>
      </c>
      <c r="AE1527" s="115" t="s">
        <v>136</v>
      </c>
      <c r="AG1527" s="115" t="s">
        <v>136</v>
      </c>
      <c r="AH1527" s="115" t="s">
        <v>136</v>
      </c>
      <c r="AI1527" s="115" t="s">
        <v>136</v>
      </c>
      <c r="AJ1527" s="115" t="s">
        <v>136</v>
      </c>
      <c r="AL1527" s="115" t="s">
        <v>136</v>
      </c>
      <c r="AM1527" s="115" t="s">
        <v>136</v>
      </c>
      <c r="AN1527" s="115" t="s">
        <v>136</v>
      </c>
    </row>
    <row r="1528" spans="1:40" x14ac:dyDescent="0.25">
      <c r="A1528" s="115">
        <v>338271</v>
      </c>
      <c r="B1528" s="115" t="s">
        <v>138</v>
      </c>
      <c r="P1528" s="115" t="s">
        <v>136</v>
      </c>
      <c r="AE1528" s="115" t="s">
        <v>136</v>
      </c>
      <c r="AI1528" s="115" t="s">
        <v>135</v>
      </c>
      <c r="AJ1528" s="115" t="s">
        <v>135</v>
      </c>
      <c r="AK1528" s="115" t="s">
        <v>135</v>
      </c>
      <c r="AM1528" s="115" t="s">
        <v>135</v>
      </c>
      <c r="AN1528" s="115" t="s">
        <v>135</v>
      </c>
    </row>
    <row r="1529" spans="1:40" x14ac:dyDescent="0.25">
      <c r="A1529" s="115">
        <v>338274</v>
      </c>
      <c r="B1529" s="115" t="s">
        <v>138</v>
      </c>
      <c r="W1529" s="115" t="s">
        <v>136</v>
      </c>
      <c r="AC1529" s="115" t="s">
        <v>135</v>
      </c>
      <c r="AD1529" s="115" t="s">
        <v>133</v>
      </c>
      <c r="AG1529" s="115" t="s">
        <v>133</v>
      </c>
      <c r="AI1529" s="115" t="s">
        <v>135</v>
      </c>
      <c r="AJ1529" s="115" t="s">
        <v>135</v>
      </c>
      <c r="AK1529" s="115" t="s">
        <v>135</v>
      </c>
      <c r="AL1529" s="115" t="s">
        <v>135</v>
      </c>
      <c r="AM1529" s="115" t="s">
        <v>135</v>
      </c>
      <c r="AN1529" s="115" t="s">
        <v>135</v>
      </c>
    </row>
    <row r="1530" spans="1:40" x14ac:dyDescent="0.25">
      <c r="A1530" s="115">
        <v>338277</v>
      </c>
      <c r="B1530" s="115" t="s">
        <v>138</v>
      </c>
      <c r="P1530" s="115" t="s">
        <v>136</v>
      </c>
      <c r="AF1530" s="115" t="s">
        <v>136</v>
      </c>
      <c r="AG1530" s="115" t="s">
        <v>135</v>
      </c>
      <c r="AJ1530" s="115" t="s">
        <v>136</v>
      </c>
      <c r="AK1530" s="115" t="s">
        <v>136</v>
      </c>
      <c r="AL1530" s="115" t="s">
        <v>136</v>
      </c>
      <c r="AM1530" s="115" t="s">
        <v>136</v>
      </c>
      <c r="AN1530" s="115" t="s">
        <v>136</v>
      </c>
    </row>
    <row r="1531" spans="1:40" x14ac:dyDescent="0.25">
      <c r="A1531" s="115">
        <v>338285</v>
      </c>
      <c r="B1531" s="115" t="s">
        <v>138</v>
      </c>
      <c r="Z1531" s="115" t="s">
        <v>136</v>
      </c>
      <c r="AC1531" s="115" t="s">
        <v>136</v>
      </c>
      <c r="AD1531" s="115" t="s">
        <v>136</v>
      </c>
      <c r="AF1531" s="115" t="s">
        <v>136</v>
      </c>
      <c r="AG1531" s="115" t="s">
        <v>135</v>
      </c>
      <c r="AI1531" s="115" t="s">
        <v>136</v>
      </c>
      <c r="AJ1531" s="115" t="s">
        <v>136</v>
      </c>
      <c r="AK1531" s="115" t="s">
        <v>136</v>
      </c>
      <c r="AL1531" s="115" t="s">
        <v>136</v>
      </c>
      <c r="AM1531" s="115" t="s">
        <v>136</v>
      </c>
      <c r="AN1531" s="115" t="s">
        <v>136</v>
      </c>
    </row>
    <row r="1532" spans="1:40" x14ac:dyDescent="0.25">
      <c r="A1532" s="115">
        <v>338321</v>
      </c>
      <c r="B1532" s="115" t="s">
        <v>138</v>
      </c>
      <c r="W1532" s="115" t="s">
        <v>136</v>
      </c>
      <c r="AC1532" s="115" t="s">
        <v>136</v>
      </c>
      <c r="AE1532" s="115" t="s">
        <v>136</v>
      </c>
      <c r="AF1532" s="115" t="s">
        <v>136</v>
      </c>
      <c r="AG1532" s="115" t="s">
        <v>133</v>
      </c>
      <c r="AH1532" s="115" t="s">
        <v>133</v>
      </c>
      <c r="AI1532" s="115" t="s">
        <v>133</v>
      </c>
      <c r="AJ1532" s="115" t="s">
        <v>133</v>
      </c>
      <c r="AK1532" s="115" t="s">
        <v>133</v>
      </c>
      <c r="AL1532" s="115" t="s">
        <v>133</v>
      </c>
      <c r="AM1532" s="115" t="s">
        <v>135</v>
      </c>
      <c r="AN1532" s="115" t="s">
        <v>135</v>
      </c>
    </row>
    <row r="1533" spans="1:40" x14ac:dyDescent="0.25">
      <c r="A1533" s="115">
        <v>338527</v>
      </c>
      <c r="B1533" s="115" t="s">
        <v>138</v>
      </c>
      <c r="AC1533" s="115" t="s">
        <v>136</v>
      </c>
      <c r="AI1533" s="115" t="s">
        <v>135</v>
      </c>
      <c r="AJ1533" s="115" t="s">
        <v>135</v>
      </c>
      <c r="AK1533" s="115" t="s">
        <v>135</v>
      </c>
      <c r="AM1533" s="115" t="s">
        <v>135</v>
      </c>
      <c r="AN1533" s="115" t="s">
        <v>135</v>
      </c>
    </row>
    <row r="1534" spans="1:40" x14ac:dyDescent="0.25">
      <c r="A1534" s="115">
        <v>338651</v>
      </c>
      <c r="B1534" s="115" t="s">
        <v>138</v>
      </c>
      <c r="AC1534" s="115" t="s">
        <v>136</v>
      </c>
      <c r="AG1534" s="115" t="s">
        <v>136</v>
      </c>
      <c r="AI1534" s="115" t="s">
        <v>135</v>
      </c>
      <c r="AJ1534" s="115" t="s">
        <v>135</v>
      </c>
      <c r="AM1534" s="115" t="s">
        <v>133</v>
      </c>
      <c r="AN1534" s="115" t="s">
        <v>135</v>
      </c>
    </row>
    <row r="1535" spans="1:40" x14ac:dyDescent="0.25">
      <c r="A1535" s="115">
        <v>338674</v>
      </c>
      <c r="B1535" s="115" t="s">
        <v>138</v>
      </c>
      <c r="P1535" s="115" t="s">
        <v>136</v>
      </c>
      <c r="AC1535" s="115" t="s">
        <v>136</v>
      </c>
      <c r="AI1535" s="115" t="s">
        <v>135</v>
      </c>
      <c r="AJ1535" s="115" t="s">
        <v>135</v>
      </c>
      <c r="AM1535" s="115" t="s">
        <v>135</v>
      </c>
      <c r="AN1535" s="115" t="s">
        <v>135</v>
      </c>
    </row>
    <row r="1536" spans="1:40" x14ac:dyDescent="0.25">
      <c r="A1536" s="115">
        <v>338761</v>
      </c>
      <c r="B1536" s="115" t="s">
        <v>138</v>
      </c>
      <c r="W1536" s="115" t="s">
        <v>135</v>
      </c>
      <c r="AC1536" s="115" t="s">
        <v>135</v>
      </c>
      <c r="AG1536" s="115" t="s">
        <v>135</v>
      </c>
      <c r="AH1536" s="115" t="s">
        <v>133</v>
      </c>
      <c r="AI1536" s="115" t="s">
        <v>135</v>
      </c>
      <c r="AK1536" s="115" t="s">
        <v>133</v>
      </c>
      <c r="AM1536" s="115" t="s">
        <v>135</v>
      </c>
      <c r="AN1536" s="115" t="s">
        <v>135</v>
      </c>
    </row>
    <row r="1537" spans="1:40" x14ac:dyDescent="0.25">
      <c r="A1537" s="115">
        <v>338869</v>
      </c>
      <c r="B1537" s="115" t="s">
        <v>138</v>
      </c>
      <c r="AC1537" s="115" t="s">
        <v>136</v>
      </c>
      <c r="AG1537" s="115" t="s">
        <v>136</v>
      </c>
      <c r="AI1537" s="115" t="s">
        <v>135</v>
      </c>
      <c r="AJ1537" s="115" t="s">
        <v>135</v>
      </c>
      <c r="AM1537" s="115" t="s">
        <v>135</v>
      </c>
      <c r="AN1537" s="115" t="s">
        <v>135</v>
      </c>
    </row>
    <row r="1538" spans="1:40" x14ac:dyDescent="0.25">
      <c r="A1538" s="115">
        <v>338897</v>
      </c>
      <c r="B1538" s="115" t="s">
        <v>138</v>
      </c>
      <c r="N1538" s="115" t="s">
        <v>136</v>
      </c>
      <c r="AA1538" s="115" t="s">
        <v>135</v>
      </c>
      <c r="AC1538" s="115" t="s">
        <v>136</v>
      </c>
      <c r="AG1538" s="115" t="s">
        <v>135</v>
      </c>
      <c r="AI1538" s="115" t="s">
        <v>135</v>
      </c>
      <c r="AJ1538" s="115" t="s">
        <v>135</v>
      </c>
      <c r="AM1538" s="115" t="s">
        <v>133</v>
      </c>
      <c r="AN1538" s="115" t="s">
        <v>135</v>
      </c>
    </row>
    <row r="1539" spans="1:40" x14ac:dyDescent="0.25">
      <c r="A1539" s="115">
        <v>338900</v>
      </c>
      <c r="B1539" s="115" t="s">
        <v>138</v>
      </c>
      <c r="AC1539" s="115" t="s">
        <v>136</v>
      </c>
      <c r="AD1539" s="115" t="s">
        <v>135</v>
      </c>
      <c r="AF1539" s="115" t="s">
        <v>135</v>
      </c>
      <c r="AG1539" s="115" t="s">
        <v>136</v>
      </c>
      <c r="AH1539" s="115" t="s">
        <v>135</v>
      </c>
      <c r="AI1539" s="115" t="s">
        <v>135</v>
      </c>
      <c r="AJ1539" s="115" t="s">
        <v>135</v>
      </c>
      <c r="AL1539" s="115" t="s">
        <v>133</v>
      </c>
      <c r="AM1539" s="115" t="s">
        <v>135</v>
      </c>
      <c r="AN1539" s="115" t="s">
        <v>135</v>
      </c>
    </row>
    <row r="1540" spans="1:40" x14ac:dyDescent="0.25">
      <c r="A1540" s="115">
        <v>338916</v>
      </c>
      <c r="B1540" s="115" t="s">
        <v>138</v>
      </c>
      <c r="AB1540" s="115" t="s">
        <v>136</v>
      </c>
      <c r="AC1540" s="115" t="s">
        <v>136</v>
      </c>
      <c r="AG1540" s="115" t="s">
        <v>136</v>
      </c>
      <c r="AM1540" s="115" t="s">
        <v>136</v>
      </c>
      <c r="AN1540" s="115" t="s">
        <v>136</v>
      </c>
    </row>
    <row r="1541" spans="1:40" x14ac:dyDescent="0.25">
      <c r="A1541" s="115">
        <v>338970</v>
      </c>
      <c r="B1541" s="115" t="s">
        <v>138</v>
      </c>
      <c r="AG1541" s="115" t="s">
        <v>135</v>
      </c>
      <c r="AH1541" s="115" t="s">
        <v>133</v>
      </c>
      <c r="AI1541" s="115" t="s">
        <v>135</v>
      </c>
      <c r="AJ1541" s="115" t="s">
        <v>135</v>
      </c>
      <c r="AK1541" s="115" t="s">
        <v>135</v>
      </c>
      <c r="AL1541" s="115" t="s">
        <v>135</v>
      </c>
      <c r="AM1541" s="115" t="s">
        <v>135</v>
      </c>
      <c r="AN1541" s="115" t="s">
        <v>135</v>
      </c>
    </row>
    <row r="1542" spans="1:40" x14ac:dyDescent="0.25">
      <c r="A1542" s="115">
        <v>338988</v>
      </c>
      <c r="B1542" s="115" t="s">
        <v>138</v>
      </c>
      <c r="I1542" s="115" t="s">
        <v>136</v>
      </c>
      <c r="N1542" s="115" t="s">
        <v>135</v>
      </c>
      <c r="V1542" s="115" t="s">
        <v>133</v>
      </c>
      <c r="AA1542" s="115" t="s">
        <v>133</v>
      </c>
      <c r="AC1542" s="115" t="s">
        <v>136</v>
      </c>
      <c r="AG1542" s="115" t="s">
        <v>135</v>
      </c>
      <c r="AI1542" s="115" t="s">
        <v>135</v>
      </c>
      <c r="AJ1542" s="115" t="s">
        <v>135</v>
      </c>
      <c r="AM1542" s="115" t="s">
        <v>133</v>
      </c>
      <c r="AN1542" s="115" t="s">
        <v>135</v>
      </c>
    </row>
    <row r="1543" spans="1:40" x14ac:dyDescent="0.25">
      <c r="A1543" s="115">
        <v>338989</v>
      </c>
      <c r="B1543" s="115" t="s">
        <v>138</v>
      </c>
      <c r="N1543" s="115" t="s">
        <v>136</v>
      </c>
      <c r="AC1543" s="115" t="s">
        <v>136</v>
      </c>
      <c r="AE1543" s="115" t="s">
        <v>136</v>
      </c>
      <c r="AG1543" s="115" t="s">
        <v>136</v>
      </c>
      <c r="AI1543" s="115" t="s">
        <v>136</v>
      </c>
      <c r="AJ1543" s="115" t="s">
        <v>136</v>
      </c>
      <c r="AM1543" s="115" t="s">
        <v>136</v>
      </c>
      <c r="AN1543" s="115" t="s">
        <v>136</v>
      </c>
    </row>
    <row r="1544" spans="1:40" x14ac:dyDescent="0.25">
      <c r="A1544" s="115">
        <v>339010</v>
      </c>
      <c r="B1544" s="115" t="s">
        <v>138</v>
      </c>
      <c r="N1544" s="115" t="s">
        <v>201</v>
      </c>
      <c r="V1544" s="115" t="s">
        <v>201</v>
      </c>
      <c r="W1544" s="115" t="s">
        <v>201</v>
      </c>
      <c r="AC1544" s="115" t="s">
        <v>201</v>
      </c>
      <c r="AE1544" s="115" t="s">
        <v>201</v>
      </c>
      <c r="AH1544" s="115" t="s">
        <v>201</v>
      </c>
      <c r="AK1544" s="115" t="s">
        <v>201</v>
      </c>
      <c r="AL1544" s="115" t="s">
        <v>201</v>
      </c>
      <c r="AN1544" s="115" t="s">
        <v>201</v>
      </c>
    </row>
    <row r="1545" spans="1:40" x14ac:dyDescent="0.25">
      <c r="A1545" s="115">
        <v>339061</v>
      </c>
      <c r="B1545" s="115" t="s">
        <v>138</v>
      </c>
      <c r="W1545" s="115" t="s">
        <v>201</v>
      </c>
      <c r="AG1545" s="115" t="s">
        <v>201</v>
      </c>
      <c r="AI1545" s="115" t="s">
        <v>201</v>
      </c>
      <c r="AJ1545" s="115" t="s">
        <v>201</v>
      </c>
      <c r="AN1545" s="115" t="s">
        <v>201</v>
      </c>
    </row>
    <row r="1546" spans="1:40" x14ac:dyDescent="0.25">
      <c r="A1546" s="115">
        <v>339154</v>
      </c>
      <c r="B1546" s="115" t="s">
        <v>138</v>
      </c>
      <c r="Z1546" s="115" t="s">
        <v>201</v>
      </c>
      <c r="AD1546" s="115" t="s">
        <v>201</v>
      </c>
      <c r="AF1546" s="115" t="s">
        <v>201</v>
      </c>
      <c r="AG1546" s="115" t="s">
        <v>201</v>
      </c>
      <c r="AI1546" s="115" t="s">
        <v>201</v>
      </c>
      <c r="AJ1546" s="115" t="s">
        <v>201</v>
      </c>
      <c r="AK1546" s="115" t="s">
        <v>201</v>
      </c>
      <c r="AL1546" s="115" t="s">
        <v>201</v>
      </c>
      <c r="AM1546" s="115" t="s">
        <v>201</v>
      </c>
      <c r="AN1546" s="115" t="s">
        <v>201</v>
      </c>
    </row>
    <row r="1547" spans="1:40" x14ac:dyDescent="0.25">
      <c r="A1547" s="115">
        <v>339195</v>
      </c>
      <c r="B1547" s="115" t="s">
        <v>138</v>
      </c>
      <c r="H1547" s="115" t="s">
        <v>201</v>
      </c>
      <c r="P1547" s="115" t="s">
        <v>201</v>
      </c>
      <c r="W1547" s="115" t="s">
        <v>201</v>
      </c>
      <c r="AB1547" s="115" t="s">
        <v>201</v>
      </c>
      <c r="AC1547" s="115" t="s">
        <v>201</v>
      </c>
      <c r="AD1547" s="115" t="s">
        <v>201</v>
      </c>
      <c r="AE1547" s="115" t="s">
        <v>201</v>
      </c>
      <c r="AF1547" s="115" t="s">
        <v>201</v>
      </c>
      <c r="AG1547" s="115" t="s">
        <v>201</v>
      </c>
      <c r="AH1547" s="115" t="s">
        <v>201</v>
      </c>
      <c r="AI1547" s="115" t="s">
        <v>201</v>
      </c>
      <c r="AJ1547" s="115" t="s">
        <v>201</v>
      </c>
      <c r="AK1547" s="115" t="s">
        <v>201</v>
      </c>
      <c r="AL1547" s="115" t="s">
        <v>201</v>
      </c>
      <c r="AM1547" s="115" t="s">
        <v>201</v>
      </c>
      <c r="AN1547" s="115" t="s">
        <v>201</v>
      </c>
    </row>
    <row r="1548" spans="1:40" x14ac:dyDescent="0.25">
      <c r="A1548" s="115">
        <v>339232</v>
      </c>
      <c r="B1548" s="115" t="s">
        <v>138</v>
      </c>
      <c r="Z1548" s="115" t="s">
        <v>201</v>
      </c>
      <c r="AE1548" s="115" t="s">
        <v>201</v>
      </c>
      <c r="AF1548" s="115" t="s">
        <v>201</v>
      </c>
      <c r="AG1548" s="115" t="s">
        <v>201</v>
      </c>
      <c r="AI1548" s="115" t="s">
        <v>201</v>
      </c>
      <c r="AJ1548" s="115" t="s">
        <v>201</v>
      </c>
      <c r="AM1548" s="115" t="s">
        <v>201</v>
      </c>
      <c r="AN1548" s="115" t="s">
        <v>201</v>
      </c>
    </row>
    <row r="1549" spans="1:40" x14ac:dyDescent="0.25">
      <c r="A1549" s="115">
        <v>339239</v>
      </c>
      <c r="B1549" s="115" t="s">
        <v>138</v>
      </c>
      <c r="P1549" s="115" t="s">
        <v>201</v>
      </c>
      <c r="AC1549" s="115" t="s">
        <v>201</v>
      </c>
      <c r="AF1549" s="115" t="s">
        <v>201</v>
      </c>
      <c r="AG1549" s="115" t="s">
        <v>201</v>
      </c>
      <c r="AH1549" s="115" t="s">
        <v>201</v>
      </c>
      <c r="AI1549" s="115" t="s">
        <v>201</v>
      </c>
      <c r="AJ1549" s="115" t="s">
        <v>201</v>
      </c>
      <c r="AK1549" s="115" t="s">
        <v>201</v>
      </c>
      <c r="AM1549" s="115" t="s">
        <v>201</v>
      </c>
      <c r="AN1549" s="115" t="s">
        <v>201</v>
      </c>
    </row>
    <row r="1550" spans="1:40" x14ac:dyDescent="0.25">
      <c r="A1550" s="115">
        <v>339514</v>
      </c>
      <c r="B1550" s="115" t="s">
        <v>138</v>
      </c>
      <c r="AC1550" s="115" t="s">
        <v>136</v>
      </c>
      <c r="AG1550" s="115" t="s">
        <v>135</v>
      </c>
      <c r="AI1550" s="115" t="s">
        <v>135</v>
      </c>
      <c r="AJ1550" s="115" t="s">
        <v>135</v>
      </c>
      <c r="AM1550" s="115" t="s">
        <v>135</v>
      </c>
      <c r="AN1550" s="115" t="s">
        <v>135</v>
      </c>
    </row>
    <row r="1551" spans="1:40" x14ac:dyDescent="0.25">
      <c r="A1551" s="115">
        <v>339579</v>
      </c>
      <c r="B1551" s="115" t="s">
        <v>138</v>
      </c>
      <c r="W1551" s="115" t="s">
        <v>201</v>
      </c>
      <c r="X1551" s="115" t="s">
        <v>201</v>
      </c>
      <c r="Z1551" s="115" t="s">
        <v>201</v>
      </c>
      <c r="AC1551" s="115" t="s">
        <v>201</v>
      </c>
      <c r="AD1551" s="115" t="s">
        <v>201</v>
      </c>
      <c r="AF1551" s="115" t="s">
        <v>201</v>
      </c>
      <c r="AG1551" s="115" t="s">
        <v>201</v>
      </c>
      <c r="AH1551" s="115" t="s">
        <v>201</v>
      </c>
      <c r="AI1551" s="115" t="s">
        <v>201</v>
      </c>
      <c r="AJ1551" s="115" t="s">
        <v>201</v>
      </c>
      <c r="AK1551" s="115" t="s">
        <v>201</v>
      </c>
      <c r="AL1551" s="115" t="s">
        <v>201</v>
      </c>
      <c r="AM1551" s="115" t="s">
        <v>201</v>
      </c>
      <c r="AN1551" s="115" t="s">
        <v>201</v>
      </c>
    </row>
    <row r="1552" spans="1:40" x14ac:dyDescent="0.25">
      <c r="A1552" s="115">
        <v>339580</v>
      </c>
      <c r="B1552" s="115" t="s">
        <v>138</v>
      </c>
      <c r="F1552" s="115" t="s">
        <v>201</v>
      </c>
      <c r="AC1552" s="115" t="s">
        <v>201</v>
      </c>
      <c r="AF1552" s="115" t="s">
        <v>201</v>
      </c>
      <c r="AG1552" s="115" t="s">
        <v>201</v>
      </c>
      <c r="AI1552" s="115" t="s">
        <v>201</v>
      </c>
      <c r="AJ1552" s="115" t="s">
        <v>201</v>
      </c>
      <c r="AK1552" s="115" t="s">
        <v>201</v>
      </c>
      <c r="AM1552" s="115" t="s">
        <v>201</v>
      </c>
      <c r="AN1552" s="115" t="s">
        <v>201</v>
      </c>
    </row>
    <row r="1553" spans="1:40" x14ac:dyDescent="0.25">
      <c r="A1553" s="115">
        <v>339609</v>
      </c>
      <c r="B1553" s="115" t="s">
        <v>138</v>
      </c>
      <c r="W1553" s="115" t="s">
        <v>136</v>
      </c>
      <c r="AB1553" s="115" t="s">
        <v>136</v>
      </c>
      <c r="AC1553" s="115" t="s">
        <v>136</v>
      </c>
      <c r="AD1553" s="115" t="s">
        <v>136</v>
      </c>
      <c r="AE1553" s="115" t="s">
        <v>136</v>
      </c>
      <c r="AF1553" s="115" t="s">
        <v>136</v>
      </c>
      <c r="AG1553" s="115" t="s">
        <v>136</v>
      </c>
      <c r="AH1553" s="115" t="s">
        <v>136</v>
      </c>
      <c r="AI1553" s="115" t="s">
        <v>135</v>
      </c>
      <c r="AJ1553" s="115" t="s">
        <v>135</v>
      </c>
      <c r="AK1553" s="115" t="s">
        <v>135</v>
      </c>
      <c r="AL1553" s="115" t="s">
        <v>135</v>
      </c>
      <c r="AM1553" s="115" t="s">
        <v>135</v>
      </c>
      <c r="AN1553" s="115" t="s">
        <v>135</v>
      </c>
    </row>
    <row r="1554" spans="1:40" x14ac:dyDescent="0.25">
      <c r="A1554" s="115">
        <v>339652</v>
      </c>
      <c r="B1554" s="115" t="s">
        <v>138</v>
      </c>
      <c r="V1554" s="115" t="s">
        <v>133</v>
      </c>
      <c r="W1554" s="115" t="s">
        <v>135</v>
      </c>
      <c r="AC1554" s="115" t="s">
        <v>136</v>
      </c>
      <c r="AD1554" s="115" t="s">
        <v>135</v>
      </c>
      <c r="AE1554" s="115" t="s">
        <v>133</v>
      </c>
      <c r="AG1554" s="115" t="s">
        <v>135</v>
      </c>
      <c r="AH1554" s="115" t="s">
        <v>135</v>
      </c>
      <c r="AI1554" s="115" t="s">
        <v>133</v>
      </c>
      <c r="AJ1554" s="115" t="s">
        <v>135</v>
      </c>
      <c r="AK1554" s="115" t="s">
        <v>135</v>
      </c>
      <c r="AM1554" s="115" t="s">
        <v>133</v>
      </c>
      <c r="AN1554" s="115" t="s">
        <v>135</v>
      </c>
    </row>
    <row r="1555" spans="1:40" x14ac:dyDescent="0.25">
      <c r="A1555" s="115">
        <v>339532</v>
      </c>
      <c r="B1555" s="115" t="s">
        <v>138</v>
      </c>
      <c r="AB1555" s="115" t="s">
        <v>201</v>
      </c>
      <c r="AG1555" s="115" t="s">
        <v>201</v>
      </c>
      <c r="AI1555" s="115" t="s">
        <v>201</v>
      </c>
      <c r="AJ1555" s="115" t="s">
        <v>201</v>
      </c>
      <c r="AM1555" s="115" t="s">
        <v>201</v>
      </c>
    </row>
    <row r="1556" spans="1:40" x14ac:dyDescent="0.25">
      <c r="A1556" s="115">
        <v>339572</v>
      </c>
      <c r="B1556" s="115" t="s">
        <v>138</v>
      </c>
      <c r="M1556" s="115" t="s">
        <v>133</v>
      </c>
      <c r="O1556" s="115" t="s">
        <v>133</v>
      </c>
      <c r="Q1556" s="115" t="s">
        <v>133</v>
      </c>
      <c r="AB1556" s="115" t="s">
        <v>133</v>
      </c>
      <c r="AD1556" s="115" t="s">
        <v>133</v>
      </c>
      <c r="AG1556" s="115" t="s">
        <v>133</v>
      </c>
      <c r="AJ1556" s="115" t="s">
        <v>133</v>
      </c>
      <c r="AK1556" s="115" t="s">
        <v>133</v>
      </c>
      <c r="AL1556" s="115" t="s">
        <v>133</v>
      </c>
    </row>
    <row r="1557" spans="1:40" x14ac:dyDescent="0.25">
      <c r="A1557" s="115">
        <v>329527</v>
      </c>
      <c r="B1557" s="115" t="s">
        <v>138</v>
      </c>
      <c r="AB1557" s="115" t="s">
        <v>133</v>
      </c>
      <c r="AD1557" s="115" t="s">
        <v>133</v>
      </c>
      <c r="AG1557" s="115" t="s">
        <v>133</v>
      </c>
      <c r="AH1557" s="115" t="s">
        <v>133</v>
      </c>
      <c r="AJ1557" s="115" t="s">
        <v>135</v>
      </c>
      <c r="AL1557" s="115" t="s">
        <v>133</v>
      </c>
    </row>
    <row r="1558" spans="1:40" x14ac:dyDescent="0.25">
      <c r="A1558" s="115">
        <v>335751</v>
      </c>
      <c r="B1558" s="115" t="s">
        <v>138</v>
      </c>
      <c r="O1558" s="115" t="s">
        <v>136</v>
      </c>
      <c r="S1558" s="115" t="s">
        <v>136</v>
      </c>
      <c r="AB1558" s="115" t="s">
        <v>135</v>
      </c>
      <c r="AI1558" s="115" t="s">
        <v>133</v>
      </c>
      <c r="AJ1558" s="115" t="s">
        <v>135</v>
      </c>
      <c r="AM1558" s="115" t="s">
        <v>135</v>
      </c>
    </row>
    <row r="1559" spans="1:40" x14ac:dyDescent="0.25">
      <c r="A1559" s="115">
        <v>338699</v>
      </c>
      <c r="B1559" s="115" t="s">
        <v>138</v>
      </c>
      <c r="O1559" s="115" t="s">
        <v>136</v>
      </c>
      <c r="AA1559" s="115" t="s">
        <v>135</v>
      </c>
      <c r="AB1559" s="115" t="s">
        <v>135</v>
      </c>
      <c r="AC1559" s="115" t="s">
        <v>136</v>
      </c>
      <c r="AG1559" s="115" t="s">
        <v>135</v>
      </c>
      <c r="AH1559" s="115" t="s">
        <v>136</v>
      </c>
      <c r="AI1559" s="115" t="s">
        <v>135</v>
      </c>
      <c r="AJ1559" s="115" t="s">
        <v>135</v>
      </c>
      <c r="AM1559" s="115" t="s">
        <v>135</v>
      </c>
    </row>
    <row r="1560" spans="1:40" x14ac:dyDescent="0.25">
      <c r="A1560" s="115">
        <v>337467</v>
      </c>
      <c r="B1560" s="115" t="s">
        <v>138</v>
      </c>
      <c r="AB1560" s="115" t="s">
        <v>136</v>
      </c>
      <c r="AC1560" s="115" t="s">
        <v>136</v>
      </c>
      <c r="AF1560" s="115" t="s">
        <v>136</v>
      </c>
      <c r="AG1560" s="115" t="s">
        <v>135</v>
      </c>
      <c r="AI1560" s="115" t="s">
        <v>135</v>
      </c>
      <c r="AJ1560" s="115" t="s">
        <v>135</v>
      </c>
      <c r="AK1560" s="115" t="s">
        <v>135</v>
      </c>
      <c r="AL1560" s="115" t="s">
        <v>135</v>
      </c>
      <c r="AM1560" s="115" t="s">
        <v>135</v>
      </c>
    </row>
    <row r="1561" spans="1:40" x14ac:dyDescent="0.25">
      <c r="A1561" s="115">
        <v>337577</v>
      </c>
      <c r="B1561" s="115" t="s">
        <v>138</v>
      </c>
      <c r="P1561" s="115" t="s">
        <v>136</v>
      </c>
      <c r="AB1561" s="115" t="s">
        <v>136</v>
      </c>
      <c r="AG1561" s="115" t="s">
        <v>136</v>
      </c>
      <c r="AJ1561" s="115" t="s">
        <v>135</v>
      </c>
      <c r="AL1561" s="115" t="s">
        <v>135</v>
      </c>
      <c r="AM1561" s="115" t="s">
        <v>135</v>
      </c>
    </row>
    <row r="1562" spans="1:40" x14ac:dyDescent="0.25">
      <c r="A1562" s="115">
        <v>334724</v>
      </c>
      <c r="B1562" s="115" t="s">
        <v>138</v>
      </c>
      <c r="G1562" s="115" t="s">
        <v>136</v>
      </c>
      <c r="K1562" s="115" t="s">
        <v>136</v>
      </c>
      <c r="L1562" s="115" t="s">
        <v>136</v>
      </c>
      <c r="AB1562" s="115" t="s">
        <v>136</v>
      </c>
      <c r="AC1562" s="115" t="s">
        <v>135</v>
      </c>
      <c r="AG1562" s="115" t="s">
        <v>133</v>
      </c>
      <c r="AH1562" s="115" t="s">
        <v>133</v>
      </c>
      <c r="AI1562" s="115" t="s">
        <v>135</v>
      </c>
      <c r="AJ1562" s="115" t="s">
        <v>135</v>
      </c>
      <c r="AK1562" s="115" t="s">
        <v>135</v>
      </c>
      <c r="AL1562" s="115" t="s">
        <v>135</v>
      </c>
      <c r="AM1562" s="115" t="s">
        <v>135</v>
      </c>
    </row>
    <row r="1563" spans="1:40" x14ac:dyDescent="0.25">
      <c r="A1563" s="115">
        <v>338938</v>
      </c>
      <c r="B1563" s="115" t="s">
        <v>138</v>
      </c>
      <c r="W1563" s="115" t="s">
        <v>136</v>
      </c>
      <c r="Z1563" s="115" t="s">
        <v>136</v>
      </c>
      <c r="AB1563" s="115" t="s">
        <v>136</v>
      </c>
      <c r="AD1563" s="115" t="s">
        <v>136</v>
      </c>
      <c r="AE1563" s="115" t="s">
        <v>136</v>
      </c>
      <c r="AH1563" s="115" t="s">
        <v>133</v>
      </c>
      <c r="AI1563" s="115" t="s">
        <v>135</v>
      </c>
      <c r="AL1563" s="115" t="s">
        <v>135</v>
      </c>
    </row>
    <row r="1564" spans="1:40" x14ac:dyDescent="0.25">
      <c r="A1564" s="115">
        <v>336834</v>
      </c>
      <c r="B1564" s="115" t="s">
        <v>138</v>
      </c>
      <c r="W1564" s="115" t="s">
        <v>136</v>
      </c>
      <c r="Z1564" s="115" t="s">
        <v>136</v>
      </c>
      <c r="AB1564" s="115" t="s">
        <v>136</v>
      </c>
      <c r="AC1564" s="115" t="s">
        <v>136</v>
      </c>
      <c r="AG1564" s="115" t="s">
        <v>136</v>
      </c>
      <c r="AI1564" s="115" t="s">
        <v>136</v>
      </c>
      <c r="AL1564" s="115" t="s">
        <v>136</v>
      </c>
      <c r="AM1564" s="115" t="s">
        <v>136</v>
      </c>
    </row>
    <row r="1565" spans="1:40" x14ac:dyDescent="0.25">
      <c r="A1565" s="115">
        <v>332326</v>
      </c>
      <c r="B1565" s="115" t="s">
        <v>138</v>
      </c>
      <c r="AB1565" s="115" t="s">
        <v>136</v>
      </c>
      <c r="AE1565" s="115" t="s">
        <v>136</v>
      </c>
      <c r="AF1565" s="115" t="s">
        <v>136</v>
      </c>
      <c r="AG1565" s="115" t="s">
        <v>136</v>
      </c>
      <c r="AI1565" s="115" t="s">
        <v>136</v>
      </c>
      <c r="AJ1565" s="115" t="s">
        <v>135</v>
      </c>
      <c r="AM1565" s="115" t="s">
        <v>136</v>
      </c>
    </row>
    <row r="1566" spans="1:40" x14ac:dyDescent="0.25">
      <c r="A1566" s="115">
        <v>332164</v>
      </c>
      <c r="B1566" s="115" t="s">
        <v>138</v>
      </c>
      <c r="X1566" s="115" t="s">
        <v>136</v>
      </c>
      <c r="AB1566" s="115" t="s">
        <v>136</v>
      </c>
      <c r="AD1566" s="115" t="s">
        <v>136</v>
      </c>
      <c r="AE1566" s="115" t="s">
        <v>136</v>
      </c>
      <c r="AG1566" s="115" t="s">
        <v>136</v>
      </c>
      <c r="AM1566" s="115" t="s">
        <v>136</v>
      </c>
    </row>
    <row r="1567" spans="1:40" x14ac:dyDescent="0.25">
      <c r="A1567" s="115">
        <v>334278</v>
      </c>
      <c r="B1567" s="115" t="s">
        <v>138</v>
      </c>
      <c r="V1567" s="115" t="s">
        <v>136</v>
      </c>
      <c r="AB1567" s="115" t="s">
        <v>136</v>
      </c>
      <c r="AC1567" s="115" t="s">
        <v>136</v>
      </c>
      <c r="AE1567" s="115" t="s">
        <v>136</v>
      </c>
      <c r="AG1567" s="115" t="s">
        <v>136</v>
      </c>
      <c r="AL1567" s="115" t="s">
        <v>136</v>
      </c>
      <c r="AM1567" s="115" t="s">
        <v>135</v>
      </c>
    </row>
    <row r="1568" spans="1:40" x14ac:dyDescent="0.25">
      <c r="A1568" s="115">
        <v>335041</v>
      </c>
      <c r="B1568" s="115" t="s">
        <v>138</v>
      </c>
      <c r="P1568" s="115" t="s">
        <v>136</v>
      </c>
      <c r="V1568" s="115" t="s">
        <v>136</v>
      </c>
      <c r="AA1568" s="115" t="s">
        <v>136</v>
      </c>
      <c r="AB1568" s="115" t="s">
        <v>136</v>
      </c>
      <c r="AC1568" s="115" t="s">
        <v>136</v>
      </c>
      <c r="AD1568" s="115" t="s">
        <v>136</v>
      </c>
      <c r="AE1568" s="115" t="s">
        <v>136</v>
      </c>
      <c r="AF1568" s="115" t="s">
        <v>135</v>
      </c>
      <c r="AI1568" s="115" t="s">
        <v>135</v>
      </c>
      <c r="AJ1568" s="115" t="s">
        <v>135</v>
      </c>
      <c r="AK1568" s="115" t="s">
        <v>135</v>
      </c>
      <c r="AM1568" s="115" t="s">
        <v>135</v>
      </c>
    </row>
    <row r="1569" spans="1:39" x14ac:dyDescent="0.25">
      <c r="A1569" s="115">
        <v>335542</v>
      </c>
      <c r="B1569" s="115" t="s">
        <v>138</v>
      </c>
      <c r="P1569" s="115" t="s">
        <v>136</v>
      </c>
      <c r="AB1569" s="115" t="s">
        <v>136</v>
      </c>
      <c r="AG1569" s="115" t="s">
        <v>133</v>
      </c>
      <c r="AJ1569" s="115" t="s">
        <v>136</v>
      </c>
      <c r="AL1569" s="115" t="s">
        <v>135</v>
      </c>
      <c r="AM1569" s="115" t="s">
        <v>136</v>
      </c>
    </row>
    <row r="1570" spans="1:39" x14ac:dyDescent="0.25">
      <c r="A1570" s="115">
        <v>335795</v>
      </c>
      <c r="B1570" s="115" t="s">
        <v>138</v>
      </c>
      <c r="AB1570" s="115" t="s">
        <v>136</v>
      </c>
      <c r="AC1570" s="115" t="s">
        <v>136</v>
      </c>
      <c r="AD1570" s="115" t="s">
        <v>136</v>
      </c>
      <c r="AG1570" s="115" t="s">
        <v>136</v>
      </c>
      <c r="AJ1570" s="115" t="s">
        <v>136</v>
      </c>
      <c r="AK1570" s="115" t="s">
        <v>136</v>
      </c>
      <c r="AL1570" s="115" t="s">
        <v>136</v>
      </c>
      <c r="AM1570" s="115" t="s">
        <v>136</v>
      </c>
    </row>
    <row r="1571" spans="1:39" x14ac:dyDescent="0.25">
      <c r="A1571" s="115">
        <v>337638</v>
      </c>
      <c r="B1571" s="115" t="s">
        <v>138</v>
      </c>
      <c r="O1571" s="115" t="s">
        <v>135</v>
      </c>
      <c r="W1571" s="115" t="s">
        <v>136</v>
      </c>
      <c r="AG1571" s="115" t="s">
        <v>136</v>
      </c>
      <c r="AI1571" s="115" t="s">
        <v>135</v>
      </c>
      <c r="AJ1571" s="115" t="s">
        <v>135</v>
      </c>
      <c r="AK1571" s="115" t="s">
        <v>135</v>
      </c>
      <c r="AM1571" s="115" t="s">
        <v>135</v>
      </c>
    </row>
    <row r="1572" spans="1:39" x14ac:dyDescent="0.25">
      <c r="A1572" s="115">
        <v>335741</v>
      </c>
      <c r="B1572" s="115" t="s">
        <v>138</v>
      </c>
      <c r="O1572" s="115" t="s">
        <v>135</v>
      </c>
      <c r="P1572" s="115" t="s">
        <v>135</v>
      </c>
      <c r="AG1572" s="115" t="s">
        <v>135</v>
      </c>
      <c r="AI1572" s="115" t="s">
        <v>133</v>
      </c>
      <c r="AJ1572" s="115" t="s">
        <v>133</v>
      </c>
      <c r="AK1572" s="115" t="s">
        <v>136</v>
      </c>
      <c r="AL1572" s="115" t="s">
        <v>133</v>
      </c>
      <c r="AM1572" s="115" t="s">
        <v>136</v>
      </c>
    </row>
    <row r="1573" spans="1:39" x14ac:dyDescent="0.25">
      <c r="A1573" s="115">
        <v>333191</v>
      </c>
      <c r="B1573" s="115" t="s">
        <v>138</v>
      </c>
      <c r="O1573" s="115" t="s">
        <v>135</v>
      </c>
      <c r="P1573" s="115" t="s">
        <v>136</v>
      </c>
      <c r="AC1573" s="115" t="s">
        <v>133</v>
      </c>
      <c r="AD1573" s="115" t="s">
        <v>133</v>
      </c>
      <c r="AE1573" s="115" t="s">
        <v>133</v>
      </c>
      <c r="AF1573" s="115" t="s">
        <v>135</v>
      </c>
      <c r="AG1573" s="115" t="s">
        <v>133</v>
      </c>
      <c r="AI1573" s="115" t="s">
        <v>133</v>
      </c>
      <c r="AJ1573" s="115" t="s">
        <v>135</v>
      </c>
      <c r="AK1573" s="115" t="s">
        <v>133</v>
      </c>
      <c r="AL1573" s="115" t="s">
        <v>133</v>
      </c>
      <c r="AM1573" s="115" t="s">
        <v>133</v>
      </c>
    </row>
    <row r="1574" spans="1:39" x14ac:dyDescent="0.25">
      <c r="A1574" s="115">
        <v>338731</v>
      </c>
      <c r="B1574" s="115" t="s">
        <v>138</v>
      </c>
      <c r="O1574" s="115" t="s">
        <v>136</v>
      </c>
      <c r="W1574" s="115" t="s">
        <v>136</v>
      </c>
      <c r="AG1574" s="115" t="s">
        <v>135</v>
      </c>
      <c r="AK1574" s="115" t="s">
        <v>135</v>
      </c>
      <c r="AM1574" s="115" t="s">
        <v>135</v>
      </c>
    </row>
    <row r="1575" spans="1:39" x14ac:dyDescent="0.25">
      <c r="A1575" s="115">
        <v>336307</v>
      </c>
      <c r="B1575" s="115" t="s">
        <v>138</v>
      </c>
      <c r="O1575" s="115" t="s">
        <v>136</v>
      </c>
      <c r="AG1575" s="115" t="s">
        <v>135</v>
      </c>
      <c r="AI1575" s="115" t="s">
        <v>135</v>
      </c>
      <c r="AJ1575" s="115" t="s">
        <v>135</v>
      </c>
      <c r="AK1575" s="115" t="s">
        <v>135</v>
      </c>
      <c r="AM1575" s="115" t="s">
        <v>135</v>
      </c>
    </row>
    <row r="1576" spans="1:39" x14ac:dyDescent="0.25">
      <c r="A1576" s="115">
        <v>337663</v>
      </c>
      <c r="B1576" s="115" t="s">
        <v>138</v>
      </c>
      <c r="O1576" s="115" t="s">
        <v>136</v>
      </c>
      <c r="AC1576" s="115" t="s">
        <v>136</v>
      </c>
      <c r="AG1576" s="115" t="s">
        <v>135</v>
      </c>
      <c r="AI1576" s="115" t="s">
        <v>135</v>
      </c>
      <c r="AJ1576" s="115" t="s">
        <v>135</v>
      </c>
      <c r="AK1576" s="115" t="s">
        <v>135</v>
      </c>
      <c r="AL1576" s="115" t="s">
        <v>135</v>
      </c>
      <c r="AM1576" s="115" t="s">
        <v>135</v>
      </c>
    </row>
    <row r="1577" spans="1:39" x14ac:dyDescent="0.25">
      <c r="A1577" s="115">
        <v>330337</v>
      </c>
      <c r="B1577" s="115" t="s">
        <v>138</v>
      </c>
      <c r="G1577" s="115" t="s">
        <v>136</v>
      </c>
      <c r="O1577" s="115" t="s">
        <v>136</v>
      </c>
      <c r="AG1577" s="115" t="s">
        <v>136</v>
      </c>
      <c r="AH1577" s="115" t="s">
        <v>136</v>
      </c>
      <c r="AL1577" s="115" t="s">
        <v>136</v>
      </c>
    </row>
    <row r="1578" spans="1:39" x14ac:dyDescent="0.25">
      <c r="A1578" s="115">
        <v>333306</v>
      </c>
      <c r="B1578" s="115" t="s">
        <v>138</v>
      </c>
      <c r="O1578" s="115" t="s">
        <v>136</v>
      </c>
      <c r="W1578" s="115" t="s">
        <v>136</v>
      </c>
      <c r="AC1578" s="115" t="s">
        <v>136</v>
      </c>
      <c r="AF1578" s="115" t="s">
        <v>136</v>
      </c>
      <c r="AH1578" s="115" t="s">
        <v>135</v>
      </c>
      <c r="AI1578" s="115" t="s">
        <v>133</v>
      </c>
      <c r="AJ1578" s="115" t="s">
        <v>133</v>
      </c>
      <c r="AK1578" s="115" t="s">
        <v>135</v>
      </c>
      <c r="AL1578" s="115" t="s">
        <v>136</v>
      </c>
    </row>
    <row r="1579" spans="1:39" x14ac:dyDescent="0.25">
      <c r="A1579" s="115">
        <v>335901</v>
      </c>
      <c r="B1579" s="115" t="s">
        <v>138</v>
      </c>
      <c r="O1579" s="115" t="s">
        <v>136</v>
      </c>
      <c r="W1579" s="115" t="s">
        <v>136</v>
      </c>
      <c r="AG1579" s="115" t="s">
        <v>136</v>
      </c>
      <c r="AJ1579" s="115" t="s">
        <v>136</v>
      </c>
      <c r="AL1579" s="115" t="s">
        <v>136</v>
      </c>
    </row>
    <row r="1580" spans="1:39" x14ac:dyDescent="0.25">
      <c r="A1580" s="115">
        <v>336047</v>
      </c>
      <c r="B1580" s="115" t="s">
        <v>138</v>
      </c>
      <c r="O1580" s="115" t="s">
        <v>136</v>
      </c>
      <c r="W1580" s="115" t="s">
        <v>136</v>
      </c>
      <c r="AA1580" s="115" t="s">
        <v>136</v>
      </c>
      <c r="AC1580" s="115" t="s">
        <v>133</v>
      </c>
      <c r="AD1580" s="115" t="s">
        <v>135</v>
      </c>
      <c r="AF1580" s="115" t="s">
        <v>135</v>
      </c>
      <c r="AG1580" s="115" t="s">
        <v>133</v>
      </c>
      <c r="AH1580" s="115" t="s">
        <v>133</v>
      </c>
      <c r="AJ1580" s="115" t="s">
        <v>135</v>
      </c>
      <c r="AK1580" s="115" t="s">
        <v>133</v>
      </c>
      <c r="AL1580" s="115" t="s">
        <v>133</v>
      </c>
      <c r="AM1580" s="115" t="s">
        <v>135</v>
      </c>
    </row>
    <row r="1581" spans="1:39" x14ac:dyDescent="0.25">
      <c r="A1581" s="115">
        <v>337580</v>
      </c>
      <c r="B1581" s="115" t="s">
        <v>138</v>
      </c>
      <c r="F1581" s="115" t="s">
        <v>136</v>
      </c>
      <c r="H1581" s="115" t="s">
        <v>136</v>
      </c>
      <c r="K1581" s="115" t="s">
        <v>136</v>
      </c>
      <c r="O1581" s="115" t="s">
        <v>136</v>
      </c>
      <c r="AG1581" s="115" t="s">
        <v>136</v>
      </c>
      <c r="AH1581" s="115" t="s">
        <v>135</v>
      </c>
      <c r="AI1581" s="115" t="s">
        <v>135</v>
      </c>
      <c r="AJ1581" s="115" t="s">
        <v>135</v>
      </c>
      <c r="AM1581" s="115" t="s">
        <v>135</v>
      </c>
    </row>
    <row r="1582" spans="1:39" x14ac:dyDescent="0.25">
      <c r="A1582" s="115">
        <v>338153</v>
      </c>
      <c r="B1582" s="115" t="s">
        <v>138</v>
      </c>
      <c r="K1582" s="115" t="s">
        <v>135</v>
      </c>
      <c r="O1582" s="115" t="s">
        <v>136</v>
      </c>
      <c r="P1582" s="115" t="s">
        <v>136</v>
      </c>
      <c r="AC1582" s="115" t="s">
        <v>136</v>
      </c>
      <c r="AG1582" s="115" t="s">
        <v>136</v>
      </c>
      <c r="AJ1582" s="115" t="s">
        <v>135</v>
      </c>
      <c r="AL1582" s="115" t="s">
        <v>135</v>
      </c>
      <c r="AM1582" s="115" t="s">
        <v>135</v>
      </c>
    </row>
    <row r="1583" spans="1:39" x14ac:dyDescent="0.25">
      <c r="A1583" s="115">
        <v>338598</v>
      </c>
      <c r="B1583" s="115" t="s">
        <v>138</v>
      </c>
      <c r="O1583" s="115" t="s">
        <v>136</v>
      </c>
      <c r="P1583" s="115" t="s">
        <v>136</v>
      </c>
      <c r="AC1583" s="115" t="s">
        <v>136</v>
      </c>
      <c r="AG1583" s="115" t="s">
        <v>136</v>
      </c>
      <c r="AI1583" s="115" t="s">
        <v>135</v>
      </c>
      <c r="AJ1583" s="115" t="s">
        <v>135</v>
      </c>
      <c r="AL1583" s="115" t="s">
        <v>135</v>
      </c>
      <c r="AM1583" s="115" t="s">
        <v>135</v>
      </c>
    </row>
    <row r="1584" spans="1:39" x14ac:dyDescent="0.25">
      <c r="A1584" s="115">
        <v>339152</v>
      </c>
      <c r="B1584" s="115" t="s">
        <v>138</v>
      </c>
      <c r="P1584" s="115" t="s">
        <v>201</v>
      </c>
      <c r="R1584" s="115" t="s">
        <v>201</v>
      </c>
      <c r="W1584" s="115" t="s">
        <v>201</v>
      </c>
      <c r="AC1584" s="115" t="s">
        <v>201</v>
      </c>
      <c r="AD1584" s="115" t="s">
        <v>201</v>
      </c>
      <c r="AE1584" s="115" t="s">
        <v>201</v>
      </c>
      <c r="AF1584" s="115" t="s">
        <v>201</v>
      </c>
      <c r="AG1584" s="115" t="s">
        <v>201</v>
      </c>
      <c r="AH1584" s="115" t="s">
        <v>201</v>
      </c>
      <c r="AI1584" s="115" t="s">
        <v>201</v>
      </c>
      <c r="AJ1584" s="115" t="s">
        <v>201</v>
      </c>
      <c r="AK1584" s="115" t="s">
        <v>201</v>
      </c>
      <c r="AL1584" s="115" t="s">
        <v>201</v>
      </c>
      <c r="AM1584" s="115" t="s">
        <v>201</v>
      </c>
    </row>
    <row r="1585" spans="1:39" x14ac:dyDescent="0.25">
      <c r="A1585" s="115">
        <v>339544</v>
      </c>
      <c r="B1585" s="115" t="s">
        <v>138</v>
      </c>
      <c r="I1585" s="115" t="s">
        <v>201</v>
      </c>
      <c r="V1585" s="115" t="s">
        <v>201</v>
      </c>
      <c r="AC1585" s="115" t="s">
        <v>201</v>
      </c>
      <c r="AI1585" s="115" t="s">
        <v>201</v>
      </c>
      <c r="AJ1585" s="115" t="s">
        <v>201</v>
      </c>
      <c r="AL1585" s="115" t="s">
        <v>201</v>
      </c>
      <c r="AM1585" s="115" t="s">
        <v>201</v>
      </c>
    </row>
    <row r="1586" spans="1:39" x14ac:dyDescent="0.25">
      <c r="A1586" s="115">
        <v>339363</v>
      </c>
      <c r="B1586" s="115" t="s">
        <v>138</v>
      </c>
      <c r="AG1586" s="115" t="s">
        <v>201</v>
      </c>
      <c r="AH1586" s="115" t="s">
        <v>201</v>
      </c>
      <c r="AI1586" s="115" t="s">
        <v>201</v>
      </c>
      <c r="AJ1586" s="115" t="s">
        <v>201</v>
      </c>
      <c r="AL1586" s="115" t="s">
        <v>201</v>
      </c>
      <c r="AM1586" s="115" t="s">
        <v>201</v>
      </c>
    </row>
    <row r="1587" spans="1:39" x14ac:dyDescent="0.25">
      <c r="A1587" s="115">
        <v>328141</v>
      </c>
      <c r="B1587" s="115" t="s">
        <v>138</v>
      </c>
      <c r="I1587" s="115" t="s">
        <v>136</v>
      </c>
      <c r="N1587" s="115" t="s">
        <v>136</v>
      </c>
      <c r="AA1587" s="115" t="s">
        <v>136</v>
      </c>
      <c r="AC1587" s="115" t="s">
        <v>136</v>
      </c>
      <c r="AG1587" s="115" t="s">
        <v>136</v>
      </c>
      <c r="AJ1587" s="115" t="s">
        <v>135</v>
      </c>
      <c r="AM1587" s="115" t="s">
        <v>135</v>
      </c>
    </row>
    <row r="1588" spans="1:39" x14ac:dyDescent="0.25">
      <c r="A1588" s="115">
        <v>333231</v>
      </c>
      <c r="B1588" s="115" t="s">
        <v>138</v>
      </c>
      <c r="T1588" s="115" t="s">
        <v>135</v>
      </c>
      <c r="W1588" s="115" t="s">
        <v>136</v>
      </c>
      <c r="Z1588" s="115" t="s">
        <v>136</v>
      </c>
      <c r="AA1588" s="115" t="s">
        <v>136</v>
      </c>
      <c r="AC1588" s="115" t="s">
        <v>135</v>
      </c>
      <c r="AD1588" s="115" t="s">
        <v>135</v>
      </c>
      <c r="AG1588" s="115" t="s">
        <v>135</v>
      </c>
      <c r="AH1588" s="115" t="s">
        <v>135</v>
      </c>
      <c r="AI1588" s="115" t="s">
        <v>133</v>
      </c>
      <c r="AJ1588" s="115" t="s">
        <v>133</v>
      </c>
      <c r="AK1588" s="115" t="s">
        <v>133</v>
      </c>
      <c r="AL1588" s="115" t="s">
        <v>133</v>
      </c>
      <c r="AM1588" s="115" t="s">
        <v>133</v>
      </c>
    </row>
    <row r="1589" spans="1:39" x14ac:dyDescent="0.25">
      <c r="A1589" s="115">
        <v>331552</v>
      </c>
      <c r="B1589" s="115" t="s">
        <v>138</v>
      </c>
      <c r="P1589" s="115" t="s">
        <v>136</v>
      </c>
      <c r="Z1589" s="115" t="s">
        <v>136</v>
      </c>
      <c r="AC1589" s="115" t="s">
        <v>136</v>
      </c>
      <c r="AG1589" s="115" t="s">
        <v>136</v>
      </c>
      <c r="AI1589" s="115" t="s">
        <v>135</v>
      </c>
      <c r="AJ1589" s="115" t="s">
        <v>135</v>
      </c>
      <c r="AK1589" s="115" t="s">
        <v>135</v>
      </c>
      <c r="AL1589" s="115" t="s">
        <v>135</v>
      </c>
      <c r="AM1589" s="115" t="s">
        <v>135</v>
      </c>
    </row>
    <row r="1590" spans="1:39" x14ac:dyDescent="0.25">
      <c r="A1590" s="115">
        <v>332204</v>
      </c>
      <c r="B1590" s="115" t="s">
        <v>138</v>
      </c>
      <c r="N1590" s="115" t="s">
        <v>136</v>
      </c>
      <c r="W1590" s="115" t="s">
        <v>136</v>
      </c>
      <c r="AC1590" s="115" t="s">
        <v>136</v>
      </c>
      <c r="AG1590" s="115" t="s">
        <v>136</v>
      </c>
      <c r="AI1590" s="115" t="s">
        <v>135</v>
      </c>
      <c r="AL1590" s="115" t="s">
        <v>136</v>
      </c>
      <c r="AM1590" s="115" t="s">
        <v>136</v>
      </c>
    </row>
    <row r="1591" spans="1:39" x14ac:dyDescent="0.25">
      <c r="A1591" s="115">
        <v>337666</v>
      </c>
      <c r="B1591" s="115" t="s">
        <v>138</v>
      </c>
      <c r="R1591" s="115" t="s">
        <v>135</v>
      </c>
      <c r="X1591" s="115" t="s">
        <v>135</v>
      </c>
      <c r="Z1591" s="115" t="s">
        <v>135</v>
      </c>
      <c r="AC1591" s="115" t="s">
        <v>133</v>
      </c>
      <c r="AD1591" s="115" t="s">
        <v>133</v>
      </c>
      <c r="AG1591" s="115" t="s">
        <v>133</v>
      </c>
      <c r="AH1591" s="115" t="s">
        <v>133</v>
      </c>
      <c r="AI1591" s="115" t="s">
        <v>133</v>
      </c>
      <c r="AJ1591" s="115" t="s">
        <v>133</v>
      </c>
      <c r="AK1591" s="115" t="s">
        <v>133</v>
      </c>
      <c r="AL1591" s="115" t="s">
        <v>133</v>
      </c>
      <c r="AM1591" s="115" t="s">
        <v>133</v>
      </c>
    </row>
    <row r="1592" spans="1:39" x14ac:dyDescent="0.25">
      <c r="A1592" s="115">
        <v>338771</v>
      </c>
      <c r="B1592" s="115" t="s">
        <v>138</v>
      </c>
      <c r="N1592" s="115" t="s">
        <v>135</v>
      </c>
      <c r="W1592" s="115" t="s">
        <v>133</v>
      </c>
      <c r="AA1592" s="115" t="s">
        <v>135</v>
      </c>
      <c r="AC1592" s="115" t="s">
        <v>135</v>
      </c>
      <c r="AH1592" s="115" t="s">
        <v>135</v>
      </c>
      <c r="AI1592" s="115" t="s">
        <v>133</v>
      </c>
      <c r="AJ1592" s="115" t="s">
        <v>133</v>
      </c>
      <c r="AK1592" s="115" t="s">
        <v>133</v>
      </c>
      <c r="AL1592" s="115" t="s">
        <v>133</v>
      </c>
      <c r="AM1592" s="115" t="s">
        <v>133</v>
      </c>
    </row>
    <row r="1593" spans="1:39" x14ac:dyDescent="0.25">
      <c r="A1593" s="115">
        <v>338892</v>
      </c>
      <c r="B1593" s="115" t="s">
        <v>138</v>
      </c>
      <c r="N1593" s="115" t="s">
        <v>136</v>
      </c>
      <c r="R1593" s="115" t="s">
        <v>136</v>
      </c>
      <c r="W1593" s="115" t="s">
        <v>135</v>
      </c>
      <c r="AA1593" s="115" t="s">
        <v>133</v>
      </c>
      <c r="AC1593" s="115" t="s">
        <v>135</v>
      </c>
      <c r="AG1593" s="115" t="s">
        <v>133</v>
      </c>
      <c r="AH1593" s="115" t="s">
        <v>133</v>
      </c>
      <c r="AI1593" s="115" t="s">
        <v>133</v>
      </c>
      <c r="AJ1593" s="115" t="s">
        <v>133</v>
      </c>
      <c r="AK1593" s="115" t="s">
        <v>133</v>
      </c>
      <c r="AL1593" s="115" t="s">
        <v>133</v>
      </c>
      <c r="AM1593" s="115" t="s">
        <v>133</v>
      </c>
    </row>
    <row r="1594" spans="1:39" x14ac:dyDescent="0.25">
      <c r="A1594" s="115">
        <v>334773</v>
      </c>
      <c r="B1594" s="115" t="s">
        <v>138</v>
      </c>
      <c r="P1594" s="115" t="s">
        <v>136</v>
      </c>
      <c r="V1594" s="115" t="s">
        <v>135</v>
      </c>
      <c r="AG1594" s="115" t="s">
        <v>133</v>
      </c>
      <c r="AI1594" s="115" t="s">
        <v>135</v>
      </c>
      <c r="AJ1594" s="115" t="s">
        <v>135</v>
      </c>
      <c r="AM1594" s="115" t="s">
        <v>135</v>
      </c>
    </row>
    <row r="1595" spans="1:39" x14ac:dyDescent="0.25">
      <c r="A1595" s="115">
        <v>336843</v>
      </c>
      <c r="B1595" s="115" t="s">
        <v>138</v>
      </c>
      <c r="Y1595" s="115" t="s">
        <v>136</v>
      </c>
      <c r="Z1595" s="115" t="s">
        <v>136</v>
      </c>
      <c r="AC1595" s="115" t="s">
        <v>136</v>
      </c>
      <c r="AG1595" s="115" t="s">
        <v>136</v>
      </c>
      <c r="AI1595" s="115" t="s">
        <v>136</v>
      </c>
      <c r="AJ1595" s="115" t="s">
        <v>136</v>
      </c>
      <c r="AK1595" s="115" t="s">
        <v>136</v>
      </c>
      <c r="AL1595" s="115" t="s">
        <v>136</v>
      </c>
      <c r="AM1595" s="115" t="s">
        <v>136</v>
      </c>
    </row>
    <row r="1596" spans="1:39" x14ac:dyDescent="0.25">
      <c r="A1596" s="115">
        <v>338784</v>
      </c>
      <c r="B1596" s="115" t="s">
        <v>138</v>
      </c>
      <c r="N1596" s="115" t="s">
        <v>136</v>
      </c>
      <c r="V1596" s="115" t="s">
        <v>136</v>
      </c>
      <c r="AA1596" s="115" t="s">
        <v>135</v>
      </c>
      <c r="AI1596" s="115" t="s">
        <v>135</v>
      </c>
      <c r="AJ1596" s="115" t="s">
        <v>135</v>
      </c>
      <c r="AM1596" s="115" t="s">
        <v>135</v>
      </c>
    </row>
    <row r="1597" spans="1:39" x14ac:dyDescent="0.25">
      <c r="A1597" s="115">
        <v>338503</v>
      </c>
      <c r="B1597" s="115" t="s">
        <v>138</v>
      </c>
      <c r="AA1597" s="115" t="s">
        <v>136</v>
      </c>
      <c r="AC1597" s="115" t="s">
        <v>136</v>
      </c>
      <c r="AG1597" s="115" t="s">
        <v>136</v>
      </c>
      <c r="AJ1597" s="115" t="s">
        <v>135</v>
      </c>
      <c r="AL1597" s="115" t="s">
        <v>135</v>
      </c>
      <c r="AM1597" s="115" t="s">
        <v>135</v>
      </c>
    </row>
    <row r="1598" spans="1:39" x14ac:dyDescent="0.25">
      <c r="A1598" s="115">
        <v>335696</v>
      </c>
      <c r="B1598" s="115" t="s">
        <v>138</v>
      </c>
      <c r="P1598" s="115" t="s">
        <v>136</v>
      </c>
      <c r="W1598" s="115" t="s">
        <v>136</v>
      </c>
      <c r="AA1598" s="115" t="s">
        <v>136</v>
      </c>
      <c r="AD1598" s="115" t="s">
        <v>136</v>
      </c>
      <c r="AG1598" s="115" t="s">
        <v>136</v>
      </c>
      <c r="AH1598" s="115" t="s">
        <v>136</v>
      </c>
      <c r="AJ1598" s="115" t="s">
        <v>135</v>
      </c>
      <c r="AK1598" s="115" t="s">
        <v>135</v>
      </c>
      <c r="AL1598" s="115" t="s">
        <v>135</v>
      </c>
    </row>
    <row r="1599" spans="1:39" x14ac:dyDescent="0.25">
      <c r="A1599" s="115">
        <v>337472</v>
      </c>
      <c r="B1599" s="115" t="s">
        <v>138</v>
      </c>
      <c r="AD1599" s="115" t="s">
        <v>133</v>
      </c>
      <c r="AF1599" s="115" t="s">
        <v>133</v>
      </c>
      <c r="AG1599" s="115" t="s">
        <v>133</v>
      </c>
      <c r="AH1599" s="115" t="s">
        <v>133</v>
      </c>
      <c r="AI1599" s="115" t="s">
        <v>133</v>
      </c>
      <c r="AJ1599" s="115" t="s">
        <v>133</v>
      </c>
      <c r="AK1599" s="115" t="s">
        <v>133</v>
      </c>
      <c r="AL1599" s="115" t="s">
        <v>133</v>
      </c>
      <c r="AM1599" s="115" t="s">
        <v>133</v>
      </c>
    </row>
    <row r="1600" spans="1:39" x14ac:dyDescent="0.25">
      <c r="A1600" s="115">
        <v>339291</v>
      </c>
      <c r="B1600" s="115" t="s">
        <v>138</v>
      </c>
      <c r="AF1600" s="115" t="s">
        <v>136</v>
      </c>
      <c r="AG1600" s="115" t="s">
        <v>136</v>
      </c>
      <c r="AJ1600" s="115" t="s">
        <v>135</v>
      </c>
      <c r="AL1600" s="115" t="s">
        <v>135</v>
      </c>
      <c r="AM1600" s="115" t="s">
        <v>135</v>
      </c>
    </row>
    <row r="1601" spans="1:39" x14ac:dyDescent="0.25">
      <c r="A1601" s="115">
        <v>337586</v>
      </c>
      <c r="B1601" s="115" t="s">
        <v>138</v>
      </c>
      <c r="P1601" s="115" t="s">
        <v>136</v>
      </c>
      <c r="AD1601" s="115" t="s">
        <v>135</v>
      </c>
      <c r="AJ1601" s="115" t="s">
        <v>136</v>
      </c>
      <c r="AK1601" s="115" t="s">
        <v>136</v>
      </c>
      <c r="AM1601" s="115" t="s">
        <v>136</v>
      </c>
    </row>
    <row r="1602" spans="1:39" x14ac:dyDescent="0.25">
      <c r="A1602" s="115">
        <v>339665</v>
      </c>
      <c r="B1602" s="115" t="s">
        <v>138</v>
      </c>
      <c r="Z1602" s="115" t="s">
        <v>136</v>
      </c>
      <c r="AG1602" s="115" t="s">
        <v>133</v>
      </c>
      <c r="AJ1602" s="115" t="s">
        <v>135</v>
      </c>
      <c r="AK1602" s="115" t="s">
        <v>133</v>
      </c>
      <c r="AM1602" s="115" t="s">
        <v>135</v>
      </c>
    </row>
    <row r="1603" spans="1:39" x14ac:dyDescent="0.25">
      <c r="A1603" s="115">
        <v>338108</v>
      </c>
      <c r="B1603" s="115" t="s">
        <v>138</v>
      </c>
      <c r="I1603" s="115" t="s">
        <v>135</v>
      </c>
      <c r="N1603" s="115" t="s">
        <v>135</v>
      </c>
      <c r="V1603" s="115" t="s">
        <v>133</v>
      </c>
      <c r="AA1603" s="115" t="s">
        <v>133</v>
      </c>
      <c r="AC1603" s="115" t="s">
        <v>136</v>
      </c>
      <c r="AG1603" s="115" t="s">
        <v>136</v>
      </c>
      <c r="AI1603" s="115" t="s">
        <v>135</v>
      </c>
      <c r="AJ1603" s="115" t="s">
        <v>135</v>
      </c>
      <c r="AK1603" s="115" t="s">
        <v>135</v>
      </c>
      <c r="AM1603" s="115" t="s">
        <v>135</v>
      </c>
    </row>
    <row r="1604" spans="1:39" x14ac:dyDescent="0.25">
      <c r="A1604" s="115">
        <v>337664</v>
      </c>
      <c r="B1604" s="115" t="s">
        <v>138</v>
      </c>
      <c r="I1604" s="115" t="s">
        <v>136</v>
      </c>
      <c r="N1604" s="115" t="s">
        <v>136</v>
      </c>
      <c r="V1604" s="115" t="s">
        <v>136</v>
      </c>
      <c r="W1604" s="115" t="s">
        <v>136</v>
      </c>
      <c r="AC1604" s="115" t="s">
        <v>136</v>
      </c>
      <c r="AE1604" s="115" t="s">
        <v>133</v>
      </c>
      <c r="AF1604" s="115" t="s">
        <v>136</v>
      </c>
      <c r="AG1604" s="115" t="s">
        <v>135</v>
      </c>
      <c r="AH1604" s="115" t="s">
        <v>133</v>
      </c>
      <c r="AI1604" s="115" t="s">
        <v>133</v>
      </c>
      <c r="AJ1604" s="115" t="s">
        <v>133</v>
      </c>
      <c r="AK1604" s="115" t="s">
        <v>135</v>
      </c>
      <c r="AL1604" s="115" t="s">
        <v>133</v>
      </c>
      <c r="AM1604" s="115" t="s">
        <v>133</v>
      </c>
    </row>
    <row r="1605" spans="1:39" x14ac:dyDescent="0.25">
      <c r="A1605" s="115">
        <v>335119</v>
      </c>
      <c r="B1605" s="115" t="s">
        <v>138</v>
      </c>
      <c r="L1605" s="115" t="s">
        <v>136</v>
      </c>
      <c r="P1605" s="115" t="s">
        <v>136</v>
      </c>
      <c r="W1605" s="115" t="s">
        <v>135</v>
      </c>
      <c r="AC1605" s="115" t="s">
        <v>136</v>
      </c>
      <c r="AG1605" s="115" t="s">
        <v>133</v>
      </c>
      <c r="AH1605" s="115" t="s">
        <v>136</v>
      </c>
      <c r="AI1605" s="115" t="s">
        <v>133</v>
      </c>
      <c r="AJ1605" s="115" t="s">
        <v>133</v>
      </c>
      <c r="AK1605" s="115" t="s">
        <v>135</v>
      </c>
      <c r="AL1605" s="115" t="s">
        <v>133</v>
      </c>
      <c r="AM1605" s="115" t="s">
        <v>135</v>
      </c>
    </row>
    <row r="1606" spans="1:39" x14ac:dyDescent="0.25">
      <c r="A1606" s="115">
        <v>335701</v>
      </c>
      <c r="B1606" s="115" t="s">
        <v>138</v>
      </c>
      <c r="N1606" s="115" t="s">
        <v>135</v>
      </c>
      <c r="P1606" s="115" t="s">
        <v>136</v>
      </c>
      <c r="AC1606" s="115" t="s">
        <v>136</v>
      </c>
      <c r="AD1606" s="115" t="s">
        <v>136</v>
      </c>
      <c r="AG1606" s="115" t="s">
        <v>133</v>
      </c>
      <c r="AH1606" s="115" t="s">
        <v>133</v>
      </c>
      <c r="AI1606" s="115" t="s">
        <v>133</v>
      </c>
      <c r="AJ1606" s="115" t="s">
        <v>133</v>
      </c>
      <c r="AK1606" s="115" t="s">
        <v>135</v>
      </c>
      <c r="AL1606" s="115" t="s">
        <v>135</v>
      </c>
      <c r="AM1606" s="115" t="s">
        <v>135</v>
      </c>
    </row>
    <row r="1607" spans="1:39" x14ac:dyDescent="0.25">
      <c r="A1607" s="115">
        <v>308656</v>
      </c>
      <c r="B1607" s="115" t="s">
        <v>138</v>
      </c>
      <c r="AA1607" s="115" t="s">
        <v>136</v>
      </c>
      <c r="AG1607" s="115" t="s">
        <v>133</v>
      </c>
      <c r="AH1607" s="115" t="s">
        <v>135</v>
      </c>
      <c r="AK1607" s="115" t="s">
        <v>136</v>
      </c>
      <c r="AL1607" s="115" t="s">
        <v>136</v>
      </c>
      <c r="AM1607" s="115" t="s">
        <v>133</v>
      </c>
    </row>
    <row r="1608" spans="1:39" x14ac:dyDescent="0.25">
      <c r="A1608" s="115">
        <v>338078</v>
      </c>
      <c r="B1608" s="115" t="s">
        <v>138</v>
      </c>
      <c r="X1608" s="115" t="s">
        <v>136</v>
      </c>
      <c r="AI1608" s="115" t="s">
        <v>135</v>
      </c>
      <c r="AJ1608" s="115" t="s">
        <v>135</v>
      </c>
      <c r="AK1608" s="115" t="s">
        <v>135</v>
      </c>
      <c r="AL1608" s="115" t="s">
        <v>135</v>
      </c>
      <c r="AM1608" s="115" t="s">
        <v>135</v>
      </c>
    </row>
    <row r="1609" spans="1:39" x14ac:dyDescent="0.25">
      <c r="A1609" s="115">
        <v>338623</v>
      </c>
      <c r="B1609" s="115" t="s">
        <v>138</v>
      </c>
      <c r="Z1609" s="115" t="s">
        <v>133</v>
      </c>
      <c r="AC1609" s="115" t="s">
        <v>136</v>
      </c>
      <c r="AG1609" s="115" t="s">
        <v>135</v>
      </c>
      <c r="AH1609" s="115" t="s">
        <v>136</v>
      </c>
      <c r="AK1609" s="115" t="s">
        <v>135</v>
      </c>
      <c r="AL1609" s="115" t="s">
        <v>135</v>
      </c>
      <c r="AM1609" s="115" t="s">
        <v>135</v>
      </c>
    </row>
    <row r="1610" spans="1:39" x14ac:dyDescent="0.25">
      <c r="A1610" s="115">
        <v>336102</v>
      </c>
      <c r="B1610" s="115" t="s">
        <v>138</v>
      </c>
      <c r="K1610" s="115" t="s">
        <v>136</v>
      </c>
      <c r="P1610" s="115" t="s">
        <v>136</v>
      </c>
      <c r="W1610" s="115" t="s">
        <v>136</v>
      </c>
      <c r="AC1610" s="115" t="s">
        <v>136</v>
      </c>
      <c r="AG1610" s="115" t="s">
        <v>136</v>
      </c>
      <c r="AI1610" s="115" t="s">
        <v>135</v>
      </c>
      <c r="AJ1610" s="115" t="s">
        <v>135</v>
      </c>
      <c r="AK1610" s="115" t="s">
        <v>135</v>
      </c>
      <c r="AL1610" s="115" t="s">
        <v>135</v>
      </c>
      <c r="AM1610" s="115" t="s">
        <v>135</v>
      </c>
    </row>
    <row r="1611" spans="1:39" x14ac:dyDescent="0.25">
      <c r="A1611" s="115">
        <v>336086</v>
      </c>
      <c r="B1611" s="115" t="s">
        <v>138</v>
      </c>
      <c r="V1611" s="115" t="s">
        <v>136</v>
      </c>
      <c r="W1611" s="115" t="s">
        <v>136</v>
      </c>
      <c r="AH1611" s="115" t="s">
        <v>136</v>
      </c>
      <c r="AI1611" s="115" t="s">
        <v>136</v>
      </c>
      <c r="AK1611" s="115" t="s">
        <v>136</v>
      </c>
    </row>
    <row r="1612" spans="1:39" x14ac:dyDescent="0.25">
      <c r="A1612" s="115">
        <v>338154</v>
      </c>
      <c r="B1612" s="115" t="s">
        <v>138</v>
      </c>
      <c r="I1612" s="115" t="s">
        <v>136</v>
      </c>
      <c r="AA1612" s="115" t="s">
        <v>136</v>
      </c>
      <c r="AC1612" s="115" t="s">
        <v>136</v>
      </c>
      <c r="AG1612" s="115" t="s">
        <v>135</v>
      </c>
      <c r="AJ1612" s="115" t="s">
        <v>135</v>
      </c>
      <c r="AM1612" s="115" t="s">
        <v>135</v>
      </c>
    </row>
    <row r="1613" spans="1:39" x14ac:dyDescent="0.25">
      <c r="A1613" s="115">
        <v>318174</v>
      </c>
      <c r="B1613" s="115" t="s">
        <v>138</v>
      </c>
      <c r="AG1613" s="115" t="s">
        <v>136</v>
      </c>
      <c r="AI1613" s="115" t="s">
        <v>135</v>
      </c>
      <c r="AJ1613" s="115" t="s">
        <v>135</v>
      </c>
      <c r="AL1613" s="115" t="s">
        <v>135</v>
      </c>
      <c r="AM1613" s="115" t="s">
        <v>135</v>
      </c>
    </row>
    <row r="1614" spans="1:39" x14ac:dyDescent="0.25">
      <c r="A1614" s="115">
        <v>338975</v>
      </c>
      <c r="B1614" s="115" t="s">
        <v>138</v>
      </c>
      <c r="I1614" s="115" t="s">
        <v>136</v>
      </c>
      <c r="N1614" s="115" t="s">
        <v>136</v>
      </c>
      <c r="V1614" s="115" t="s">
        <v>135</v>
      </c>
      <c r="AA1614" s="115" t="s">
        <v>135</v>
      </c>
      <c r="AG1614" s="115" t="s">
        <v>136</v>
      </c>
      <c r="AI1614" s="115" t="s">
        <v>135</v>
      </c>
      <c r="AJ1614" s="115" t="s">
        <v>135</v>
      </c>
      <c r="AM1614" s="115" t="s">
        <v>135</v>
      </c>
    </row>
    <row r="1615" spans="1:39" x14ac:dyDescent="0.25">
      <c r="A1615" s="115">
        <v>338861</v>
      </c>
      <c r="B1615" s="115" t="s">
        <v>138</v>
      </c>
      <c r="W1615" s="115" t="s">
        <v>136</v>
      </c>
      <c r="AC1615" s="115" t="s">
        <v>136</v>
      </c>
      <c r="AG1615" s="115" t="s">
        <v>133</v>
      </c>
      <c r="AJ1615" s="115" t="s">
        <v>135</v>
      </c>
      <c r="AM1615" s="115" t="s">
        <v>135</v>
      </c>
    </row>
    <row r="1616" spans="1:39" x14ac:dyDescent="0.25">
      <c r="A1616" s="115">
        <v>339566</v>
      </c>
      <c r="B1616" s="115" t="s">
        <v>138</v>
      </c>
      <c r="AC1616" s="115" t="s">
        <v>133</v>
      </c>
      <c r="AG1616" s="115" t="s">
        <v>133</v>
      </c>
      <c r="AI1616" s="115" t="s">
        <v>133</v>
      </c>
      <c r="AK1616" s="115" t="s">
        <v>133</v>
      </c>
      <c r="AM1616" s="115" t="s">
        <v>135</v>
      </c>
    </row>
    <row r="1617" spans="1:39" x14ac:dyDescent="0.25">
      <c r="A1617" s="115">
        <v>337841</v>
      </c>
      <c r="B1617" s="115" t="s">
        <v>138</v>
      </c>
      <c r="AC1617" s="115" t="s">
        <v>135</v>
      </c>
      <c r="AG1617" s="115" t="s">
        <v>133</v>
      </c>
      <c r="AI1617" s="115" t="s">
        <v>135</v>
      </c>
      <c r="AJ1617" s="115" t="s">
        <v>135</v>
      </c>
      <c r="AL1617" s="115" t="s">
        <v>135</v>
      </c>
      <c r="AM1617" s="115" t="s">
        <v>135</v>
      </c>
    </row>
    <row r="1618" spans="1:39" x14ac:dyDescent="0.25">
      <c r="A1618" s="115">
        <v>337636</v>
      </c>
      <c r="B1618" s="115" t="s">
        <v>138</v>
      </c>
      <c r="P1618" s="115" t="s">
        <v>136</v>
      </c>
      <c r="W1618" s="115" t="s">
        <v>136</v>
      </c>
      <c r="Z1618" s="115" t="s">
        <v>136</v>
      </c>
      <c r="AC1618" s="115" t="s">
        <v>136</v>
      </c>
      <c r="AF1618" s="115" t="s">
        <v>136</v>
      </c>
      <c r="AG1618" s="115" t="s">
        <v>135</v>
      </c>
      <c r="AH1618" s="115" t="s">
        <v>136</v>
      </c>
      <c r="AI1618" s="115" t="s">
        <v>135</v>
      </c>
      <c r="AJ1618" s="115" t="s">
        <v>135</v>
      </c>
      <c r="AL1618" s="115" t="s">
        <v>135</v>
      </c>
      <c r="AM1618" s="115" t="s">
        <v>135</v>
      </c>
    </row>
    <row r="1619" spans="1:39" x14ac:dyDescent="0.25">
      <c r="A1619" s="115">
        <v>338561</v>
      </c>
      <c r="B1619" s="115" t="s">
        <v>138</v>
      </c>
      <c r="K1619" s="115" t="s">
        <v>133</v>
      </c>
      <c r="L1619" s="115" t="s">
        <v>133</v>
      </c>
      <c r="AG1619" s="115" t="s">
        <v>133</v>
      </c>
      <c r="AH1619" s="115" t="s">
        <v>133</v>
      </c>
      <c r="AM1619" s="115" t="s">
        <v>135</v>
      </c>
    </row>
    <row r="1620" spans="1:39" x14ac:dyDescent="0.25">
      <c r="A1620" s="115">
        <v>337822</v>
      </c>
      <c r="B1620" s="115" t="s">
        <v>138</v>
      </c>
      <c r="AF1620" s="115" t="s">
        <v>136</v>
      </c>
      <c r="AG1620" s="115" t="s">
        <v>133</v>
      </c>
      <c r="AI1620" s="115" t="s">
        <v>135</v>
      </c>
      <c r="AJ1620" s="115" t="s">
        <v>135</v>
      </c>
      <c r="AM1620" s="115" t="s">
        <v>135</v>
      </c>
    </row>
    <row r="1621" spans="1:39" x14ac:dyDescent="0.25">
      <c r="A1621" s="115">
        <v>338927</v>
      </c>
      <c r="B1621" s="115" t="s">
        <v>138</v>
      </c>
      <c r="N1621" s="115" t="s">
        <v>136</v>
      </c>
      <c r="P1621" s="115" t="s">
        <v>136</v>
      </c>
      <c r="V1621" s="115" t="s">
        <v>136</v>
      </c>
      <c r="AC1621" s="115" t="s">
        <v>136</v>
      </c>
      <c r="AG1621" s="115" t="s">
        <v>135</v>
      </c>
      <c r="AI1621" s="115" t="s">
        <v>135</v>
      </c>
      <c r="AJ1621" s="115" t="s">
        <v>135</v>
      </c>
      <c r="AK1621" s="115" t="s">
        <v>133</v>
      </c>
      <c r="AM1621" s="115" t="s">
        <v>135</v>
      </c>
    </row>
    <row r="1622" spans="1:39" x14ac:dyDescent="0.25">
      <c r="A1622" s="115">
        <v>337968</v>
      </c>
      <c r="B1622" s="115" t="s">
        <v>138</v>
      </c>
      <c r="AG1622" s="115" t="s">
        <v>135</v>
      </c>
      <c r="AI1622" s="115" t="s">
        <v>135</v>
      </c>
      <c r="AJ1622" s="115" t="s">
        <v>135</v>
      </c>
      <c r="AK1622" s="115" t="s">
        <v>135</v>
      </c>
      <c r="AL1622" s="115" t="s">
        <v>135</v>
      </c>
      <c r="AM1622" s="115" t="s">
        <v>135</v>
      </c>
    </row>
    <row r="1623" spans="1:39" x14ac:dyDescent="0.25">
      <c r="A1623" s="115">
        <v>332584</v>
      </c>
      <c r="B1623" s="115" t="s">
        <v>138</v>
      </c>
      <c r="P1623" s="115" t="s">
        <v>133</v>
      </c>
      <c r="X1623" s="115" t="s">
        <v>135</v>
      </c>
      <c r="AC1623" s="115" t="s">
        <v>136</v>
      </c>
      <c r="AD1623" s="115" t="s">
        <v>133</v>
      </c>
      <c r="AG1623" s="115" t="s">
        <v>133</v>
      </c>
      <c r="AI1623" s="115" t="s">
        <v>133</v>
      </c>
      <c r="AJ1623" s="115" t="s">
        <v>133</v>
      </c>
      <c r="AK1623" s="115" t="s">
        <v>133</v>
      </c>
      <c r="AL1623" s="115" t="s">
        <v>133</v>
      </c>
      <c r="AM1623" s="115" t="s">
        <v>135</v>
      </c>
    </row>
    <row r="1624" spans="1:39" x14ac:dyDescent="0.25">
      <c r="A1624" s="115">
        <v>337457</v>
      </c>
      <c r="B1624" s="115" t="s">
        <v>138</v>
      </c>
      <c r="P1624" s="115" t="s">
        <v>136</v>
      </c>
      <c r="X1624" s="115" t="s">
        <v>136</v>
      </c>
      <c r="AC1624" s="115" t="s">
        <v>136</v>
      </c>
      <c r="AG1624" s="115" t="s">
        <v>135</v>
      </c>
      <c r="AM1624" s="115" t="s">
        <v>136</v>
      </c>
    </row>
    <row r="1625" spans="1:39" x14ac:dyDescent="0.25">
      <c r="A1625" s="115">
        <v>337727</v>
      </c>
      <c r="B1625" s="115" t="s">
        <v>138</v>
      </c>
      <c r="P1625" s="115" t="s">
        <v>136</v>
      </c>
      <c r="AC1625" s="115" t="s">
        <v>136</v>
      </c>
      <c r="AG1625" s="115" t="s">
        <v>133</v>
      </c>
      <c r="AH1625" s="115" t="s">
        <v>133</v>
      </c>
      <c r="AI1625" s="115" t="s">
        <v>135</v>
      </c>
      <c r="AJ1625" s="115" t="s">
        <v>135</v>
      </c>
      <c r="AM1625" s="115" t="s">
        <v>135</v>
      </c>
    </row>
    <row r="1626" spans="1:39" x14ac:dyDescent="0.25">
      <c r="A1626" s="115">
        <v>336400</v>
      </c>
      <c r="B1626" s="115" t="s">
        <v>138</v>
      </c>
      <c r="K1626" s="115" t="s">
        <v>136</v>
      </c>
      <c r="AC1626" s="115" t="s">
        <v>136</v>
      </c>
      <c r="AH1626" s="115" t="s">
        <v>136</v>
      </c>
      <c r="AI1626" s="115" t="s">
        <v>135</v>
      </c>
      <c r="AJ1626" s="115" t="s">
        <v>135</v>
      </c>
      <c r="AK1626" s="115" t="s">
        <v>135</v>
      </c>
      <c r="AL1626" s="115" t="s">
        <v>135</v>
      </c>
      <c r="AM1626" s="115" t="s">
        <v>135</v>
      </c>
    </row>
    <row r="1627" spans="1:39" x14ac:dyDescent="0.25">
      <c r="A1627" s="115">
        <v>328289</v>
      </c>
      <c r="B1627" s="115" t="s">
        <v>138</v>
      </c>
      <c r="W1627" s="115" t="s">
        <v>136</v>
      </c>
      <c r="AC1627" s="115" t="s">
        <v>136</v>
      </c>
      <c r="AG1627" s="115" t="s">
        <v>136</v>
      </c>
      <c r="AJ1627" s="115" t="s">
        <v>136</v>
      </c>
      <c r="AM1627" s="115" t="s">
        <v>136</v>
      </c>
    </row>
    <row r="1628" spans="1:39" x14ac:dyDescent="0.25">
      <c r="A1628" s="115">
        <v>337934</v>
      </c>
      <c r="B1628" s="115" t="s">
        <v>138</v>
      </c>
      <c r="P1628" s="115" t="s">
        <v>136</v>
      </c>
      <c r="Q1628" s="115" t="s">
        <v>136</v>
      </c>
      <c r="W1628" s="115" t="s">
        <v>136</v>
      </c>
      <c r="AC1628" s="115" t="s">
        <v>136</v>
      </c>
      <c r="AD1628" s="115" t="s">
        <v>136</v>
      </c>
      <c r="AF1628" s="115" t="s">
        <v>136</v>
      </c>
      <c r="AG1628" s="115" t="s">
        <v>136</v>
      </c>
      <c r="AI1628" s="115" t="s">
        <v>135</v>
      </c>
      <c r="AJ1628" s="115" t="s">
        <v>135</v>
      </c>
      <c r="AK1628" s="115" t="s">
        <v>135</v>
      </c>
      <c r="AL1628" s="115" t="s">
        <v>135</v>
      </c>
      <c r="AM1628" s="115" t="s">
        <v>135</v>
      </c>
    </row>
    <row r="1629" spans="1:39" x14ac:dyDescent="0.25">
      <c r="A1629" s="115">
        <v>338747</v>
      </c>
      <c r="B1629" s="115" t="s">
        <v>138</v>
      </c>
      <c r="AC1629" s="115" t="s">
        <v>136</v>
      </c>
      <c r="AE1629" s="115" t="s">
        <v>136</v>
      </c>
      <c r="AG1629" s="115" t="s">
        <v>135</v>
      </c>
      <c r="AJ1629" s="115" t="s">
        <v>135</v>
      </c>
      <c r="AL1629" s="115" t="s">
        <v>135</v>
      </c>
    </row>
    <row r="1630" spans="1:39" x14ac:dyDescent="0.25">
      <c r="A1630" s="115">
        <v>335011</v>
      </c>
      <c r="B1630" s="115" t="s">
        <v>138</v>
      </c>
      <c r="P1630" s="115" t="s">
        <v>136</v>
      </c>
      <c r="X1630" s="115" t="s">
        <v>136</v>
      </c>
      <c r="AC1630" s="115" t="s">
        <v>136</v>
      </c>
      <c r="AD1630" s="115" t="s">
        <v>136</v>
      </c>
      <c r="AF1630" s="115" t="s">
        <v>136</v>
      </c>
      <c r="AG1630" s="115" t="s">
        <v>136</v>
      </c>
      <c r="AH1630" s="115" t="s">
        <v>136</v>
      </c>
      <c r="AJ1630" s="115" t="s">
        <v>136</v>
      </c>
      <c r="AK1630" s="115" t="s">
        <v>136</v>
      </c>
      <c r="AL1630" s="115" t="s">
        <v>136</v>
      </c>
    </row>
    <row r="1631" spans="1:39" x14ac:dyDescent="0.25">
      <c r="A1631" s="115">
        <v>338908</v>
      </c>
      <c r="B1631" s="115" t="s">
        <v>138</v>
      </c>
      <c r="R1631" s="115" t="s">
        <v>136</v>
      </c>
      <c r="Y1631" s="115" t="s">
        <v>135</v>
      </c>
      <c r="AC1631" s="115" t="s">
        <v>135</v>
      </c>
      <c r="AE1631" s="115" t="s">
        <v>135</v>
      </c>
      <c r="AI1631" s="115" t="s">
        <v>135</v>
      </c>
      <c r="AJ1631" s="115" t="s">
        <v>133</v>
      </c>
      <c r="AM1631" s="115" t="s">
        <v>135</v>
      </c>
    </row>
    <row r="1632" spans="1:39" x14ac:dyDescent="0.25">
      <c r="A1632" s="115">
        <v>337240</v>
      </c>
      <c r="B1632" s="115" t="s">
        <v>138</v>
      </c>
      <c r="H1632" s="115" t="s">
        <v>135</v>
      </c>
      <c r="N1632" s="115" t="s">
        <v>136</v>
      </c>
      <c r="AA1632" s="115" t="s">
        <v>135</v>
      </c>
      <c r="AG1632" s="115" t="s">
        <v>135</v>
      </c>
      <c r="AK1632" s="115" t="s">
        <v>135</v>
      </c>
      <c r="AM1632" s="115" t="s">
        <v>135</v>
      </c>
    </row>
    <row r="1633" spans="1:39" x14ac:dyDescent="0.25">
      <c r="A1633" s="115">
        <v>337792</v>
      </c>
      <c r="B1633" s="115" t="s">
        <v>138</v>
      </c>
      <c r="P1633" s="115" t="s">
        <v>136</v>
      </c>
      <c r="AC1633" s="115" t="s">
        <v>136</v>
      </c>
      <c r="AE1633" s="115" t="s">
        <v>136</v>
      </c>
      <c r="AF1633" s="115" t="s">
        <v>136</v>
      </c>
      <c r="AH1633" s="115" t="s">
        <v>136</v>
      </c>
      <c r="AI1633" s="115" t="s">
        <v>135</v>
      </c>
      <c r="AJ1633" s="115" t="s">
        <v>135</v>
      </c>
      <c r="AL1633" s="115" t="s">
        <v>135</v>
      </c>
      <c r="AM1633" s="115" t="s">
        <v>135</v>
      </c>
    </row>
    <row r="1634" spans="1:39" x14ac:dyDescent="0.25">
      <c r="A1634" s="115">
        <v>335089</v>
      </c>
      <c r="B1634" s="115" t="s">
        <v>138</v>
      </c>
      <c r="P1634" s="115" t="s">
        <v>136</v>
      </c>
      <c r="AC1634" s="115" t="s">
        <v>136</v>
      </c>
      <c r="AH1634" s="115" t="s">
        <v>136</v>
      </c>
      <c r="AI1634" s="115" t="s">
        <v>135</v>
      </c>
      <c r="AJ1634" s="115" t="s">
        <v>135</v>
      </c>
      <c r="AK1634" s="115" t="s">
        <v>135</v>
      </c>
      <c r="AL1634" s="115" t="s">
        <v>135</v>
      </c>
      <c r="AM1634" s="115" t="s">
        <v>135</v>
      </c>
    </row>
    <row r="1635" spans="1:39" x14ac:dyDescent="0.25">
      <c r="A1635" s="115">
        <v>338088</v>
      </c>
      <c r="B1635" s="115" t="s">
        <v>138</v>
      </c>
      <c r="P1635" s="115" t="s">
        <v>136</v>
      </c>
      <c r="AG1635" s="115" t="s">
        <v>133</v>
      </c>
      <c r="AH1635" s="115" t="s">
        <v>133</v>
      </c>
      <c r="AI1635" s="115" t="s">
        <v>135</v>
      </c>
      <c r="AJ1635" s="115" t="s">
        <v>135</v>
      </c>
      <c r="AK1635" s="115" t="s">
        <v>135</v>
      </c>
      <c r="AM1635" s="115" t="s">
        <v>135</v>
      </c>
    </row>
    <row r="1636" spans="1:39" x14ac:dyDescent="0.25">
      <c r="A1636" s="115">
        <v>338835</v>
      </c>
      <c r="B1636" s="115" t="s">
        <v>138</v>
      </c>
      <c r="G1636" s="115" t="s">
        <v>135</v>
      </c>
      <c r="AC1636" s="115" t="s">
        <v>136</v>
      </c>
      <c r="AJ1636" s="115" t="s">
        <v>135</v>
      </c>
      <c r="AK1636" s="115" t="s">
        <v>135</v>
      </c>
      <c r="AL1636" s="115" t="s">
        <v>135</v>
      </c>
      <c r="AM1636" s="115" t="s">
        <v>135</v>
      </c>
    </row>
    <row r="1637" spans="1:39" x14ac:dyDescent="0.25">
      <c r="A1637" s="115">
        <v>336865</v>
      </c>
      <c r="B1637" s="115" t="s">
        <v>138</v>
      </c>
      <c r="P1637" s="115" t="s">
        <v>136</v>
      </c>
      <c r="AC1637" s="115" t="s">
        <v>136</v>
      </c>
      <c r="AG1637" s="115" t="s">
        <v>136</v>
      </c>
      <c r="AJ1637" s="115" t="s">
        <v>136</v>
      </c>
      <c r="AM1637" s="115" t="s">
        <v>135</v>
      </c>
    </row>
    <row r="1638" spans="1:39" x14ac:dyDescent="0.25">
      <c r="A1638" s="115">
        <v>337756</v>
      </c>
      <c r="B1638" s="115" t="s">
        <v>138</v>
      </c>
      <c r="K1638" s="115" t="s">
        <v>136</v>
      </c>
      <c r="P1638" s="115" t="s">
        <v>135</v>
      </c>
      <c r="R1638" s="115" t="s">
        <v>136</v>
      </c>
      <c r="AC1638" s="115" t="s">
        <v>136</v>
      </c>
      <c r="AF1638" s="115" t="s">
        <v>136</v>
      </c>
      <c r="AG1638" s="115" t="s">
        <v>136</v>
      </c>
      <c r="AI1638" s="115" t="s">
        <v>135</v>
      </c>
      <c r="AJ1638" s="115" t="s">
        <v>135</v>
      </c>
      <c r="AL1638" s="115" t="s">
        <v>135</v>
      </c>
      <c r="AM1638" s="115" t="s">
        <v>135</v>
      </c>
    </row>
    <row r="1639" spans="1:39" x14ac:dyDescent="0.25">
      <c r="A1639" s="115">
        <v>335514</v>
      </c>
      <c r="B1639" s="115" t="s">
        <v>138</v>
      </c>
      <c r="I1639" s="115" t="s">
        <v>136</v>
      </c>
      <c r="N1639" s="115" t="s">
        <v>136</v>
      </c>
      <c r="V1639" s="115" t="s">
        <v>136</v>
      </c>
      <c r="AA1639" s="115" t="s">
        <v>135</v>
      </c>
      <c r="AM1639" s="115" t="s">
        <v>133</v>
      </c>
    </row>
    <row r="1640" spans="1:39" x14ac:dyDescent="0.25">
      <c r="A1640" s="115">
        <v>337468</v>
      </c>
      <c r="B1640" s="115" t="s">
        <v>138</v>
      </c>
      <c r="AA1640" s="115" t="s">
        <v>136</v>
      </c>
      <c r="AC1640" s="115" t="s">
        <v>136</v>
      </c>
      <c r="AD1640" s="115" t="s">
        <v>136</v>
      </c>
      <c r="AG1640" s="115" t="s">
        <v>136</v>
      </c>
      <c r="AI1640" s="115" t="s">
        <v>135</v>
      </c>
      <c r="AJ1640" s="115" t="s">
        <v>135</v>
      </c>
      <c r="AK1640" s="115" t="s">
        <v>135</v>
      </c>
      <c r="AM1640" s="115" t="s">
        <v>135</v>
      </c>
    </row>
    <row r="1641" spans="1:39" x14ac:dyDescent="0.25">
      <c r="A1641" s="115">
        <v>337513</v>
      </c>
      <c r="B1641" s="115" t="s">
        <v>138</v>
      </c>
      <c r="K1641" s="115" t="s">
        <v>136</v>
      </c>
      <c r="P1641" s="115" t="s">
        <v>136</v>
      </c>
      <c r="R1641" s="115" t="s">
        <v>136</v>
      </c>
      <c r="AD1641" s="115" t="s">
        <v>136</v>
      </c>
      <c r="AF1641" s="115" t="s">
        <v>135</v>
      </c>
      <c r="AH1641" s="115" t="s">
        <v>133</v>
      </c>
      <c r="AI1641" s="115" t="s">
        <v>133</v>
      </c>
      <c r="AJ1641" s="115" t="s">
        <v>133</v>
      </c>
      <c r="AK1641" s="115" t="s">
        <v>133</v>
      </c>
      <c r="AM1641" s="115" t="s">
        <v>135</v>
      </c>
    </row>
    <row r="1642" spans="1:39" x14ac:dyDescent="0.25">
      <c r="A1642" s="115">
        <v>334704</v>
      </c>
      <c r="B1642" s="115" t="s">
        <v>138</v>
      </c>
      <c r="P1642" s="115" t="s">
        <v>136</v>
      </c>
      <c r="W1642" s="115" t="s">
        <v>136</v>
      </c>
      <c r="AG1642" s="115" t="s">
        <v>136</v>
      </c>
      <c r="AI1642" s="115" t="s">
        <v>136</v>
      </c>
      <c r="AJ1642" s="115" t="s">
        <v>136</v>
      </c>
      <c r="AM1642" s="115" t="s">
        <v>136</v>
      </c>
    </row>
    <row r="1643" spans="1:39" x14ac:dyDescent="0.25">
      <c r="A1643" s="115">
        <v>337571</v>
      </c>
      <c r="B1643" s="115" t="s">
        <v>138</v>
      </c>
      <c r="AG1643" s="115" t="s">
        <v>133</v>
      </c>
      <c r="AH1643" s="115" t="s">
        <v>135</v>
      </c>
      <c r="AI1643" s="115" t="s">
        <v>133</v>
      </c>
      <c r="AK1643" s="115" t="s">
        <v>133</v>
      </c>
      <c r="AM1643" s="115" t="s">
        <v>135</v>
      </c>
    </row>
    <row r="1644" spans="1:39" x14ac:dyDescent="0.25">
      <c r="A1644" s="115">
        <v>325106</v>
      </c>
      <c r="B1644" s="115" t="s">
        <v>138</v>
      </c>
      <c r="H1644" s="115" t="s">
        <v>136</v>
      </c>
      <c r="Z1644" s="115" t="s">
        <v>135</v>
      </c>
      <c r="AE1644" s="115" t="s">
        <v>136</v>
      </c>
      <c r="AG1644" s="115" t="s">
        <v>136</v>
      </c>
      <c r="AH1644" s="115" t="s">
        <v>133</v>
      </c>
      <c r="AI1644" s="115" t="s">
        <v>136</v>
      </c>
      <c r="AJ1644" s="115" t="s">
        <v>136</v>
      </c>
      <c r="AK1644" s="115" t="s">
        <v>136</v>
      </c>
      <c r="AL1644" s="115" t="s">
        <v>136</v>
      </c>
    </row>
    <row r="1645" spans="1:39" x14ac:dyDescent="0.25">
      <c r="A1645" s="115">
        <v>338203</v>
      </c>
      <c r="B1645" s="115" t="s">
        <v>138</v>
      </c>
      <c r="AC1645" s="115" t="s">
        <v>136</v>
      </c>
      <c r="AG1645" s="115" t="s">
        <v>135</v>
      </c>
      <c r="AI1645" s="115" t="s">
        <v>135</v>
      </c>
      <c r="AJ1645" s="115" t="s">
        <v>135</v>
      </c>
      <c r="AK1645" s="115" t="s">
        <v>135</v>
      </c>
      <c r="AM1645" s="115" t="s">
        <v>135</v>
      </c>
    </row>
    <row r="1646" spans="1:39" x14ac:dyDescent="0.25">
      <c r="A1646" s="115">
        <v>337478</v>
      </c>
      <c r="B1646" s="115" t="s">
        <v>138</v>
      </c>
      <c r="P1646" s="115" t="s">
        <v>136</v>
      </c>
      <c r="AC1646" s="115" t="s">
        <v>136</v>
      </c>
      <c r="AG1646" s="115" t="s">
        <v>135</v>
      </c>
      <c r="AJ1646" s="115" t="s">
        <v>136</v>
      </c>
      <c r="AM1646" s="115" t="s">
        <v>136</v>
      </c>
    </row>
    <row r="1647" spans="1:39" x14ac:dyDescent="0.25">
      <c r="A1647" s="115">
        <v>338749</v>
      </c>
      <c r="B1647" s="115" t="s">
        <v>138</v>
      </c>
      <c r="P1647" s="115" t="s">
        <v>136</v>
      </c>
      <c r="AC1647" s="115" t="s">
        <v>136</v>
      </c>
      <c r="AG1647" s="115" t="s">
        <v>135</v>
      </c>
      <c r="AI1647" s="115" t="s">
        <v>135</v>
      </c>
      <c r="AJ1647" s="115" t="s">
        <v>135</v>
      </c>
      <c r="AM1647" s="115" t="s">
        <v>135</v>
      </c>
    </row>
    <row r="1648" spans="1:39" x14ac:dyDescent="0.25">
      <c r="A1648" s="115">
        <v>336316</v>
      </c>
      <c r="B1648" s="115" t="s">
        <v>138</v>
      </c>
      <c r="P1648" s="115" t="s">
        <v>136</v>
      </c>
      <c r="AC1648" s="115" t="s">
        <v>136</v>
      </c>
      <c r="AG1648" s="115" t="s">
        <v>133</v>
      </c>
      <c r="AH1648" s="115" t="s">
        <v>133</v>
      </c>
      <c r="AI1648" s="115" t="s">
        <v>135</v>
      </c>
      <c r="AJ1648" s="115" t="s">
        <v>135</v>
      </c>
      <c r="AK1648" s="115" t="s">
        <v>135</v>
      </c>
      <c r="AL1648" s="115" t="s">
        <v>135</v>
      </c>
      <c r="AM1648" s="115" t="s">
        <v>135</v>
      </c>
    </row>
    <row r="1649" spans="1:39" x14ac:dyDescent="0.25">
      <c r="A1649" s="115">
        <v>327962</v>
      </c>
      <c r="B1649" s="115" t="s">
        <v>138</v>
      </c>
      <c r="P1649" s="115" t="s">
        <v>136</v>
      </c>
      <c r="Z1649" s="115" t="s">
        <v>136</v>
      </c>
      <c r="AG1649" s="115" t="s">
        <v>136</v>
      </c>
      <c r="AI1649" s="115" t="s">
        <v>136</v>
      </c>
      <c r="AJ1649" s="115" t="s">
        <v>136</v>
      </c>
      <c r="AK1649" s="115" t="s">
        <v>136</v>
      </c>
      <c r="AM1649" s="115" t="s">
        <v>136</v>
      </c>
    </row>
    <row r="1650" spans="1:39" x14ac:dyDescent="0.25">
      <c r="A1650" s="115">
        <v>338183</v>
      </c>
      <c r="B1650" s="115" t="s">
        <v>138</v>
      </c>
      <c r="N1650" s="115" t="s">
        <v>136</v>
      </c>
      <c r="P1650" s="115" t="s">
        <v>136</v>
      </c>
      <c r="AA1650" s="115" t="s">
        <v>136</v>
      </c>
      <c r="AJ1650" s="115" t="s">
        <v>136</v>
      </c>
      <c r="AK1650" s="115" t="s">
        <v>136</v>
      </c>
    </row>
    <row r="1651" spans="1:39" x14ac:dyDescent="0.25">
      <c r="A1651" s="115">
        <v>338624</v>
      </c>
      <c r="B1651" s="115" t="s">
        <v>138</v>
      </c>
      <c r="N1651" s="115" t="s">
        <v>135</v>
      </c>
      <c r="AA1651" s="115" t="s">
        <v>133</v>
      </c>
      <c r="AC1651" s="115" t="s">
        <v>136</v>
      </c>
      <c r="AG1651" s="115" t="s">
        <v>136</v>
      </c>
      <c r="AI1651" s="115" t="s">
        <v>135</v>
      </c>
      <c r="AJ1651" s="115" t="s">
        <v>135</v>
      </c>
      <c r="AL1651" s="115" t="s">
        <v>135</v>
      </c>
      <c r="AM1651" s="115" t="s">
        <v>135</v>
      </c>
    </row>
    <row r="1652" spans="1:39" x14ac:dyDescent="0.25">
      <c r="A1652" s="115">
        <v>337531</v>
      </c>
      <c r="B1652" s="115" t="s">
        <v>138</v>
      </c>
      <c r="W1652" s="115" t="s">
        <v>136</v>
      </c>
      <c r="AC1652" s="115" t="s">
        <v>136</v>
      </c>
      <c r="AD1652" s="115" t="s">
        <v>135</v>
      </c>
      <c r="AG1652" s="115" t="s">
        <v>135</v>
      </c>
      <c r="AJ1652" s="115" t="s">
        <v>136</v>
      </c>
    </row>
    <row r="1653" spans="1:39" x14ac:dyDescent="0.25">
      <c r="A1653" s="115">
        <v>338250</v>
      </c>
      <c r="B1653" s="115" t="s">
        <v>138</v>
      </c>
      <c r="P1653" s="115" t="s">
        <v>136</v>
      </c>
      <c r="Z1653" s="115" t="s">
        <v>136</v>
      </c>
      <c r="AC1653" s="115" t="s">
        <v>136</v>
      </c>
      <c r="AF1653" s="115" t="s">
        <v>136</v>
      </c>
      <c r="AG1653" s="115" t="s">
        <v>136</v>
      </c>
      <c r="AH1653" s="115" t="s">
        <v>136</v>
      </c>
      <c r="AI1653" s="115" t="s">
        <v>135</v>
      </c>
      <c r="AJ1653" s="115" t="s">
        <v>135</v>
      </c>
      <c r="AK1653" s="115" t="s">
        <v>136</v>
      </c>
      <c r="AL1653" s="115" t="s">
        <v>135</v>
      </c>
      <c r="AM1653" s="115" t="s">
        <v>136</v>
      </c>
    </row>
    <row r="1654" spans="1:39" x14ac:dyDescent="0.25">
      <c r="A1654" s="115">
        <v>336406</v>
      </c>
      <c r="B1654" s="115" t="s">
        <v>138</v>
      </c>
      <c r="I1654" s="115" t="s">
        <v>136</v>
      </c>
      <c r="P1654" s="115" t="s">
        <v>136</v>
      </c>
      <c r="AA1654" s="115" t="s">
        <v>136</v>
      </c>
      <c r="AC1654" s="115" t="s">
        <v>136</v>
      </c>
      <c r="AE1654" s="115" t="s">
        <v>135</v>
      </c>
      <c r="AF1654" s="115" t="s">
        <v>135</v>
      </c>
      <c r="AG1654" s="115" t="s">
        <v>135</v>
      </c>
      <c r="AI1654" s="115" t="s">
        <v>135</v>
      </c>
      <c r="AJ1654" s="115" t="s">
        <v>135</v>
      </c>
      <c r="AK1654" s="115" t="s">
        <v>135</v>
      </c>
      <c r="AL1654" s="115" t="s">
        <v>135</v>
      </c>
      <c r="AM1654" s="115" t="s">
        <v>135</v>
      </c>
    </row>
    <row r="1655" spans="1:39" x14ac:dyDescent="0.25">
      <c r="A1655" s="115">
        <v>333010</v>
      </c>
      <c r="B1655" s="115" t="s">
        <v>138</v>
      </c>
      <c r="W1655" s="115" t="s">
        <v>136</v>
      </c>
      <c r="AA1655" s="115" t="s">
        <v>135</v>
      </c>
      <c r="AC1655" s="115" t="s">
        <v>133</v>
      </c>
      <c r="AE1655" s="115" t="s">
        <v>136</v>
      </c>
      <c r="AH1655" s="115" t="s">
        <v>136</v>
      </c>
      <c r="AK1655" s="115" t="s">
        <v>133</v>
      </c>
      <c r="AL1655" s="115" t="s">
        <v>133</v>
      </c>
      <c r="AM1655" s="115" t="s">
        <v>133</v>
      </c>
    </row>
    <row r="1656" spans="1:39" x14ac:dyDescent="0.25">
      <c r="A1656" s="115">
        <v>337568</v>
      </c>
      <c r="B1656" s="115" t="s">
        <v>138</v>
      </c>
      <c r="AA1656" s="115" t="s">
        <v>136</v>
      </c>
      <c r="AC1656" s="115" t="s">
        <v>136</v>
      </c>
      <c r="AE1656" s="115" t="s">
        <v>136</v>
      </c>
      <c r="AI1656" s="115" t="s">
        <v>135</v>
      </c>
      <c r="AJ1656" s="115" t="s">
        <v>135</v>
      </c>
      <c r="AK1656" s="115" t="s">
        <v>135</v>
      </c>
      <c r="AM1656" s="115" t="s">
        <v>135</v>
      </c>
    </row>
    <row r="1657" spans="1:39" x14ac:dyDescent="0.25">
      <c r="A1657" s="115">
        <v>335737</v>
      </c>
      <c r="B1657" s="115" t="s">
        <v>138</v>
      </c>
      <c r="N1657" s="115" t="s">
        <v>136</v>
      </c>
      <c r="W1657" s="115" t="s">
        <v>136</v>
      </c>
      <c r="X1657" s="115" t="s">
        <v>136</v>
      </c>
      <c r="AA1657" s="115" t="s">
        <v>136</v>
      </c>
      <c r="AC1657" s="115" t="s">
        <v>136</v>
      </c>
      <c r="AG1657" s="115" t="s">
        <v>133</v>
      </c>
      <c r="AJ1657" s="115" t="s">
        <v>136</v>
      </c>
      <c r="AM1657" s="115" t="s">
        <v>136</v>
      </c>
    </row>
    <row r="1658" spans="1:39" x14ac:dyDescent="0.25">
      <c r="A1658" s="115">
        <v>338297</v>
      </c>
      <c r="B1658" s="115" t="s">
        <v>138</v>
      </c>
      <c r="Z1658" s="115" t="s">
        <v>136</v>
      </c>
      <c r="AF1658" s="115" t="s">
        <v>136</v>
      </c>
      <c r="AG1658" s="115" t="s">
        <v>136</v>
      </c>
      <c r="AH1658" s="115" t="s">
        <v>136</v>
      </c>
      <c r="AI1658" s="115" t="s">
        <v>136</v>
      </c>
      <c r="AJ1658" s="115" t="s">
        <v>136</v>
      </c>
      <c r="AK1658" s="115" t="s">
        <v>136</v>
      </c>
      <c r="AL1658" s="115" t="s">
        <v>136</v>
      </c>
    </row>
    <row r="1659" spans="1:39" x14ac:dyDescent="0.25">
      <c r="A1659" s="115">
        <v>338501</v>
      </c>
      <c r="B1659" s="115" t="s">
        <v>138</v>
      </c>
      <c r="AC1659" s="115" t="s">
        <v>136</v>
      </c>
      <c r="AG1659" s="115" t="s">
        <v>135</v>
      </c>
      <c r="AI1659" s="115" t="s">
        <v>135</v>
      </c>
      <c r="AJ1659" s="115" t="s">
        <v>135</v>
      </c>
      <c r="AM1659" s="115" t="s">
        <v>135</v>
      </c>
    </row>
    <row r="1660" spans="1:39" x14ac:dyDescent="0.25">
      <c r="A1660" s="115">
        <v>335703</v>
      </c>
      <c r="B1660" s="115" t="s">
        <v>138</v>
      </c>
      <c r="Z1660" s="115" t="s">
        <v>136</v>
      </c>
      <c r="AC1660" s="115" t="s">
        <v>136</v>
      </c>
      <c r="AG1660" s="115" t="s">
        <v>136</v>
      </c>
      <c r="AI1660" s="115" t="s">
        <v>135</v>
      </c>
      <c r="AK1660" s="115" t="s">
        <v>136</v>
      </c>
      <c r="AL1660" s="115" t="s">
        <v>136</v>
      </c>
    </row>
    <row r="1661" spans="1:39" x14ac:dyDescent="0.25">
      <c r="A1661" s="115">
        <v>338838</v>
      </c>
      <c r="B1661" s="115" t="s">
        <v>138</v>
      </c>
      <c r="AG1661" s="115" t="s">
        <v>135</v>
      </c>
      <c r="AH1661" s="115" t="s">
        <v>133</v>
      </c>
      <c r="AI1661" s="115" t="s">
        <v>135</v>
      </c>
      <c r="AJ1661" s="115" t="s">
        <v>135</v>
      </c>
      <c r="AL1661" s="115" t="s">
        <v>135</v>
      </c>
      <c r="AM1661" s="115" t="s">
        <v>135</v>
      </c>
    </row>
    <row r="1662" spans="1:39" x14ac:dyDescent="0.25">
      <c r="A1662" s="115">
        <v>338018</v>
      </c>
      <c r="B1662" s="115" t="s">
        <v>138</v>
      </c>
      <c r="W1662" s="115" t="s">
        <v>133</v>
      </c>
      <c r="AA1662" s="115" t="s">
        <v>133</v>
      </c>
      <c r="AC1662" s="115" t="s">
        <v>136</v>
      </c>
      <c r="AG1662" s="115" t="s">
        <v>136</v>
      </c>
      <c r="AH1662" s="115" t="s">
        <v>136</v>
      </c>
      <c r="AI1662" s="115" t="s">
        <v>135</v>
      </c>
      <c r="AJ1662" s="115" t="s">
        <v>135</v>
      </c>
      <c r="AL1662" s="115" t="s">
        <v>135</v>
      </c>
      <c r="AM1662" s="115" t="s">
        <v>135</v>
      </c>
    </row>
    <row r="1663" spans="1:39" x14ac:dyDescent="0.25">
      <c r="A1663" s="115">
        <v>337702</v>
      </c>
      <c r="B1663" s="115" t="s">
        <v>138</v>
      </c>
      <c r="P1663" s="115" t="s">
        <v>136</v>
      </c>
      <c r="AC1663" s="115" t="s">
        <v>136</v>
      </c>
      <c r="AG1663" s="115" t="s">
        <v>136</v>
      </c>
      <c r="AI1663" s="115" t="s">
        <v>136</v>
      </c>
      <c r="AJ1663" s="115" t="s">
        <v>136</v>
      </c>
      <c r="AK1663" s="115" t="s">
        <v>136</v>
      </c>
      <c r="AL1663" s="115" t="s">
        <v>136</v>
      </c>
      <c r="AM1663" s="115" t="s">
        <v>136</v>
      </c>
    </row>
    <row r="1664" spans="1:39" x14ac:dyDescent="0.25">
      <c r="A1664" s="115">
        <v>335917</v>
      </c>
      <c r="B1664" s="115" t="s">
        <v>138</v>
      </c>
      <c r="N1664" s="115" t="s">
        <v>136</v>
      </c>
      <c r="AA1664" s="115" t="s">
        <v>136</v>
      </c>
      <c r="AC1664" s="115" t="s">
        <v>136</v>
      </c>
      <c r="AF1664" s="115" t="s">
        <v>136</v>
      </c>
      <c r="AG1664" s="115" t="s">
        <v>136</v>
      </c>
      <c r="AI1664" s="115" t="s">
        <v>135</v>
      </c>
      <c r="AJ1664" s="115" t="s">
        <v>135</v>
      </c>
      <c r="AL1664" s="115" t="s">
        <v>135</v>
      </c>
      <c r="AM1664" s="115" t="s">
        <v>135</v>
      </c>
    </row>
    <row r="1665" spans="1:39" x14ac:dyDescent="0.25">
      <c r="A1665" s="115">
        <v>338193</v>
      </c>
      <c r="B1665" s="115" t="s">
        <v>138</v>
      </c>
      <c r="AC1665" s="115" t="s">
        <v>136</v>
      </c>
      <c r="AG1665" s="115" t="s">
        <v>135</v>
      </c>
      <c r="AH1665" s="115" t="s">
        <v>133</v>
      </c>
      <c r="AJ1665" s="115" t="s">
        <v>135</v>
      </c>
      <c r="AK1665" s="115" t="s">
        <v>136</v>
      </c>
      <c r="AM1665" s="115" t="s">
        <v>135</v>
      </c>
    </row>
    <row r="1666" spans="1:39" x14ac:dyDescent="0.25">
      <c r="A1666" s="115">
        <v>337599</v>
      </c>
      <c r="B1666" s="115" t="s">
        <v>138</v>
      </c>
      <c r="P1666" s="115" t="s">
        <v>135</v>
      </c>
      <c r="AC1666" s="115" t="s">
        <v>135</v>
      </c>
      <c r="AD1666" s="115" t="s">
        <v>135</v>
      </c>
      <c r="AG1666" s="115" t="s">
        <v>133</v>
      </c>
      <c r="AI1666" s="115" t="s">
        <v>136</v>
      </c>
      <c r="AJ1666" s="115" t="s">
        <v>136</v>
      </c>
      <c r="AL1666" s="115" t="s">
        <v>135</v>
      </c>
    </row>
    <row r="1667" spans="1:39" x14ac:dyDescent="0.25">
      <c r="A1667" s="115">
        <v>335914</v>
      </c>
      <c r="B1667" s="115" t="s">
        <v>138</v>
      </c>
      <c r="P1667" s="115" t="s">
        <v>136</v>
      </c>
      <c r="AD1667" s="115" t="s">
        <v>136</v>
      </c>
      <c r="AI1667" s="115" t="s">
        <v>135</v>
      </c>
      <c r="AJ1667" s="115" t="s">
        <v>135</v>
      </c>
      <c r="AL1667" s="115" t="s">
        <v>135</v>
      </c>
    </row>
    <row r="1668" spans="1:39" x14ac:dyDescent="0.25">
      <c r="A1668" s="115">
        <v>333180</v>
      </c>
      <c r="B1668" s="115" t="s">
        <v>138</v>
      </c>
      <c r="I1668" s="115" t="s">
        <v>136</v>
      </c>
      <c r="N1668" s="115" t="s">
        <v>135</v>
      </c>
      <c r="V1668" s="115" t="s">
        <v>136</v>
      </c>
      <c r="AA1668" s="115" t="s">
        <v>135</v>
      </c>
      <c r="AC1668" s="115" t="s">
        <v>136</v>
      </c>
      <c r="AD1668" s="115" t="s">
        <v>136</v>
      </c>
      <c r="AE1668" s="115" t="s">
        <v>136</v>
      </c>
      <c r="AG1668" s="115" t="s">
        <v>136</v>
      </c>
      <c r="AI1668" s="115" t="s">
        <v>136</v>
      </c>
      <c r="AJ1668" s="115" t="s">
        <v>136</v>
      </c>
      <c r="AK1668" s="115" t="s">
        <v>136</v>
      </c>
      <c r="AM1668" s="115" t="s">
        <v>135</v>
      </c>
    </row>
    <row r="1669" spans="1:39" x14ac:dyDescent="0.25">
      <c r="A1669" s="115">
        <v>333808</v>
      </c>
      <c r="B1669" s="115" t="s">
        <v>138</v>
      </c>
      <c r="W1669" s="115" t="s">
        <v>136</v>
      </c>
      <c r="AC1669" s="115" t="s">
        <v>136</v>
      </c>
      <c r="AF1669" s="115" t="s">
        <v>136</v>
      </c>
      <c r="AI1669" s="115" t="s">
        <v>135</v>
      </c>
      <c r="AJ1669" s="115" t="s">
        <v>135</v>
      </c>
      <c r="AL1669" s="115" t="s">
        <v>135</v>
      </c>
      <c r="AM1669" s="115" t="s">
        <v>135</v>
      </c>
    </row>
    <row r="1670" spans="1:39" x14ac:dyDescent="0.25">
      <c r="A1670" s="115">
        <v>335468</v>
      </c>
      <c r="B1670" s="115" t="s">
        <v>138</v>
      </c>
      <c r="W1670" s="115" t="s">
        <v>136</v>
      </c>
      <c r="Z1670" s="115" t="s">
        <v>136</v>
      </c>
      <c r="AF1670" s="115" t="s">
        <v>136</v>
      </c>
      <c r="AG1670" s="115" t="s">
        <v>136</v>
      </c>
      <c r="AI1670" s="115" t="s">
        <v>136</v>
      </c>
      <c r="AJ1670" s="115" t="s">
        <v>135</v>
      </c>
      <c r="AK1670" s="115" t="s">
        <v>136</v>
      </c>
      <c r="AL1670" s="115" t="s">
        <v>135</v>
      </c>
    </row>
    <row r="1671" spans="1:39" x14ac:dyDescent="0.25">
      <c r="A1671" s="115">
        <v>337218</v>
      </c>
      <c r="B1671" s="115" t="s">
        <v>138</v>
      </c>
      <c r="AA1671" s="115" t="s">
        <v>136</v>
      </c>
      <c r="AD1671" s="115" t="s">
        <v>133</v>
      </c>
      <c r="AG1671" s="115" t="s">
        <v>133</v>
      </c>
      <c r="AJ1671" s="115" t="s">
        <v>135</v>
      </c>
      <c r="AK1671" s="115" t="s">
        <v>135</v>
      </c>
      <c r="AM1671" s="115" t="s">
        <v>135</v>
      </c>
    </row>
    <row r="1672" spans="1:39" x14ac:dyDescent="0.25">
      <c r="A1672" s="115">
        <v>335506</v>
      </c>
      <c r="B1672" s="115" t="s">
        <v>138</v>
      </c>
      <c r="P1672" s="115" t="s">
        <v>136</v>
      </c>
      <c r="AC1672" s="115" t="s">
        <v>136</v>
      </c>
      <c r="AG1672" s="115" t="s">
        <v>135</v>
      </c>
      <c r="AI1672" s="115" t="s">
        <v>135</v>
      </c>
      <c r="AJ1672" s="115" t="s">
        <v>135</v>
      </c>
      <c r="AM1672" s="115" t="s">
        <v>135</v>
      </c>
    </row>
    <row r="1673" spans="1:39" x14ac:dyDescent="0.25">
      <c r="A1673" s="115">
        <v>336049</v>
      </c>
      <c r="B1673" s="115" t="s">
        <v>138</v>
      </c>
      <c r="P1673" s="115" t="s">
        <v>135</v>
      </c>
      <c r="R1673" s="115" t="s">
        <v>135</v>
      </c>
      <c r="W1673" s="115" t="s">
        <v>135</v>
      </c>
      <c r="AC1673" s="115" t="s">
        <v>136</v>
      </c>
      <c r="AE1673" s="115" t="s">
        <v>135</v>
      </c>
      <c r="AF1673" s="115" t="s">
        <v>135</v>
      </c>
      <c r="AG1673" s="115" t="s">
        <v>136</v>
      </c>
      <c r="AI1673" s="115" t="s">
        <v>133</v>
      </c>
      <c r="AJ1673" s="115" t="s">
        <v>133</v>
      </c>
      <c r="AK1673" s="115" t="s">
        <v>133</v>
      </c>
      <c r="AL1673" s="115" t="s">
        <v>133</v>
      </c>
      <c r="AM1673" s="115" t="s">
        <v>133</v>
      </c>
    </row>
    <row r="1674" spans="1:39" x14ac:dyDescent="0.25">
      <c r="A1674" s="115">
        <v>336608</v>
      </c>
      <c r="B1674" s="115" t="s">
        <v>138</v>
      </c>
      <c r="W1674" s="115" t="s">
        <v>136</v>
      </c>
      <c r="AC1674" s="115" t="s">
        <v>136</v>
      </c>
      <c r="AD1674" s="115" t="s">
        <v>133</v>
      </c>
      <c r="AG1674" s="115" t="s">
        <v>135</v>
      </c>
      <c r="AJ1674" s="115" t="s">
        <v>135</v>
      </c>
      <c r="AK1674" s="115" t="s">
        <v>136</v>
      </c>
      <c r="AL1674" s="115" t="s">
        <v>133</v>
      </c>
      <c r="AM1674" s="115" t="s">
        <v>135</v>
      </c>
    </row>
    <row r="1675" spans="1:39" x14ac:dyDescent="0.25">
      <c r="A1675" s="115">
        <v>331494</v>
      </c>
      <c r="B1675" s="115" t="s">
        <v>138</v>
      </c>
      <c r="AF1675" s="115" t="s">
        <v>136</v>
      </c>
      <c r="AG1675" s="115" t="s">
        <v>133</v>
      </c>
      <c r="AJ1675" s="115" t="s">
        <v>136</v>
      </c>
      <c r="AK1675" s="115" t="s">
        <v>136</v>
      </c>
      <c r="AM1675" s="115" t="s">
        <v>136</v>
      </c>
    </row>
    <row r="1676" spans="1:39" x14ac:dyDescent="0.25">
      <c r="A1676" s="115">
        <v>337645</v>
      </c>
      <c r="B1676" s="115" t="s">
        <v>138</v>
      </c>
      <c r="P1676" s="115" t="s">
        <v>136</v>
      </c>
      <c r="AC1676" s="115" t="s">
        <v>136</v>
      </c>
      <c r="AF1676" s="115" t="s">
        <v>136</v>
      </c>
      <c r="AG1676" s="115" t="s">
        <v>136</v>
      </c>
      <c r="AJ1676" s="115" t="s">
        <v>135</v>
      </c>
      <c r="AK1676" s="115" t="s">
        <v>135</v>
      </c>
      <c r="AL1676" s="115" t="s">
        <v>135</v>
      </c>
      <c r="AM1676" s="115" t="s">
        <v>135</v>
      </c>
    </row>
    <row r="1677" spans="1:39" x14ac:dyDescent="0.25">
      <c r="A1677" s="115">
        <v>338992</v>
      </c>
      <c r="B1677" s="115" t="s">
        <v>138</v>
      </c>
      <c r="AF1677" s="115" t="s">
        <v>136</v>
      </c>
      <c r="AG1677" s="115" t="s">
        <v>136</v>
      </c>
      <c r="AH1677" s="115" t="s">
        <v>136</v>
      </c>
      <c r="AI1677" s="115" t="s">
        <v>135</v>
      </c>
      <c r="AJ1677" s="115" t="s">
        <v>135</v>
      </c>
      <c r="AL1677" s="115" t="s">
        <v>135</v>
      </c>
    </row>
    <row r="1678" spans="1:39" x14ac:dyDescent="0.25">
      <c r="A1678" s="115">
        <v>338518</v>
      </c>
      <c r="B1678" s="115" t="s">
        <v>138</v>
      </c>
      <c r="H1678" s="115" t="s">
        <v>135</v>
      </c>
      <c r="AC1678" s="115" t="s">
        <v>136</v>
      </c>
      <c r="AI1678" s="115" t="s">
        <v>135</v>
      </c>
      <c r="AJ1678" s="115" t="s">
        <v>135</v>
      </c>
      <c r="AL1678" s="115" t="s">
        <v>135</v>
      </c>
      <c r="AM1678" s="115" t="s">
        <v>135</v>
      </c>
    </row>
    <row r="1679" spans="1:39" x14ac:dyDescent="0.25">
      <c r="A1679" s="115">
        <v>339705</v>
      </c>
      <c r="B1679" s="115" t="s">
        <v>138</v>
      </c>
      <c r="U1679" s="115" t="s">
        <v>135</v>
      </c>
      <c r="AC1679" s="115" t="s">
        <v>135</v>
      </c>
      <c r="AG1679" s="115" t="s">
        <v>136</v>
      </c>
      <c r="AI1679" s="115" t="s">
        <v>135</v>
      </c>
      <c r="AJ1679" s="115" t="s">
        <v>135</v>
      </c>
      <c r="AK1679" s="115" t="s">
        <v>135</v>
      </c>
    </row>
    <row r="1680" spans="1:39" x14ac:dyDescent="0.25">
      <c r="A1680" s="115">
        <v>336559</v>
      </c>
      <c r="B1680" s="115" t="s">
        <v>138</v>
      </c>
      <c r="R1680" s="115" t="s">
        <v>135</v>
      </c>
      <c r="W1680" s="115" t="s">
        <v>135</v>
      </c>
      <c r="Z1680" s="115" t="s">
        <v>133</v>
      </c>
      <c r="AC1680" s="115" t="s">
        <v>133</v>
      </c>
      <c r="AE1680" s="115" t="s">
        <v>135</v>
      </c>
      <c r="AF1680" s="115" t="s">
        <v>133</v>
      </c>
      <c r="AG1680" s="115" t="s">
        <v>133</v>
      </c>
      <c r="AI1680" s="115" t="s">
        <v>133</v>
      </c>
      <c r="AJ1680" s="115" t="s">
        <v>133</v>
      </c>
      <c r="AK1680" s="115" t="s">
        <v>133</v>
      </c>
    </row>
    <row r="1681" spans="1:39" x14ac:dyDescent="0.25">
      <c r="A1681" s="115">
        <v>336888</v>
      </c>
      <c r="B1681" s="115" t="s">
        <v>138</v>
      </c>
      <c r="I1681" s="115" t="s">
        <v>136</v>
      </c>
      <c r="V1681" s="115" t="s">
        <v>136</v>
      </c>
      <c r="W1681" s="115" t="s">
        <v>136</v>
      </c>
      <c r="AC1681" s="115" t="s">
        <v>136</v>
      </c>
      <c r="AG1681" s="115" t="s">
        <v>136</v>
      </c>
      <c r="AI1681" s="115" t="s">
        <v>136</v>
      </c>
      <c r="AJ1681" s="115" t="s">
        <v>136</v>
      </c>
      <c r="AM1681" s="115" t="s">
        <v>136</v>
      </c>
    </row>
    <row r="1682" spans="1:39" x14ac:dyDescent="0.25">
      <c r="A1682" s="115">
        <v>336510</v>
      </c>
      <c r="B1682" s="115" t="s">
        <v>138</v>
      </c>
      <c r="P1682" s="115" t="s">
        <v>136</v>
      </c>
      <c r="R1682" s="115" t="s">
        <v>136</v>
      </c>
      <c r="W1682" s="115" t="s">
        <v>136</v>
      </c>
      <c r="AC1682" s="115" t="s">
        <v>136</v>
      </c>
      <c r="AG1682" s="115" t="s">
        <v>135</v>
      </c>
      <c r="AI1682" s="115" t="s">
        <v>135</v>
      </c>
      <c r="AJ1682" s="115" t="s">
        <v>135</v>
      </c>
      <c r="AL1682" s="115" t="s">
        <v>135</v>
      </c>
      <c r="AM1682" s="115" t="s">
        <v>135</v>
      </c>
    </row>
    <row r="1683" spans="1:39" x14ac:dyDescent="0.25">
      <c r="A1683" s="115">
        <v>335312</v>
      </c>
      <c r="B1683" s="115" t="s">
        <v>138</v>
      </c>
      <c r="Z1683" s="115" t="s">
        <v>136</v>
      </c>
      <c r="AC1683" s="115" t="s">
        <v>136</v>
      </c>
      <c r="AG1683" s="115" t="s">
        <v>136</v>
      </c>
      <c r="AI1683" s="115" t="s">
        <v>136</v>
      </c>
      <c r="AJ1683" s="115" t="s">
        <v>136</v>
      </c>
      <c r="AM1683" s="115" t="s">
        <v>136</v>
      </c>
    </row>
    <row r="1684" spans="1:39" x14ac:dyDescent="0.25">
      <c r="A1684" s="115">
        <v>337868</v>
      </c>
      <c r="B1684" s="115" t="s">
        <v>138</v>
      </c>
      <c r="X1684" s="115" t="s">
        <v>136</v>
      </c>
      <c r="AD1684" s="115" t="s">
        <v>135</v>
      </c>
      <c r="AG1684" s="115" t="s">
        <v>136</v>
      </c>
      <c r="AH1684" s="115" t="s">
        <v>136</v>
      </c>
      <c r="AK1684" s="115" t="s">
        <v>136</v>
      </c>
    </row>
    <row r="1685" spans="1:39" x14ac:dyDescent="0.25">
      <c r="A1685" s="115">
        <v>334433</v>
      </c>
      <c r="B1685" s="115" t="s">
        <v>138</v>
      </c>
      <c r="AC1685" s="115" t="s">
        <v>136</v>
      </c>
      <c r="AD1685" s="115" t="s">
        <v>136</v>
      </c>
      <c r="AE1685" s="115" t="s">
        <v>135</v>
      </c>
      <c r="AG1685" s="115" t="s">
        <v>135</v>
      </c>
      <c r="AI1685" s="115" t="s">
        <v>133</v>
      </c>
      <c r="AJ1685" s="115" t="s">
        <v>133</v>
      </c>
      <c r="AK1685" s="115" t="s">
        <v>135</v>
      </c>
      <c r="AL1685" s="115" t="s">
        <v>136</v>
      </c>
      <c r="AM1685" s="115" t="s">
        <v>136</v>
      </c>
    </row>
    <row r="1686" spans="1:39" x14ac:dyDescent="0.25">
      <c r="A1686" s="115">
        <v>322866</v>
      </c>
      <c r="B1686" s="115" t="s">
        <v>138</v>
      </c>
      <c r="P1686" s="115" t="s">
        <v>136</v>
      </c>
      <c r="AC1686" s="115" t="s">
        <v>135</v>
      </c>
      <c r="AG1686" s="115" t="s">
        <v>133</v>
      </c>
      <c r="AJ1686" s="115" t="s">
        <v>136</v>
      </c>
      <c r="AL1686" s="115" t="s">
        <v>135</v>
      </c>
      <c r="AM1686" s="115" t="s">
        <v>135</v>
      </c>
    </row>
    <row r="1687" spans="1:39" x14ac:dyDescent="0.25">
      <c r="A1687" s="115">
        <v>332998</v>
      </c>
      <c r="B1687" s="115" t="s">
        <v>138</v>
      </c>
      <c r="W1687" s="115" t="s">
        <v>136</v>
      </c>
      <c r="AG1687" s="115" t="s">
        <v>135</v>
      </c>
      <c r="AJ1687" s="115" t="s">
        <v>136</v>
      </c>
      <c r="AK1687" s="115" t="s">
        <v>136</v>
      </c>
      <c r="AL1687" s="115" t="s">
        <v>136</v>
      </c>
      <c r="AM1687" s="115" t="s">
        <v>135</v>
      </c>
    </row>
    <row r="1688" spans="1:39" x14ac:dyDescent="0.25">
      <c r="A1688" s="115">
        <v>334403</v>
      </c>
      <c r="B1688" s="115" t="s">
        <v>138</v>
      </c>
      <c r="Y1688" s="115" t="s">
        <v>136</v>
      </c>
      <c r="AC1688" s="115" t="s">
        <v>136</v>
      </c>
      <c r="AF1688" s="115" t="s">
        <v>136</v>
      </c>
      <c r="AI1688" s="115" t="s">
        <v>135</v>
      </c>
      <c r="AJ1688" s="115" t="s">
        <v>135</v>
      </c>
      <c r="AK1688" s="115" t="s">
        <v>133</v>
      </c>
      <c r="AL1688" s="115" t="s">
        <v>133</v>
      </c>
      <c r="AM1688" s="115" t="s">
        <v>135</v>
      </c>
    </row>
    <row r="1689" spans="1:39" x14ac:dyDescent="0.25">
      <c r="A1689" s="115">
        <v>337958</v>
      </c>
      <c r="B1689" s="115" t="s">
        <v>138</v>
      </c>
      <c r="P1689" s="115" t="s">
        <v>136</v>
      </c>
      <c r="AC1689" s="115" t="s">
        <v>136</v>
      </c>
      <c r="AG1689" s="115" t="s">
        <v>136</v>
      </c>
      <c r="AH1689" s="115" t="s">
        <v>136</v>
      </c>
      <c r="AJ1689" s="115" t="s">
        <v>135</v>
      </c>
      <c r="AK1689" s="115" t="s">
        <v>135</v>
      </c>
      <c r="AL1689" s="115" t="s">
        <v>135</v>
      </c>
      <c r="AM1689" s="115" t="s">
        <v>135</v>
      </c>
    </row>
    <row r="1690" spans="1:39" x14ac:dyDescent="0.25">
      <c r="A1690" s="115">
        <v>328931</v>
      </c>
      <c r="B1690" s="115" t="s">
        <v>138</v>
      </c>
      <c r="AG1690" s="115" t="s">
        <v>133</v>
      </c>
      <c r="AI1690" s="115" t="s">
        <v>135</v>
      </c>
      <c r="AJ1690" s="115" t="s">
        <v>135</v>
      </c>
      <c r="AL1690" s="115" t="s">
        <v>135</v>
      </c>
      <c r="AM1690" s="115" t="s">
        <v>135</v>
      </c>
    </row>
    <row r="1691" spans="1:39" x14ac:dyDescent="0.25">
      <c r="A1691" s="115">
        <v>337743</v>
      </c>
      <c r="B1691" s="115" t="s">
        <v>138</v>
      </c>
      <c r="N1691" s="115" t="s">
        <v>136</v>
      </c>
      <c r="AA1691" s="115" t="s">
        <v>136</v>
      </c>
      <c r="AC1691" s="115" t="s">
        <v>136</v>
      </c>
      <c r="AD1691" s="115" t="s">
        <v>135</v>
      </c>
      <c r="AE1691" s="115" t="s">
        <v>136</v>
      </c>
      <c r="AF1691" s="115" t="s">
        <v>135</v>
      </c>
      <c r="AG1691" s="115" t="s">
        <v>135</v>
      </c>
      <c r="AI1691" s="115" t="s">
        <v>133</v>
      </c>
      <c r="AJ1691" s="115" t="s">
        <v>133</v>
      </c>
      <c r="AK1691" s="115" t="s">
        <v>133</v>
      </c>
      <c r="AL1691" s="115" t="s">
        <v>133</v>
      </c>
      <c r="AM1691" s="115" t="s">
        <v>133</v>
      </c>
    </row>
    <row r="1692" spans="1:39" x14ac:dyDescent="0.25">
      <c r="A1692" s="115">
        <v>334113</v>
      </c>
      <c r="B1692" s="115" t="s">
        <v>138</v>
      </c>
      <c r="W1692" s="115" t="s">
        <v>133</v>
      </c>
      <c r="Z1692" s="115" t="s">
        <v>135</v>
      </c>
      <c r="AD1692" s="115" t="s">
        <v>133</v>
      </c>
      <c r="AJ1692" s="115" t="s">
        <v>136</v>
      </c>
      <c r="AL1692" s="115" t="s">
        <v>136</v>
      </c>
      <c r="AM1692" s="115" t="s">
        <v>136</v>
      </c>
    </row>
    <row r="1693" spans="1:39" x14ac:dyDescent="0.25">
      <c r="A1693" s="115">
        <v>337335</v>
      </c>
      <c r="B1693" s="115" t="s">
        <v>138</v>
      </c>
      <c r="W1693" s="115" t="s">
        <v>136</v>
      </c>
      <c r="AC1693" s="115" t="s">
        <v>136</v>
      </c>
      <c r="AD1693" s="115" t="s">
        <v>133</v>
      </c>
      <c r="AF1693" s="115" t="s">
        <v>133</v>
      </c>
      <c r="AG1693" s="115" t="s">
        <v>136</v>
      </c>
      <c r="AH1693" s="115" t="s">
        <v>133</v>
      </c>
      <c r="AI1693" s="115" t="s">
        <v>133</v>
      </c>
      <c r="AJ1693" s="115" t="s">
        <v>135</v>
      </c>
      <c r="AK1693" s="115" t="s">
        <v>135</v>
      </c>
      <c r="AL1693" s="115" t="s">
        <v>135</v>
      </c>
      <c r="AM1693" s="115" t="s">
        <v>136</v>
      </c>
    </row>
    <row r="1694" spans="1:39" x14ac:dyDescent="0.25">
      <c r="A1694" s="115">
        <v>332372</v>
      </c>
      <c r="B1694" s="115" t="s">
        <v>138</v>
      </c>
      <c r="N1694" s="115" t="s">
        <v>136</v>
      </c>
      <c r="P1694" s="115" t="s">
        <v>136</v>
      </c>
      <c r="V1694" s="115" t="s">
        <v>136</v>
      </c>
      <c r="AA1694" s="115" t="s">
        <v>136</v>
      </c>
      <c r="AI1694" s="115" t="s">
        <v>136</v>
      </c>
      <c r="AJ1694" s="115" t="s">
        <v>136</v>
      </c>
      <c r="AL1694" s="115" t="s">
        <v>136</v>
      </c>
      <c r="AM1694" s="115" t="s">
        <v>136</v>
      </c>
    </row>
    <row r="1695" spans="1:39" x14ac:dyDescent="0.25">
      <c r="A1695" s="115">
        <v>332614</v>
      </c>
      <c r="B1695" s="115" t="s">
        <v>138</v>
      </c>
      <c r="P1695" s="115" t="s">
        <v>136</v>
      </c>
      <c r="AG1695" s="115" t="s">
        <v>135</v>
      </c>
      <c r="AI1695" s="115" t="s">
        <v>136</v>
      </c>
      <c r="AJ1695" s="115" t="s">
        <v>136</v>
      </c>
      <c r="AM1695" s="115" t="s">
        <v>136</v>
      </c>
    </row>
    <row r="1696" spans="1:39" x14ac:dyDescent="0.25">
      <c r="A1696" s="115">
        <v>334477</v>
      </c>
      <c r="B1696" s="115" t="s">
        <v>138</v>
      </c>
      <c r="AA1696" s="115" t="s">
        <v>136</v>
      </c>
      <c r="AG1696" s="115" t="s">
        <v>136</v>
      </c>
      <c r="AI1696" s="115" t="s">
        <v>135</v>
      </c>
      <c r="AJ1696" s="115" t="s">
        <v>135</v>
      </c>
      <c r="AK1696" s="115" t="s">
        <v>135</v>
      </c>
      <c r="AL1696" s="115" t="s">
        <v>135</v>
      </c>
      <c r="AM1696" s="115" t="s">
        <v>135</v>
      </c>
    </row>
    <row r="1697" spans="1:39" x14ac:dyDescent="0.25">
      <c r="A1697" s="115">
        <v>335762</v>
      </c>
      <c r="B1697" s="115" t="s">
        <v>138</v>
      </c>
      <c r="P1697" s="115" t="s">
        <v>136</v>
      </c>
      <c r="R1697" s="115" t="s">
        <v>135</v>
      </c>
      <c r="Y1697" s="115" t="s">
        <v>136</v>
      </c>
      <c r="AC1697" s="115" t="s">
        <v>136</v>
      </c>
      <c r="AD1697" s="115" t="s">
        <v>136</v>
      </c>
      <c r="AE1697" s="115" t="s">
        <v>136</v>
      </c>
      <c r="AF1697" s="115" t="s">
        <v>136</v>
      </c>
      <c r="AG1697" s="115" t="s">
        <v>135</v>
      </c>
      <c r="AH1697" s="115" t="s">
        <v>136</v>
      </c>
      <c r="AI1697" s="115" t="s">
        <v>135</v>
      </c>
      <c r="AJ1697" s="115" t="s">
        <v>135</v>
      </c>
      <c r="AK1697" s="115" t="s">
        <v>135</v>
      </c>
      <c r="AL1697" s="115" t="s">
        <v>135</v>
      </c>
      <c r="AM1697" s="115" t="s">
        <v>135</v>
      </c>
    </row>
    <row r="1698" spans="1:39" x14ac:dyDescent="0.25">
      <c r="A1698" s="115">
        <v>336433</v>
      </c>
      <c r="B1698" s="115" t="s">
        <v>138</v>
      </c>
      <c r="Q1698" s="115" t="s">
        <v>136</v>
      </c>
      <c r="AC1698" s="115" t="s">
        <v>135</v>
      </c>
      <c r="AE1698" s="115" t="s">
        <v>136</v>
      </c>
      <c r="AI1698" s="115" t="s">
        <v>135</v>
      </c>
      <c r="AJ1698" s="115" t="s">
        <v>135</v>
      </c>
      <c r="AK1698" s="115" t="s">
        <v>135</v>
      </c>
      <c r="AL1698" s="115" t="s">
        <v>133</v>
      </c>
      <c r="AM1698" s="115" t="s">
        <v>135</v>
      </c>
    </row>
    <row r="1699" spans="1:39" x14ac:dyDescent="0.25">
      <c r="A1699" s="115">
        <v>336526</v>
      </c>
      <c r="B1699" s="115" t="s">
        <v>138</v>
      </c>
      <c r="R1699" s="115" t="s">
        <v>136</v>
      </c>
      <c r="AC1699" s="115" t="s">
        <v>136</v>
      </c>
      <c r="AF1699" s="115" t="s">
        <v>136</v>
      </c>
      <c r="AG1699" s="115" t="s">
        <v>135</v>
      </c>
      <c r="AJ1699" s="115" t="s">
        <v>135</v>
      </c>
      <c r="AK1699" s="115" t="s">
        <v>136</v>
      </c>
    </row>
    <row r="1700" spans="1:39" x14ac:dyDescent="0.25">
      <c r="A1700" s="115">
        <v>337005</v>
      </c>
      <c r="B1700" s="115" t="s">
        <v>138</v>
      </c>
      <c r="V1700" s="115" t="s">
        <v>135</v>
      </c>
      <c r="AA1700" s="115" t="s">
        <v>136</v>
      </c>
      <c r="AC1700" s="115" t="s">
        <v>136</v>
      </c>
      <c r="AI1700" s="115" t="s">
        <v>136</v>
      </c>
      <c r="AK1700" s="115" t="s">
        <v>136</v>
      </c>
      <c r="AM1700" s="115" t="s">
        <v>135</v>
      </c>
    </row>
    <row r="1701" spans="1:39" x14ac:dyDescent="0.25">
      <c r="A1701" s="115">
        <v>337549</v>
      </c>
      <c r="B1701" s="115" t="s">
        <v>138</v>
      </c>
      <c r="P1701" s="115" t="s">
        <v>136</v>
      </c>
      <c r="R1701" s="115" t="s">
        <v>136</v>
      </c>
      <c r="W1701" s="115" t="s">
        <v>136</v>
      </c>
      <c r="AC1701" s="115" t="s">
        <v>135</v>
      </c>
      <c r="AD1701" s="115" t="s">
        <v>135</v>
      </c>
      <c r="AF1701" s="115" t="s">
        <v>136</v>
      </c>
      <c r="AG1701" s="115" t="s">
        <v>133</v>
      </c>
      <c r="AI1701" s="115" t="s">
        <v>133</v>
      </c>
      <c r="AJ1701" s="115" t="s">
        <v>133</v>
      </c>
      <c r="AK1701" s="115" t="s">
        <v>135</v>
      </c>
      <c r="AL1701" s="115" t="s">
        <v>135</v>
      </c>
    </row>
    <row r="1702" spans="1:39" x14ac:dyDescent="0.25">
      <c r="A1702" s="115">
        <v>338084</v>
      </c>
      <c r="B1702" s="115" t="s">
        <v>138</v>
      </c>
      <c r="P1702" s="115" t="s">
        <v>136</v>
      </c>
      <c r="AC1702" s="115" t="s">
        <v>136</v>
      </c>
      <c r="AI1702" s="115" t="s">
        <v>135</v>
      </c>
      <c r="AJ1702" s="115" t="s">
        <v>135</v>
      </c>
      <c r="AK1702" s="115" t="s">
        <v>135</v>
      </c>
      <c r="AL1702" s="115" t="s">
        <v>135</v>
      </c>
    </row>
    <row r="1703" spans="1:39" x14ac:dyDescent="0.25">
      <c r="A1703" s="115">
        <v>338148</v>
      </c>
      <c r="B1703" s="115" t="s">
        <v>138</v>
      </c>
      <c r="AC1703" s="115" t="s">
        <v>136</v>
      </c>
      <c r="AI1703" s="115" t="s">
        <v>135</v>
      </c>
      <c r="AJ1703" s="115" t="s">
        <v>135</v>
      </c>
      <c r="AL1703" s="115" t="s">
        <v>135</v>
      </c>
      <c r="AM1703" s="115" t="s">
        <v>133</v>
      </c>
    </row>
    <row r="1704" spans="1:39" x14ac:dyDescent="0.25">
      <c r="A1704" s="115">
        <v>338284</v>
      </c>
      <c r="B1704" s="115" t="s">
        <v>138</v>
      </c>
      <c r="P1704" s="115" t="s">
        <v>136</v>
      </c>
      <c r="AA1704" s="115" t="s">
        <v>136</v>
      </c>
      <c r="AF1704" s="115" t="s">
        <v>136</v>
      </c>
      <c r="AI1704" s="115" t="s">
        <v>135</v>
      </c>
      <c r="AJ1704" s="115" t="s">
        <v>135</v>
      </c>
      <c r="AL1704" s="115" t="s">
        <v>133</v>
      </c>
    </row>
    <row r="1705" spans="1:39" x14ac:dyDescent="0.25">
      <c r="A1705" s="115">
        <v>338826</v>
      </c>
      <c r="B1705" s="115" t="s">
        <v>138</v>
      </c>
      <c r="AI1705" s="115" t="s">
        <v>133</v>
      </c>
      <c r="AJ1705" s="115" t="s">
        <v>135</v>
      </c>
      <c r="AK1705" s="115" t="s">
        <v>133</v>
      </c>
      <c r="AL1705" s="115" t="s">
        <v>133</v>
      </c>
      <c r="AM1705" s="115" t="s">
        <v>135</v>
      </c>
    </row>
    <row r="1706" spans="1:39" x14ac:dyDescent="0.25">
      <c r="A1706" s="115">
        <v>338967</v>
      </c>
      <c r="B1706" s="115" t="s">
        <v>138</v>
      </c>
      <c r="N1706" s="115" t="s">
        <v>135</v>
      </c>
      <c r="P1706" s="115" t="s">
        <v>136</v>
      </c>
      <c r="W1706" s="115" t="s">
        <v>136</v>
      </c>
      <c r="AA1706" s="115" t="s">
        <v>136</v>
      </c>
      <c r="AC1706" s="115" t="s">
        <v>136</v>
      </c>
      <c r="AF1706" s="115" t="s">
        <v>136</v>
      </c>
      <c r="AG1706" s="115" t="s">
        <v>133</v>
      </c>
      <c r="AI1706" s="115" t="s">
        <v>133</v>
      </c>
      <c r="AJ1706" s="115" t="s">
        <v>133</v>
      </c>
      <c r="AK1706" s="115" t="s">
        <v>135</v>
      </c>
      <c r="AL1706" s="115" t="s">
        <v>133</v>
      </c>
      <c r="AM1706" s="115" t="s">
        <v>133</v>
      </c>
    </row>
    <row r="1707" spans="1:39" x14ac:dyDescent="0.25">
      <c r="A1707" s="115">
        <v>332766</v>
      </c>
      <c r="B1707" s="115" t="s">
        <v>138</v>
      </c>
      <c r="N1707" s="115" t="s">
        <v>136</v>
      </c>
      <c r="AA1707" s="115" t="s">
        <v>136</v>
      </c>
      <c r="AC1707" s="115" t="s">
        <v>136</v>
      </c>
      <c r="AG1707" s="115" t="s">
        <v>135</v>
      </c>
      <c r="AH1707" s="115" t="s">
        <v>136</v>
      </c>
      <c r="AJ1707" s="115" t="s">
        <v>136</v>
      </c>
      <c r="AK1707" s="115" t="s">
        <v>136</v>
      </c>
      <c r="AM1707" s="115" t="s">
        <v>133</v>
      </c>
    </row>
    <row r="1708" spans="1:39" x14ac:dyDescent="0.25">
      <c r="A1708" s="115">
        <v>338608</v>
      </c>
      <c r="B1708" s="115" t="s">
        <v>138</v>
      </c>
      <c r="AF1708" s="115" t="s">
        <v>136</v>
      </c>
      <c r="AG1708" s="115" t="s">
        <v>135</v>
      </c>
      <c r="AI1708" s="115" t="s">
        <v>135</v>
      </c>
      <c r="AJ1708" s="115" t="s">
        <v>135</v>
      </c>
      <c r="AL1708" s="115" t="s">
        <v>135</v>
      </c>
      <c r="AM1708" s="115" t="s">
        <v>135</v>
      </c>
    </row>
    <row r="1709" spans="1:39" x14ac:dyDescent="0.25">
      <c r="A1709" s="115">
        <v>337754</v>
      </c>
      <c r="B1709" s="115" t="s">
        <v>138</v>
      </c>
      <c r="P1709" s="115" t="s">
        <v>136</v>
      </c>
      <c r="AD1709" s="115" t="s">
        <v>136</v>
      </c>
      <c r="AF1709" s="115" t="s">
        <v>136</v>
      </c>
      <c r="AG1709" s="115" t="s">
        <v>136</v>
      </c>
      <c r="AJ1709" s="115" t="s">
        <v>136</v>
      </c>
      <c r="AL1709" s="115" t="s">
        <v>135</v>
      </c>
      <c r="AM1709" s="115" t="s">
        <v>136</v>
      </c>
    </row>
    <row r="1710" spans="1:39" x14ac:dyDescent="0.25">
      <c r="A1710" s="115">
        <v>323125</v>
      </c>
      <c r="B1710" s="115" t="s">
        <v>138</v>
      </c>
      <c r="AC1710" s="115" t="s">
        <v>135</v>
      </c>
      <c r="AE1710" s="115" t="s">
        <v>133</v>
      </c>
      <c r="AG1710" s="115" t="s">
        <v>135</v>
      </c>
      <c r="AH1710" s="115" t="s">
        <v>135</v>
      </c>
      <c r="AI1710" s="115" t="s">
        <v>135</v>
      </c>
      <c r="AJ1710" s="115" t="s">
        <v>135</v>
      </c>
      <c r="AL1710" s="115" t="s">
        <v>135</v>
      </c>
      <c r="AM1710" s="115" t="s">
        <v>136</v>
      </c>
    </row>
    <row r="1711" spans="1:39" x14ac:dyDescent="0.25">
      <c r="A1711" s="115">
        <v>326609</v>
      </c>
      <c r="B1711" s="115" t="s">
        <v>138</v>
      </c>
      <c r="V1711" s="115" t="s">
        <v>136</v>
      </c>
      <c r="AC1711" s="115" t="s">
        <v>136</v>
      </c>
      <c r="AH1711" s="115" t="s">
        <v>135</v>
      </c>
      <c r="AI1711" s="115" t="s">
        <v>136</v>
      </c>
      <c r="AM1711" s="115" t="s">
        <v>136</v>
      </c>
    </row>
    <row r="1712" spans="1:39" x14ac:dyDescent="0.25">
      <c r="A1712" s="115">
        <v>335154</v>
      </c>
      <c r="B1712" s="115" t="s">
        <v>138</v>
      </c>
      <c r="Y1712" s="115" t="s">
        <v>136</v>
      </c>
      <c r="AC1712" s="115" t="s">
        <v>136</v>
      </c>
      <c r="AG1712" s="115" t="s">
        <v>136</v>
      </c>
      <c r="AI1712" s="115" t="s">
        <v>136</v>
      </c>
      <c r="AJ1712" s="115" t="s">
        <v>136</v>
      </c>
      <c r="AM1712" s="115" t="s">
        <v>136</v>
      </c>
    </row>
    <row r="1713" spans="1:39" x14ac:dyDescent="0.25">
      <c r="A1713" s="115">
        <v>335939</v>
      </c>
      <c r="B1713" s="115" t="s">
        <v>138</v>
      </c>
      <c r="I1713" s="115" t="s">
        <v>136</v>
      </c>
      <c r="AA1713" s="115" t="s">
        <v>136</v>
      </c>
      <c r="AC1713" s="115" t="s">
        <v>136</v>
      </c>
      <c r="AG1713" s="115" t="s">
        <v>135</v>
      </c>
      <c r="AK1713" s="115" t="s">
        <v>136</v>
      </c>
      <c r="AM1713" s="115" t="s">
        <v>135</v>
      </c>
    </row>
    <row r="1714" spans="1:39" x14ac:dyDescent="0.25">
      <c r="A1714" s="115">
        <v>336848</v>
      </c>
      <c r="B1714" s="115" t="s">
        <v>138</v>
      </c>
      <c r="F1714" s="115" t="s">
        <v>135</v>
      </c>
      <c r="K1714" s="115" t="s">
        <v>136</v>
      </c>
      <c r="X1714" s="115" t="s">
        <v>135</v>
      </c>
      <c r="AC1714" s="115" t="s">
        <v>136</v>
      </c>
      <c r="AD1714" s="115" t="s">
        <v>136</v>
      </c>
      <c r="AE1714" s="115" t="s">
        <v>136</v>
      </c>
      <c r="AG1714" s="115" t="s">
        <v>135</v>
      </c>
      <c r="AH1714" s="115" t="s">
        <v>133</v>
      </c>
      <c r="AI1714" s="115" t="s">
        <v>133</v>
      </c>
      <c r="AJ1714" s="115" t="s">
        <v>135</v>
      </c>
      <c r="AK1714" s="115" t="s">
        <v>133</v>
      </c>
      <c r="AM1714" s="115" t="s">
        <v>135</v>
      </c>
    </row>
    <row r="1715" spans="1:39" x14ac:dyDescent="0.25">
      <c r="A1715" s="115">
        <v>337393</v>
      </c>
      <c r="B1715" s="115" t="s">
        <v>138</v>
      </c>
      <c r="AA1715" s="115" t="s">
        <v>136</v>
      </c>
      <c r="AC1715" s="115" t="s">
        <v>136</v>
      </c>
      <c r="AD1715" s="115" t="s">
        <v>136</v>
      </c>
      <c r="AG1715" s="115" t="s">
        <v>136</v>
      </c>
      <c r="AI1715" s="115" t="s">
        <v>136</v>
      </c>
      <c r="AJ1715" s="115" t="s">
        <v>136</v>
      </c>
      <c r="AM1715" s="115" t="s">
        <v>135</v>
      </c>
    </row>
    <row r="1716" spans="1:39" x14ac:dyDescent="0.25">
      <c r="A1716" s="115">
        <v>335766</v>
      </c>
      <c r="B1716" s="115" t="s">
        <v>138</v>
      </c>
      <c r="P1716" s="115" t="s">
        <v>136</v>
      </c>
      <c r="R1716" s="115" t="s">
        <v>136</v>
      </c>
      <c r="X1716" s="115" t="s">
        <v>136</v>
      </c>
      <c r="AA1716" s="115" t="s">
        <v>136</v>
      </c>
      <c r="AC1716" s="115" t="s">
        <v>136</v>
      </c>
      <c r="AF1716" s="115" t="s">
        <v>136</v>
      </c>
      <c r="AG1716" s="115" t="s">
        <v>136</v>
      </c>
      <c r="AH1716" s="115" t="s">
        <v>136</v>
      </c>
      <c r="AI1716" s="115" t="s">
        <v>135</v>
      </c>
      <c r="AJ1716" s="115" t="s">
        <v>135</v>
      </c>
      <c r="AL1716" s="115" t="s">
        <v>135</v>
      </c>
      <c r="AM1716" s="115" t="s">
        <v>135</v>
      </c>
    </row>
    <row r="1717" spans="1:39" x14ac:dyDescent="0.25">
      <c r="A1717" s="115">
        <v>336185</v>
      </c>
      <c r="B1717" s="115" t="s">
        <v>138</v>
      </c>
      <c r="F1717" s="115" t="s">
        <v>136</v>
      </c>
      <c r="X1717" s="115" t="s">
        <v>135</v>
      </c>
      <c r="AC1717" s="115" t="s">
        <v>135</v>
      </c>
      <c r="AD1717" s="115" t="s">
        <v>135</v>
      </c>
      <c r="AG1717" s="115" t="s">
        <v>133</v>
      </c>
      <c r="AH1717" s="115" t="s">
        <v>133</v>
      </c>
      <c r="AI1717" s="115" t="s">
        <v>133</v>
      </c>
      <c r="AJ1717" s="115" t="s">
        <v>135</v>
      </c>
      <c r="AK1717" s="115" t="s">
        <v>133</v>
      </c>
      <c r="AL1717" s="115" t="s">
        <v>133</v>
      </c>
      <c r="AM1717" s="115" t="s">
        <v>135</v>
      </c>
    </row>
    <row r="1718" spans="1:39" x14ac:dyDescent="0.25">
      <c r="A1718" s="115">
        <v>338096</v>
      </c>
      <c r="B1718" s="115" t="s">
        <v>138</v>
      </c>
      <c r="K1718" s="115" t="s">
        <v>136</v>
      </c>
      <c r="P1718" s="115" t="s">
        <v>136</v>
      </c>
      <c r="W1718" s="115" t="s">
        <v>136</v>
      </c>
      <c r="AC1718" s="115" t="s">
        <v>135</v>
      </c>
      <c r="AF1718" s="115" t="s">
        <v>136</v>
      </c>
      <c r="AG1718" s="115" t="s">
        <v>135</v>
      </c>
      <c r="AH1718" s="115" t="s">
        <v>136</v>
      </c>
      <c r="AI1718" s="115" t="s">
        <v>135</v>
      </c>
      <c r="AJ1718" s="115" t="s">
        <v>135</v>
      </c>
      <c r="AK1718" s="115" t="s">
        <v>135</v>
      </c>
      <c r="AL1718" s="115" t="s">
        <v>135</v>
      </c>
      <c r="AM1718" s="115" t="s">
        <v>135</v>
      </c>
    </row>
    <row r="1719" spans="1:39" x14ac:dyDescent="0.25">
      <c r="A1719" s="115">
        <v>328087</v>
      </c>
      <c r="B1719" s="115" t="s">
        <v>138</v>
      </c>
      <c r="H1719" s="115" t="s">
        <v>136</v>
      </c>
      <c r="N1719" s="115" t="s">
        <v>135</v>
      </c>
      <c r="R1719" s="115" t="s">
        <v>136</v>
      </c>
      <c r="AC1719" s="115" t="s">
        <v>136</v>
      </c>
      <c r="AG1719" s="115" t="s">
        <v>136</v>
      </c>
      <c r="AJ1719" s="115" t="s">
        <v>135</v>
      </c>
      <c r="AK1719" s="115" t="s">
        <v>135</v>
      </c>
      <c r="AM1719" s="115" t="s">
        <v>135</v>
      </c>
    </row>
    <row r="1720" spans="1:39" x14ac:dyDescent="0.25">
      <c r="A1720" s="115">
        <v>334154</v>
      </c>
      <c r="B1720" s="115" t="s">
        <v>138</v>
      </c>
      <c r="P1720" s="115" t="s">
        <v>136</v>
      </c>
      <c r="W1720" s="115" t="s">
        <v>136</v>
      </c>
      <c r="AF1720" s="115" t="s">
        <v>136</v>
      </c>
      <c r="AG1720" s="115" t="s">
        <v>135</v>
      </c>
      <c r="AJ1720" s="115" t="s">
        <v>136</v>
      </c>
      <c r="AL1720" s="115" t="s">
        <v>135</v>
      </c>
      <c r="AM1720" s="115" t="s">
        <v>136</v>
      </c>
    </row>
    <row r="1721" spans="1:39" x14ac:dyDescent="0.25">
      <c r="A1721" s="115">
        <v>333398</v>
      </c>
      <c r="B1721" s="115" t="s">
        <v>138</v>
      </c>
      <c r="P1721" s="115" t="s">
        <v>136</v>
      </c>
      <c r="AG1721" s="115" t="s">
        <v>136</v>
      </c>
      <c r="AH1721" s="115" t="s">
        <v>136</v>
      </c>
      <c r="AI1721" s="115" t="s">
        <v>136</v>
      </c>
      <c r="AJ1721" s="115" t="s">
        <v>136</v>
      </c>
    </row>
    <row r="1722" spans="1:39" x14ac:dyDescent="0.25">
      <c r="A1722" s="115">
        <v>335880</v>
      </c>
      <c r="B1722" s="115" t="s">
        <v>138</v>
      </c>
      <c r="P1722" s="115" t="s">
        <v>136</v>
      </c>
      <c r="Z1722" s="115" t="s">
        <v>136</v>
      </c>
      <c r="AC1722" s="115" t="s">
        <v>136</v>
      </c>
      <c r="AD1722" s="115" t="s">
        <v>136</v>
      </c>
      <c r="AF1722" s="115" t="s">
        <v>136</v>
      </c>
      <c r="AG1722" s="115" t="s">
        <v>135</v>
      </c>
      <c r="AJ1722" s="115" t="s">
        <v>135</v>
      </c>
      <c r="AM1722" s="115" t="s">
        <v>136</v>
      </c>
    </row>
    <row r="1723" spans="1:39" x14ac:dyDescent="0.25">
      <c r="A1723" s="115">
        <v>338770</v>
      </c>
      <c r="B1723" s="115" t="s">
        <v>138</v>
      </c>
      <c r="Q1723" s="115" t="s">
        <v>136</v>
      </c>
      <c r="AC1723" s="115" t="s">
        <v>136</v>
      </c>
      <c r="AD1723" s="115" t="s">
        <v>136</v>
      </c>
      <c r="AG1723" s="115" t="s">
        <v>135</v>
      </c>
      <c r="AI1723" s="115" t="s">
        <v>135</v>
      </c>
      <c r="AJ1723" s="115" t="s">
        <v>135</v>
      </c>
      <c r="AK1723" s="115" t="s">
        <v>133</v>
      </c>
      <c r="AM1723" s="115" t="s">
        <v>135</v>
      </c>
    </row>
    <row r="1724" spans="1:39" x14ac:dyDescent="0.25">
      <c r="A1724" s="115">
        <v>328309</v>
      </c>
      <c r="B1724" s="115" t="s">
        <v>138</v>
      </c>
      <c r="AF1724" s="115" t="s">
        <v>136</v>
      </c>
      <c r="AI1724" s="115" t="s">
        <v>133</v>
      </c>
      <c r="AJ1724" s="115" t="s">
        <v>133</v>
      </c>
      <c r="AK1724" s="115" t="s">
        <v>133</v>
      </c>
      <c r="AL1724" s="115" t="s">
        <v>133</v>
      </c>
      <c r="AM1724" s="115" t="s">
        <v>135</v>
      </c>
    </row>
    <row r="1725" spans="1:39" x14ac:dyDescent="0.25">
      <c r="A1725" s="115">
        <v>326923</v>
      </c>
      <c r="B1725" s="115" t="s">
        <v>138</v>
      </c>
      <c r="P1725" s="115" t="s">
        <v>136</v>
      </c>
      <c r="AC1725" s="115" t="s">
        <v>136</v>
      </c>
      <c r="AE1725" s="115" t="s">
        <v>136</v>
      </c>
      <c r="AG1725" s="115" t="s">
        <v>136</v>
      </c>
      <c r="AJ1725" s="115" t="s">
        <v>136</v>
      </c>
      <c r="AK1725" s="115" t="s">
        <v>136</v>
      </c>
      <c r="AL1725" s="115" t="s">
        <v>136</v>
      </c>
    </row>
    <row r="1726" spans="1:39" x14ac:dyDescent="0.25">
      <c r="A1726" s="115">
        <v>335812</v>
      </c>
      <c r="B1726" s="115" t="s">
        <v>138</v>
      </c>
      <c r="P1726" s="115" t="s">
        <v>136</v>
      </c>
      <c r="AE1726" s="115" t="s">
        <v>136</v>
      </c>
      <c r="AG1726" s="115" t="s">
        <v>136</v>
      </c>
      <c r="AI1726" s="115" t="s">
        <v>136</v>
      </c>
      <c r="AJ1726" s="115" t="s">
        <v>136</v>
      </c>
      <c r="AM1726" s="115" t="s">
        <v>136</v>
      </c>
    </row>
    <row r="1727" spans="1:39" x14ac:dyDescent="0.25">
      <c r="A1727" s="115">
        <v>335996</v>
      </c>
      <c r="B1727" s="115" t="s">
        <v>138</v>
      </c>
      <c r="AC1727" s="115" t="s">
        <v>136</v>
      </c>
      <c r="AF1727" s="115" t="s">
        <v>136</v>
      </c>
      <c r="AG1727" s="115" t="s">
        <v>135</v>
      </c>
      <c r="AH1727" s="115" t="s">
        <v>136</v>
      </c>
      <c r="AI1727" s="115" t="s">
        <v>136</v>
      </c>
      <c r="AJ1727" s="115" t="s">
        <v>136</v>
      </c>
      <c r="AM1727" s="115" t="s">
        <v>136</v>
      </c>
    </row>
    <row r="1728" spans="1:39" x14ac:dyDescent="0.25">
      <c r="A1728" s="115">
        <v>326510</v>
      </c>
      <c r="B1728" s="115" t="s">
        <v>138</v>
      </c>
      <c r="P1728" s="115" t="s">
        <v>136</v>
      </c>
      <c r="AG1728" s="115" t="s">
        <v>135</v>
      </c>
      <c r="AK1728" s="115" t="s">
        <v>136</v>
      </c>
      <c r="AL1728" s="115" t="s">
        <v>136</v>
      </c>
      <c r="AM1728" s="115" t="s">
        <v>136</v>
      </c>
    </row>
    <row r="1729" spans="1:39" x14ac:dyDescent="0.25">
      <c r="A1729" s="115">
        <v>338039</v>
      </c>
      <c r="B1729" s="115" t="s">
        <v>138</v>
      </c>
      <c r="W1729" s="115" t="s">
        <v>136</v>
      </c>
      <c r="Z1729" s="115" t="s">
        <v>136</v>
      </c>
      <c r="AC1729" s="115" t="s">
        <v>136</v>
      </c>
      <c r="AI1729" s="115" t="s">
        <v>135</v>
      </c>
      <c r="AJ1729" s="115" t="s">
        <v>135</v>
      </c>
      <c r="AK1729" s="115" t="s">
        <v>135</v>
      </c>
      <c r="AM1729" s="115" t="s">
        <v>135</v>
      </c>
    </row>
    <row r="1730" spans="1:39" x14ac:dyDescent="0.25">
      <c r="A1730" s="115">
        <v>336714</v>
      </c>
      <c r="B1730" s="115" t="s">
        <v>138</v>
      </c>
      <c r="K1730" s="115" t="s">
        <v>136</v>
      </c>
      <c r="P1730" s="115" t="s">
        <v>136</v>
      </c>
      <c r="Z1730" s="115" t="s">
        <v>136</v>
      </c>
      <c r="AA1730" s="115" t="s">
        <v>136</v>
      </c>
      <c r="AC1730" s="115" t="s">
        <v>136</v>
      </c>
      <c r="AE1730" s="115" t="s">
        <v>136</v>
      </c>
      <c r="AG1730" s="115" t="s">
        <v>135</v>
      </c>
      <c r="AI1730" s="115" t="s">
        <v>135</v>
      </c>
      <c r="AJ1730" s="115" t="s">
        <v>135</v>
      </c>
      <c r="AK1730" s="115" t="s">
        <v>135</v>
      </c>
      <c r="AL1730" s="115" t="s">
        <v>135</v>
      </c>
      <c r="AM1730" s="115" t="s">
        <v>135</v>
      </c>
    </row>
    <row r="1731" spans="1:39" x14ac:dyDescent="0.25">
      <c r="A1731" s="115">
        <v>329460</v>
      </c>
      <c r="B1731" s="115" t="s">
        <v>138</v>
      </c>
      <c r="H1731" s="115" t="s">
        <v>136</v>
      </c>
      <c r="V1731" s="115" t="s">
        <v>136</v>
      </c>
      <c r="W1731" s="115" t="s">
        <v>136</v>
      </c>
      <c r="AD1731" s="115" t="s">
        <v>136</v>
      </c>
      <c r="AF1731" s="115" t="s">
        <v>136</v>
      </c>
      <c r="AG1731" s="115" t="s">
        <v>136</v>
      </c>
      <c r="AH1731" s="115" t="s">
        <v>136</v>
      </c>
      <c r="AI1731" s="115" t="s">
        <v>136</v>
      </c>
      <c r="AJ1731" s="115" t="s">
        <v>135</v>
      </c>
      <c r="AM1731" s="115" t="s">
        <v>136</v>
      </c>
    </row>
    <row r="1732" spans="1:39" x14ac:dyDescent="0.25">
      <c r="A1732" s="115">
        <v>336859</v>
      </c>
      <c r="B1732" s="115" t="s">
        <v>138</v>
      </c>
      <c r="K1732" s="115" t="s">
        <v>133</v>
      </c>
      <c r="L1732" s="115" t="s">
        <v>135</v>
      </c>
      <c r="M1732" s="115" t="s">
        <v>133</v>
      </c>
      <c r="AI1732" s="115" t="s">
        <v>136</v>
      </c>
      <c r="AJ1732" s="115" t="s">
        <v>136</v>
      </c>
      <c r="AK1732" s="115" t="s">
        <v>136</v>
      </c>
      <c r="AM1732" s="115" t="s">
        <v>135</v>
      </c>
    </row>
    <row r="1733" spans="1:39" x14ac:dyDescent="0.25">
      <c r="A1733" s="115">
        <v>338016</v>
      </c>
      <c r="B1733" s="115" t="s">
        <v>138</v>
      </c>
      <c r="P1733" s="115" t="s">
        <v>136</v>
      </c>
      <c r="Z1733" s="115" t="s">
        <v>136</v>
      </c>
      <c r="AG1733" s="115" t="s">
        <v>136</v>
      </c>
      <c r="AI1733" s="115" t="s">
        <v>136</v>
      </c>
      <c r="AJ1733" s="115" t="s">
        <v>136</v>
      </c>
      <c r="AK1733" s="115" t="s">
        <v>136</v>
      </c>
      <c r="AM1733" s="115" t="s">
        <v>136</v>
      </c>
    </row>
    <row r="1734" spans="1:39" x14ac:dyDescent="0.25">
      <c r="A1734" s="115">
        <v>337883</v>
      </c>
      <c r="B1734" s="115" t="s">
        <v>138</v>
      </c>
      <c r="W1734" s="115" t="s">
        <v>136</v>
      </c>
      <c r="AA1734" s="115" t="s">
        <v>136</v>
      </c>
      <c r="AC1734" s="115" t="s">
        <v>136</v>
      </c>
      <c r="AI1734" s="115" t="s">
        <v>136</v>
      </c>
      <c r="AJ1734" s="115" t="s">
        <v>136</v>
      </c>
      <c r="AK1734" s="115" t="s">
        <v>136</v>
      </c>
      <c r="AM1734" s="115" t="s">
        <v>136</v>
      </c>
    </row>
    <row r="1735" spans="1:39" x14ac:dyDescent="0.25">
      <c r="A1735" s="115">
        <v>337338</v>
      </c>
      <c r="B1735" s="115" t="s">
        <v>138</v>
      </c>
      <c r="P1735" s="115" t="s">
        <v>136</v>
      </c>
      <c r="R1735" s="115" t="s">
        <v>136</v>
      </c>
      <c r="AC1735" s="115" t="s">
        <v>136</v>
      </c>
      <c r="AE1735" s="115" t="s">
        <v>136</v>
      </c>
      <c r="AF1735" s="115" t="s">
        <v>136</v>
      </c>
      <c r="AG1735" s="115" t="s">
        <v>135</v>
      </c>
      <c r="AI1735" s="115" t="s">
        <v>135</v>
      </c>
      <c r="AJ1735" s="115" t="s">
        <v>135</v>
      </c>
      <c r="AK1735" s="115" t="s">
        <v>135</v>
      </c>
      <c r="AL1735" s="115" t="s">
        <v>135</v>
      </c>
      <c r="AM1735" s="115" t="s">
        <v>135</v>
      </c>
    </row>
    <row r="1736" spans="1:39" x14ac:dyDescent="0.25">
      <c r="A1736" s="115">
        <v>334153</v>
      </c>
      <c r="B1736" s="115" t="s">
        <v>138</v>
      </c>
      <c r="K1736" s="115" t="s">
        <v>136</v>
      </c>
      <c r="P1736" s="115" t="s">
        <v>136</v>
      </c>
      <c r="AC1736" s="115" t="s">
        <v>136</v>
      </c>
      <c r="AG1736" s="115" t="s">
        <v>136</v>
      </c>
      <c r="AI1736" s="115" t="s">
        <v>136</v>
      </c>
      <c r="AJ1736" s="115" t="s">
        <v>136</v>
      </c>
      <c r="AK1736" s="115" t="s">
        <v>135</v>
      </c>
      <c r="AM1736" s="115" t="s">
        <v>136</v>
      </c>
    </row>
    <row r="1737" spans="1:39" x14ac:dyDescent="0.25">
      <c r="A1737" s="115">
        <v>332502</v>
      </c>
      <c r="B1737" s="115" t="s">
        <v>138</v>
      </c>
      <c r="P1737" s="115" t="s">
        <v>136</v>
      </c>
      <c r="W1737" s="115" t="s">
        <v>135</v>
      </c>
      <c r="AC1737" s="115" t="s">
        <v>136</v>
      </c>
      <c r="AE1737" s="115" t="s">
        <v>133</v>
      </c>
      <c r="AG1737" s="115" t="s">
        <v>133</v>
      </c>
      <c r="AI1737" s="115" t="s">
        <v>133</v>
      </c>
      <c r="AJ1737" s="115" t="s">
        <v>135</v>
      </c>
      <c r="AK1737" s="115" t="s">
        <v>133</v>
      </c>
      <c r="AL1737" s="115" t="s">
        <v>135</v>
      </c>
      <c r="AM1737" s="115" t="s">
        <v>135</v>
      </c>
    </row>
    <row r="1738" spans="1:39" x14ac:dyDescent="0.25">
      <c r="A1738" s="115">
        <v>334838</v>
      </c>
      <c r="B1738" s="115" t="s">
        <v>138</v>
      </c>
      <c r="W1738" s="115" t="s">
        <v>136</v>
      </c>
      <c r="AC1738" s="115" t="s">
        <v>136</v>
      </c>
      <c r="AD1738" s="115" t="s">
        <v>136</v>
      </c>
      <c r="AJ1738" s="115" t="s">
        <v>135</v>
      </c>
      <c r="AL1738" s="115" t="s">
        <v>135</v>
      </c>
    </row>
    <row r="1739" spans="1:39" x14ac:dyDescent="0.25">
      <c r="A1739" s="115">
        <v>329337</v>
      </c>
      <c r="B1739" s="115" t="s">
        <v>138</v>
      </c>
      <c r="W1739" s="115" t="s">
        <v>135</v>
      </c>
      <c r="X1739" s="115" t="s">
        <v>136</v>
      </c>
      <c r="AC1739" s="115" t="s">
        <v>135</v>
      </c>
      <c r="AF1739" s="115" t="s">
        <v>135</v>
      </c>
      <c r="AG1739" s="115" t="s">
        <v>133</v>
      </c>
      <c r="AJ1739" s="115" t="s">
        <v>135</v>
      </c>
      <c r="AL1739" s="115" t="s">
        <v>133</v>
      </c>
    </row>
    <row r="1740" spans="1:39" x14ac:dyDescent="0.25">
      <c r="A1740" s="115">
        <v>334276</v>
      </c>
      <c r="B1740" s="115" t="s">
        <v>138</v>
      </c>
      <c r="P1740" s="115" t="s">
        <v>136</v>
      </c>
      <c r="W1740" s="115" t="s">
        <v>136</v>
      </c>
      <c r="AC1740" s="115" t="s">
        <v>136</v>
      </c>
      <c r="AG1740" s="115" t="s">
        <v>136</v>
      </c>
      <c r="AJ1740" s="115" t="s">
        <v>136</v>
      </c>
      <c r="AL1740" s="115" t="s">
        <v>136</v>
      </c>
      <c r="AM1740" s="115" t="s">
        <v>136</v>
      </c>
    </row>
    <row r="1741" spans="1:39" x14ac:dyDescent="0.25">
      <c r="A1741" s="115">
        <v>334379</v>
      </c>
      <c r="B1741" s="115" t="s">
        <v>138</v>
      </c>
      <c r="N1741" s="115" t="s">
        <v>136</v>
      </c>
      <c r="P1741" s="115" t="s">
        <v>136</v>
      </c>
      <c r="AA1741" s="115" t="s">
        <v>136</v>
      </c>
      <c r="AG1741" s="115" t="s">
        <v>133</v>
      </c>
      <c r="AH1741" s="115" t="s">
        <v>135</v>
      </c>
      <c r="AI1741" s="115" t="s">
        <v>136</v>
      </c>
      <c r="AJ1741" s="115" t="s">
        <v>136</v>
      </c>
      <c r="AK1741" s="115" t="s">
        <v>136</v>
      </c>
      <c r="AM1741" s="115" t="s">
        <v>135</v>
      </c>
    </row>
    <row r="1742" spans="1:39" x14ac:dyDescent="0.25">
      <c r="A1742" s="115">
        <v>338894</v>
      </c>
      <c r="B1742" s="115" t="s">
        <v>138</v>
      </c>
      <c r="P1742" s="115" t="s">
        <v>136</v>
      </c>
      <c r="AC1742" s="115" t="s">
        <v>136</v>
      </c>
      <c r="AG1742" s="115" t="s">
        <v>136</v>
      </c>
      <c r="AI1742" s="115" t="s">
        <v>135</v>
      </c>
      <c r="AJ1742" s="115" t="s">
        <v>135</v>
      </c>
      <c r="AM1742" s="115" t="s">
        <v>135</v>
      </c>
    </row>
    <row r="1743" spans="1:39" x14ac:dyDescent="0.25">
      <c r="A1743" s="115">
        <v>326133</v>
      </c>
      <c r="B1743" s="115" t="s">
        <v>138</v>
      </c>
      <c r="P1743" s="115" t="s">
        <v>136</v>
      </c>
      <c r="Y1743" s="115" t="s">
        <v>136</v>
      </c>
      <c r="AC1743" s="115" t="s">
        <v>136</v>
      </c>
      <c r="AG1743" s="115" t="s">
        <v>135</v>
      </c>
      <c r="AI1743" s="115" t="s">
        <v>136</v>
      </c>
      <c r="AK1743" s="115" t="s">
        <v>136</v>
      </c>
      <c r="AL1743" s="115" t="s">
        <v>136</v>
      </c>
    </row>
    <row r="1744" spans="1:39" x14ac:dyDescent="0.25">
      <c r="A1744" s="115">
        <v>331764</v>
      </c>
      <c r="B1744" s="115" t="s">
        <v>138</v>
      </c>
      <c r="N1744" s="115" t="s">
        <v>136</v>
      </c>
      <c r="V1744" s="115" t="s">
        <v>136</v>
      </c>
      <c r="AC1744" s="115" t="s">
        <v>136</v>
      </c>
      <c r="AG1744" s="115" t="s">
        <v>136</v>
      </c>
      <c r="AI1744" s="115" t="s">
        <v>136</v>
      </c>
      <c r="AL1744" s="115" t="s">
        <v>136</v>
      </c>
      <c r="AM1744" s="115" t="s">
        <v>136</v>
      </c>
    </row>
    <row r="1745" spans="1:39" x14ac:dyDescent="0.25">
      <c r="A1745" s="115">
        <v>339055</v>
      </c>
      <c r="B1745" s="115" t="s">
        <v>138</v>
      </c>
      <c r="AC1745" s="115" t="s">
        <v>135</v>
      </c>
      <c r="AG1745" s="115" t="s">
        <v>135</v>
      </c>
      <c r="AI1745" s="115" t="s">
        <v>133</v>
      </c>
      <c r="AJ1745" s="115" t="s">
        <v>133</v>
      </c>
      <c r="AK1745" s="115" t="s">
        <v>133</v>
      </c>
      <c r="AL1745" s="115" t="s">
        <v>133</v>
      </c>
      <c r="AM1745" s="115" t="s">
        <v>133</v>
      </c>
    </row>
    <row r="1746" spans="1:39" x14ac:dyDescent="0.25">
      <c r="A1746" s="115">
        <v>333305</v>
      </c>
      <c r="B1746" s="115" t="s">
        <v>138</v>
      </c>
      <c r="D1746" s="115" t="s">
        <v>136</v>
      </c>
      <c r="AC1746" s="115" t="s">
        <v>136</v>
      </c>
      <c r="AG1746" s="115" t="s">
        <v>136</v>
      </c>
      <c r="AJ1746" s="115" t="s">
        <v>136</v>
      </c>
      <c r="AK1746" s="115" t="s">
        <v>136</v>
      </c>
      <c r="AM1746" s="115" t="s">
        <v>136</v>
      </c>
    </row>
    <row r="1747" spans="1:39" x14ac:dyDescent="0.25">
      <c r="A1747" s="115">
        <v>332731</v>
      </c>
      <c r="B1747" s="115" t="s">
        <v>138</v>
      </c>
      <c r="P1747" s="115" t="s">
        <v>136</v>
      </c>
      <c r="Z1747" s="115" t="s">
        <v>136</v>
      </c>
      <c r="AG1747" s="115" t="s">
        <v>136</v>
      </c>
      <c r="AI1747" s="115" t="s">
        <v>136</v>
      </c>
      <c r="AJ1747" s="115" t="s">
        <v>136</v>
      </c>
    </row>
    <row r="1748" spans="1:39" x14ac:dyDescent="0.25">
      <c r="A1748" s="115">
        <v>338929</v>
      </c>
      <c r="B1748" s="115" t="s">
        <v>138</v>
      </c>
      <c r="W1748" s="115" t="s">
        <v>133</v>
      </c>
      <c r="AG1748" s="115" t="s">
        <v>133</v>
      </c>
      <c r="AH1748" s="115" t="s">
        <v>133</v>
      </c>
      <c r="AI1748" s="115" t="s">
        <v>135</v>
      </c>
      <c r="AJ1748" s="115" t="s">
        <v>135</v>
      </c>
      <c r="AM1748" s="115" t="s">
        <v>133</v>
      </c>
    </row>
    <row r="1749" spans="1:39" x14ac:dyDescent="0.25">
      <c r="A1749" s="115">
        <v>337654</v>
      </c>
      <c r="B1749" s="115" t="s">
        <v>138</v>
      </c>
      <c r="P1749" s="115" t="s">
        <v>135</v>
      </c>
      <c r="W1749" s="115" t="s">
        <v>135</v>
      </c>
      <c r="Z1749" s="115" t="s">
        <v>136</v>
      </c>
      <c r="AC1749" s="115" t="s">
        <v>136</v>
      </c>
      <c r="AE1749" s="115" t="s">
        <v>135</v>
      </c>
      <c r="AF1749" s="115" t="s">
        <v>136</v>
      </c>
      <c r="AG1749" s="115" t="s">
        <v>133</v>
      </c>
      <c r="AH1749" s="115" t="s">
        <v>135</v>
      </c>
      <c r="AI1749" s="115" t="s">
        <v>135</v>
      </c>
      <c r="AJ1749" s="115" t="s">
        <v>135</v>
      </c>
      <c r="AK1749" s="115" t="s">
        <v>135</v>
      </c>
      <c r="AM1749" s="115" t="s">
        <v>135</v>
      </c>
    </row>
    <row r="1750" spans="1:39" x14ac:dyDescent="0.25">
      <c r="A1750" s="115">
        <v>328491</v>
      </c>
      <c r="B1750" s="115" t="s">
        <v>138</v>
      </c>
      <c r="H1750" s="115" t="s">
        <v>136</v>
      </c>
      <c r="X1750" s="115" t="s">
        <v>136</v>
      </c>
      <c r="AD1750" s="115" t="s">
        <v>136</v>
      </c>
      <c r="AF1750" s="115" t="s">
        <v>136</v>
      </c>
      <c r="AG1750" s="115" t="s">
        <v>133</v>
      </c>
      <c r="AH1750" s="115" t="s">
        <v>136</v>
      </c>
      <c r="AI1750" s="115" t="s">
        <v>136</v>
      </c>
      <c r="AJ1750" s="115" t="s">
        <v>136</v>
      </c>
      <c r="AK1750" s="115" t="s">
        <v>135</v>
      </c>
      <c r="AL1750" s="115" t="s">
        <v>135</v>
      </c>
    </row>
    <row r="1751" spans="1:39" x14ac:dyDescent="0.25">
      <c r="A1751" s="115">
        <v>338592</v>
      </c>
      <c r="B1751" s="115" t="s">
        <v>138</v>
      </c>
      <c r="AC1751" s="115" t="s">
        <v>136</v>
      </c>
      <c r="AG1751" s="115" t="s">
        <v>136</v>
      </c>
      <c r="AI1751" s="115" t="s">
        <v>135</v>
      </c>
      <c r="AJ1751" s="115" t="s">
        <v>135</v>
      </c>
      <c r="AK1751" s="115" t="s">
        <v>135</v>
      </c>
      <c r="AL1751" s="115" t="s">
        <v>135</v>
      </c>
      <c r="AM1751" s="115" t="s">
        <v>135</v>
      </c>
    </row>
    <row r="1752" spans="1:39" x14ac:dyDescent="0.25">
      <c r="A1752" s="115">
        <v>326680</v>
      </c>
      <c r="B1752" s="115" t="s">
        <v>138</v>
      </c>
      <c r="N1752" s="115" t="s">
        <v>135</v>
      </c>
      <c r="P1752" s="115" t="s">
        <v>136</v>
      </c>
      <c r="S1752" s="115" t="s">
        <v>136</v>
      </c>
      <c r="AA1752" s="115" t="s">
        <v>136</v>
      </c>
      <c r="AC1752" s="115" t="s">
        <v>136</v>
      </c>
      <c r="AD1752" s="115" t="s">
        <v>136</v>
      </c>
      <c r="AF1752" s="115" t="s">
        <v>136</v>
      </c>
      <c r="AG1752" s="115" t="s">
        <v>133</v>
      </c>
      <c r="AI1752" s="115" t="s">
        <v>133</v>
      </c>
      <c r="AJ1752" s="115" t="s">
        <v>135</v>
      </c>
    </row>
    <row r="1753" spans="1:39" x14ac:dyDescent="0.25">
      <c r="A1753" s="115">
        <v>337912</v>
      </c>
      <c r="B1753" s="115" t="s">
        <v>138</v>
      </c>
      <c r="P1753" s="115" t="s">
        <v>136</v>
      </c>
      <c r="W1753" s="115" t="s">
        <v>136</v>
      </c>
      <c r="AH1753" s="115" t="s">
        <v>136</v>
      </c>
      <c r="AJ1753" s="115" t="s">
        <v>136</v>
      </c>
      <c r="AL1753" s="115" t="s">
        <v>135</v>
      </c>
    </row>
    <row r="1754" spans="1:39" x14ac:dyDescent="0.25">
      <c r="A1754" s="115">
        <v>338593</v>
      </c>
      <c r="B1754" s="115" t="s">
        <v>138</v>
      </c>
      <c r="P1754" s="115" t="s">
        <v>136</v>
      </c>
      <c r="W1754" s="115" t="s">
        <v>135</v>
      </c>
      <c r="AC1754" s="115" t="s">
        <v>136</v>
      </c>
      <c r="AD1754" s="115" t="s">
        <v>136</v>
      </c>
      <c r="AE1754" s="115" t="s">
        <v>136</v>
      </c>
      <c r="AF1754" s="115" t="s">
        <v>136</v>
      </c>
      <c r="AG1754" s="115" t="s">
        <v>136</v>
      </c>
      <c r="AI1754" s="115" t="s">
        <v>135</v>
      </c>
      <c r="AJ1754" s="115" t="s">
        <v>135</v>
      </c>
      <c r="AK1754" s="115" t="s">
        <v>135</v>
      </c>
      <c r="AL1754" s="115" t="s">
        <v>135</v>
      </c>
      <c r="AM1754" s="115" t="s">
        <v>135</v>
      </c>
    </row>
    <row r="1755" spans="1:39" x14ac:dyDescent="0.25">
      <c r="A1755" s="115">
        <v>339326</v>
      </c>
      <c r="B1755" s="115" t="s">
        <v>138</v>
      </c>
      <c r="N1755" s="115" t="s">
        <v>135</v>
      </c>
      <c r="W1755" s="115" t="s">
        <v>136</v>
      </c>
      <c r="AA1755" s="115" t="s">
        <v>136</v>
      </c>
      <c r="AD1755" s="115" t="s">
        <v>136</v>
      </c>
      <c r="AE1755" s="115" t="s">
        <v>136</v>
      </c>
      <c r="AG1755" s="115" t="s">
        <v>136</v>
      </c>
      <c r="AL1755" s="115" t="s">
        <v>133</v>
      </c>
    </row>
    <row r="1756" spans="1:39" x14ac:dyDescent="0.25">
      <c r="A1756" s="115">
        <v>337325</v>
      </c>
      <c r="B1756" s="115" t="s">
        <v>138</v>
      </c>
      <c r="N1756" s="115" t="s">
        <v>136</v>
      </c>
      <c r="P1756" s="115" t="s">
        <v>136</v>
      </c>
      <c r="W1756" s="115" t="s">
        <v>136</v>
      </c>
      <c r="AA1756" s="115" t="s">
        <v>136</v>
      </c>
      <c r="AC1756" s="115" t="s">
        <v>136</v>
      </c>
      <c r="AG1756" s="115" t="s">
        <v>136</v>
      </c>
      <c r="AJ1756" s="115" t="s">
        <v>135</v>
      </c>
      <c r="AK1756" s="115" t="s">
        <v>135</v>
      </c>
      <c r="AM1756" s="115" t="s">
        <v>135</v>
      </c>
    </row>
    <row r="1757" spans="1:39" x14ac:dyDescent="0.25">
      <c r="A1757" s="115">
        <v>337491</v>
      </c>
      <c r="B1757" s="115" t="s">
        <v>138</v>
      </c>
      <c r="J1757" s="115" t="s">
        <v>136</v>
      </c>
      <c r="N1757" s="115" t="s">
        <v>136</v>
      </c>
      <c r="W1757" s="115" t="s">
        <v>136</v>
      </c>
      <c r="AA1757" s="115" t="s">
        <v>136</v>
      </c>
      <c r="AC1757" s="115" t="s">
        <v>136</v>
      </c>
      <c r="AG1757" s="115" t="s">
        <v>135</v>
      </c>
      <c r="AH1757" s="115" t="s">
        <v>136</v>
      </c>
      <c r="AI1757" s="115" t="s">
        <v>135</v>
      </c>
      <c r="AJ1757" s="115" t="s">
        <v>135</v>
      </c>
      <c r="AK1757" s="115" t="s">
        <v>135</v>
      </c>
      <c r="AL1757" s="115" t="s">
        <v>135</v>
      </c>
      <c r="AM1757" s="115" t="s">
        <v>135</v>
      </c>
    </row>
    <row r="1758" spans="1:39" x14ac:dyDescent="0.25">
      <c r="A1758" s="115">
        <v>338622</v>
      </c>
      <c r="B1758" s="115" t="s">
        <v>138</v>
      </c>
      <c r="AF1758" s="115" t="s">
        <v>133</v>
      </c>
      <c r="AG1758" s="115" t="s">
        <v>133</v>
      </c>
      <c r="AI1758" s="115" t="s">
        <v>135</v>
      </c>
      <c r="AL1758" s="115" t="s">
        <v>135</v>
      </c>
      <c r="AM1758" s="115" t="s">
        <v>135</v>
      </c>
    </row>
    <row r="1759" spans="1:39" x14ac:dyDescent="0.25">
      <c r="A1759" s="115">
        <v>329610</v>
      </c>
      <c r="B1759" s="115" t="s">
        <v>138</v>
      </c>
      <c r="W1759" s="115" t="s">
        <v>136</v>
      </c>
      <c r="AA1759" s="115" t="s">
        <v>133</v>
      </c>
      <c r="AC1759" s="115" t="s">
        <v>136</v>
      </c>
      <c r="AG1759" s="115" t="s">
        <v>136</v>
      </c>
      <c r="AI1759" s="115" t="s">
        <v>136</v>
      </c>
      <c r="AJ1759" s="115" t="s">
        <v>136</v>
      </c>
      <c r="AK1759" s="115" t="s">
        <v>136</v>
      </c>
      <c r="AM1759" s="115" t="s">
        <v>135</v>
      </c>
    </row>
    <row r="1760" spans="1:39" x14ac:dyDescent="0.25">
      <c r="A1760" s="115">
        <v>337653</v>
      </c>
      <c r="B1760" s="115" t="s">
        <v>138</v>
      </c>
      <c r="AD1760" s="115" t="s">
        <v>133</v>
      </c>
      <c r="AE1760" s="115" t="s">
        <v>135</v>
      </c>
      <c r="AF1760" s="115" t="s">
        <v>135</v>
      </c>
      <c r="AH1760" s="115" t="s">
        <v>133</v>
      </c>
      <c r="AI1760" s="115" t="s">
        <v>133</v>
      </c>
      <c r="AJ1760" s="115" t="s">
        <v>133</v>
      </c>
      <c r="AK1760" s="115" t="s">
        <v>133</v>
      </c>
      <c r="AL1760" s="115" t="s">
        <v>133</v>
      </c>
    </row>
    <row r="1761" spans="1:39" x14ac:dyDescent="0.25">
      <c r="A1761" s="115">
        <v>336379</v>
      </c>
      <c r="B1761" s="115" t="s">
        <v>138</v>
      </c>
      <c r="W1761" s="115" t="s">
        <v>136</v>
      </c>
      <c r="AC1761" s="115" t="s">
        <v>136</v>
      </c>
      <c r="AF1761" s="115" t="s">
        <v>136</v>
      </c>
      <c r="AG1761" s="115" t="s">
        <v>136</v>
      </c>
      <c r="AJ1761" s="115" t="s">
        <v>136</v>
      </c>
      <c r="AM1761" s="115" t="s">
        <v>136</v>
      </c>
    </row>
    <row r="1762" spans="1:39" x14ac:dyDescent="0.25">
      <c r="A1762" s="115">
        <v>332506</v>
      </c>
      <c r="B1762" s="115" t="s">
        <v>138</v>
      </c>
      <c r="AC1762" s="115" t="s">
        <v>135</v>
      </c>
      <c r="AG1762" s="115" t="s">
        <v>133</v>
      </c>
      <c r="AJ1762" s="115" t="s">
        <v>135</v>
      </c>
      <c r="AK1762" s="115" t="s">
        <v>133</v>
      </c>
      <c r="AM1762" s="115" t="s">
        <v>135</v>
      </c>
    </row>
    <row r="1763" spans="1:39" x14ac:dyDescent="0.25">
      <c r="A1763" s="115">
        <v>333359</v>
      </c>
      <c r="B1763" s="115" t="s">
        <v>138</v>
      </c>
      <c r="N1763" s="115" t="s">
        <v>136</v>
      </c>
      <c r="P1763" s="115" t="s">
        <v>136</v>
      </c>
      <c r="AC1763" s="115" t="s">
        <v>136</v>
      </c>
      <c r="AG1763" s="115" t="s">
        <v>135</v>
      </c>
      <c r="AH1763" s="115" t="s">
        <v>136</v>
      </c>
      <c r="AI1763" s="115" t="s">
        <v>136</v>
      </c>
      <c r="AJ1763" s="115" t="s">
        <v>136</v>
      </c>
      <c r="AK1763" s="115" t="s">
        <v>136</v>
      </c>
      <c r="AL1763" s="115" t="s">
        <v>136</v>
      </c>
      <c r="AM1763" s="115" t="s">
        <v>133</v>
      </c>
    </row>
    <row r="1764" spans="1:39" x14ac:dyDescent="0.25">
      <c r="A1764" s="115">
        <v>336384</v>
      </c>
      <c r="B1764" s="115" t="s">
        <v>138</v>
      </c>
      <c r="AF1764" s="115" t="s">
        <v>136</v>
      </c>
      <c r="AG1764" s="115" t="s">
        <v>136</v>
      </c>
      <c r="AI1764" s="115" t="s">
        <v>136</v>
      </c>
      <c r="AJ1764" s="115" t="s">
        <v>136</v>
      </c>
      <c r="AL1764" s="115" t="s">
        <v>136</v>
      </c>
    </row>
    <row r="1765" spans="1:39" x14ac:dyDescent="0.25">
      <c r="A1765" s="115">
        <v>337262</v>
      </c>
      <c r="B1765" s="115" t="s">
        <v>138</v>
      </c>
      <c r="W1765" s="115" t="s">
        <v>136</v>
      </c>
      <c r="AF1765" s="115" t="s">
        <v>136</v>
      </c>
      <c r="AG1765" s="115" t="s">
        <v>136</v>
      </c>
      <c r="AI1765" s="115" t="s">
        <v>136</v>
      </c>
      <c r="AJ1765" s="115" t="s">
        <v>136</v>
      </c>
    </row>
    <row r="1766" spans="1:39" x14ac:dyDescent="0.25">
      <c r="A1766" s="115">
        <v>334599</v>
      </c>
      <c r="B1766" s="115" t="s">
        <v>138</v>
      </c>
      <c r="P1766" s="115" t="s">
        <v>136</v>
      </c>
      <c r="AE1766" s="115" t="s">
        <v>136</v>
      </c>
      <c r="AG1766" s="115" t="s">
        <v>136</v>
      </c>
      <c r="AJ1766" s="115" t="s">
        <v>136</v>
      </c>
      <c r="AK1766" s="115" t="s">
        <v>136</v>
      </c>
      <c r="AL1766" s="115" t="s">
        <v>136</v>
      </c>
      <c r="AM1766" s="115" t="s">
        <v>136</v>
      </c>
    </row>
    <row r="1767" spans="1:39" x14ac:dyDescent="0.25">
      <c r="A1767" s="115">
        <v>331440</v>
      </c>
      <c r="B1767" s="115" t="s">
        <v>138</v>
      </c>
      <c r="N1767" s="115" t="s">
        <v>136</v>
      </c>
      <c r="P1767" s="115" t="s">
        <v>136</v>
      </c>
      <c r="AC1767" s="115" t="s">
        <v>135</v>
      </c>
      <c r="AG1767" s="115" t="s">
        <v>136</v>
      </c>
      <c r="AI1767" s="115" t="s">
        <v>135</v>
      </c>
      <c r="AJ1767" s="115" t="s">
        <v>135</v>
      </c>
      <c r="AM1767" s="115" t="s">
        <v>135</v>
      </c>
    </row>
    <row r="1768" spans="1:39" x14ac:dyDescent="0.25">
      <c r="A1768" s="115">
        <v>337877</v>
      </c>
      <c r="B1768" s="115" t="s">
        <v>138</v>
      </c>
      <c r="AA1768" s="115" t="s">
        <v>136</v>
      </c>
      <c r="AC1768" s="115" t="s">
        <v>136</v>
      </c>
      <c r="AD1768" s="115" t="s">
        <v>136</v>
      </c>
      <c r="AF1768" s="115" t="s">
        <v>136</v>
      </c>
      <c r="AG1768" s="115" t="s">
        <v>133</v>
      </c>
      <c r="AI1768" s="115" t="s">
        <v>136</v>
      </c>
      <c r="AJ1768" s="115" t="s">
        <v>135</v>
      </c>
      <c r="AL1768" s="115" t="s">
        <v>135</v>
      </c>
      <c r="AM1768" s="115" t="s">
        <v>135</v>
      </c>
    </row>
    <row r="1769" spans="1:39" x14ac:dyDescent="0.25">
      <c r="A1769" s="115">
        <v>335586</v>
      </c>
      <c r="B1769" s="115" t="s">
        <v>138</v>
      </c>
      <c r="N1769" s="115" t="s">
        <v>136</v>
      </c>
      <c r="AC1769" s="115" t="s">
        <v>136</v>
      </c>
      <c r="AG1769" s="115" t="s">
        <v>136</v>
      </c>
      <c r="AI1769" s="115" t="s">
        <v>136</v>
      </c>
      <c r="AJ1769" s="115" t="s">
        <v>136</v>
      </c>
      <c r="AK1769" s="115" t="s">
        <v>136</v>
      </c>
      <c r="AL1769" s="115" t="s">
        <v>136</v>
      </c>
      <c r="AM1769" s="115" t="s">
        <v>135</v>
      </c>
    </row>
    <row r="1770" spans="1:39" x14ac:dyDescent="0.25">
      <c r="A1770" s="115">
        <v>330552</v>
      </c>
      <c r="B1770" s="115" t="s">
        <v>138</v>
      </c>
      <c r="N1770" s="115" t="s">
        <v>136</v>
      </c>
      <c r="P1770" s="115" t="s">
        <v>136</v>
      </c>
      <c r="W1770" s="115" t="s">
        <v>136</v>
      </c>
      <c r="Z1770" s="115" t="s">
        <v>136</v>
      </c>
      <c r="AA1770" s="115" t="s">
        <v>136</v>
      </c>
      <c r="AC1770" s="115" t="s">
        <v>135</v>
      </c>
      <c r="AD1770" s="115" t="s">
        <v>135</v>
      </c>
      <c r="AE1770" s="115" t="s">
        <v>135</v>
      </c>
      <c r="AF1770" s="115" t="s">
        <v>135</v>
      </c>
      <c r="AG1770" s="115" t="s">
        <v>133</v>
      </c>
      <c r="AI1770" s="115" t="s">
        <v>135</v>
      </c>
      <c r="AJ1770" s="115" t="s">
        <v>135</v>
      </c>
      <c r="AK1770" s="115" t="s">
        <v>135</v>
      </c>
      <c r="AL1770" s="115" t="s">
        <v>135</v>
      </c>
      <c r="AM1770" s="115" t="s">
        <v>133</v>
      </c>
    </row>
    <row r="1771" spans="1:39" x14ac:dyDescent="0.25">
      <c r="A1771" s="115">
        <v>334228</v>
      </c>
      <c r="B1771" s="115" t="s">
        <v>138</v>
      </c>
      <c r="W1771" s="115" t="s">
        <v>136</v>
      </c>
      <c r="AC1771" s="115" t="s">
        <v>136</v>
      </c>
      <c r="AE1771" s="115" t="s">
        <v>136</v>
      </c>
      <c r="AF1771" s="115" t="s">
        <v>136</v>
      </c>
      <c r="AG1771" s="115" t="s">
        <v>133</v>
      </c>
      <c r="AH1771" s="115" t="s">
        <v>133</v>
      </c>
      <c r="AI1771" s="115" t="s">
        <v>133</v>
      </c>
      <c r="AJ1771" s="115" t="s">
        <v>133</v>
      </c>
    </row>
    <row r="1772" spans="1:39" x14ac:dyDescent="0.25">
      <c r="A1772" s="115">
        <v>338241</v>
      </c>
      <c r="B1772" s="115" t="s">
        <v>138</v>
      </c>
      <c r="AC1772" s="115" t="s">
        <v>136</v>
      </c>
      <c r="AI1772" s="115" t="s">
        <v>135</v>
      </c>
      <c r="AJ1772" s="115" t="s">
        <v>135</v>
      </c>
      <c r="AL1772" s="115" t="s">
        <v>135</v>
      </c>
      <c r="AM1772" s="115" t="s">
        <v>135</v>
      </c>
    </row>
    <row r="1773" spans="1:39" x14ac:dyDescent="0.25">
      <c r="A1773" s="115">
        <v>334980</v>
      </c>
      <c r="B1773" s="115" t="s">
        <v>138</v>
      </c>
      <c r="P1773" s="115" t="s">
        <v>135</v>
      </c>
      <c r="V1773" s="115" t="s">
        <v>135</v>
      </c>
      <c r="AA1773" s="115" t="s">
        <v>136</v>
      </c>
      <c r="AE1773" s="115" t="s">
        <v>135</v>
      </c>
      <c r="AG1773" s="115" t="s">
        <v>136</v>
      </c>
      <c r="AJ1773" s="115" t="s">
        <v>135</v>
      </c>
      <c r="AL1773" s="115" t="s">
        <v>135</v>
      </c>
      <c r="AM1773" s="115" t="s">
        <v>135</v>
      </c>
    </row>
    <row r="1774" spans="1:39" x14ac:dyDescent="0.25">
      <c r="A1774" s="115">
        <v>336796</v>
      </c>
      <c r="B1774" s="115" t="s">
        <v>138</v>
      </c>
      <c r="AC1774" s="115" t="s">
        <v>136</v>
      </c>
      <c r="AG1774" s="115" t="s">
        <v>136</v>
      </c>
      <c r="AI1774" s="115" t="s">
        <v>135</v>
      </c>
      <c r="AJ1774" s="115" t="s">
        <v>135</v>
      </c>
      <c r="AK1774" s="115" t="s">
        <v>135</v>
      </c>
      <c r="AM1774" s="115" t="s">
        <v>135</v>
      </c>
    </row>
    <row r="1775" spans="1:39" x14ac:dyDescent="0.25">
      <c r="A1775" s="115">
        <v>336897</v>
      </c>
      <c r="B1775" s="115" t="s">
        <v>138</v>
      </c>
      <c r="R1775" s="115" t="s">
        <v>136</v>
      </c>
      <c r="AC1775" s="115" t="s">
        <v>136</v>
      </c>
      <c r="AD1775" s="115" t="s">
        <v>135</v>
      </c>
      <c r="AG1775" s="115" t="s">
        <v>136</v>
      </c>
      <c r="AI1775" s="115" t="s">
        <v>135</v>
      </c>
      <c r="AJ1775" s="115" t="s">
        <v>135</v>
      </c>
      <c r="AK1775" s="115" t="s">
        <v>133</v>
      </c>
      <c r="AL1775" s="115" t="s">
        <v>133</v>
      </c>
      <c r="AM1775" s="115" t="s">
        <v>135</v>
      </c>
    </row>
    <row r="1776" spans="1:39" x14ac:dyDescent="0.25">
      <c r="A1776" s="115">
        <v>336980</v>
      </c>
      <c r="B1776" s="115" t="s">
        <v>138</v>
      </c>
      <c r="W1776" s="115" t="s">
        <v>136</v>
      </c>
      <c r="AC1776" s="115" t="s">
        <v>136</v>
      </c>
      <c r="AF1776" s="115" t="s">
        <v>136</v>
      </c>
      <c r="AG1776" s="115" t="s">
        <v>136</v>
      </c>
      <c r="AJ1776" s="115" t="s">
        <v>136</v>
      </c>
      <c r="AM1776" s="115" t="s">
        <v>136</v>
      </c>
    </row>
    <row r="1777" spans="1:39" x14ac:dyDescent="0.25">
      <c r="A1777" s="115">
        <v>335979</v>
      </c>
      <c r="B1777" s="115" t="s">
        <v>138</v>
      </c>
      <c r="AC1777" s="115" t="s">
        <v>136</v>
      </c>
      <c r="AF1777" s="115" t="s">
        <v>136</v>
      </c>
      <c r="AH1777" s="115" t="s">
        <v>135</v>
      </c>
      <c r="AI1777" s="115" t="s">
        <v>135</v>
      </c>
      <c r="AJ1777" s="115" t="s">
        <v>135</v>
      </c>
      <c r="AK1777" s="115" t="s">
        <v>133</v>
      </c>
      <c r="AL1777" s="115" t="s">
        <v>135</v>
      </c>
      <c r="AM1777" s="115" t="s">
        <v>135</v>
      </c>
    </row>
    <row r="1778" spans="1:39" x14ac:dyDescent="0.25">
      <c r="A1778" s="115">
        <v>331881</v>
      </c>
      <c r="B1778" s="115" t="s">
        <v>138</v>
      </c>
      <c r="P1778" s="115" t="s">
        <v>136</v>
      </c>
      <c r="W1778" s="115" t="s">
        <v>135</v>
      </c>
      <c r="Z1778" s="115" t="s">
        <v>136</v>
      </c>
      <c r="AG1778" s="115" t="s">
        <v>136</v>
      </c>
      <c r="AI1778" s="115" t="s">
        <v>136</v>
      </c>
      <c r="AJ1778" s="115" t="s">
        <v>136</v>
      </c>
      <c r="AM1778" s="115" t="s">
        <v>136</v>
      </c>
    </row>
    <row r="1779" spans="1:39" x14ac:dyDescent="0.25">
      <c r="A1779" s="115">
        <v>335640</v>
      </c>
      <c r="B1779" s="115" t="s">
        <v>138</v>
      </c>
      <c r="P1779" s="115" t="s">
        <v>135</v>
      </c>
      <c r="W1779" s="115" t="s">
        <v>136</v>
      </c>
      <c r="AF1779" s="115" t="s">
        <v>136</v>
      </c>
      <c r="AG1779" s="115" t="s">
        <v>136</v>
      </c>
      <c r="AI1779" s="115" t="s">
        <v>136</v>
      </c>
      <c r="AJ1779" s="115" t="s">
        <v>136</v>
      </c>
      <c r="AL1779" s="115" t="s">
        <v>136</v>
      </c>
      <c r="AM1779" s="115" t="s">
        <v>136</v>
      </c>
    </row>
    <row r="1780" spans="1:39" x14ac:dyDescent="0.25">
      <c r="A1780" s="115">
        <v>333115</v>
      </c>
      <c r="B1780" s="115" t="s">
        <v>138</v>
      </c>
      <c r="M1780" s="115" t="s">
        <v>135</v>
      </c>
      <c r="AC1780" s="115" t="s">
        <v>136</v>
      </c>
      <c r="AE1780" s="115" t="s">
        <v>135</v>
      </c>
      <c r="AF1780" s="115" t="s">
        <v>136</v>
      </c>
      <c r="AG1780" s="115" t="s">
        <v>136</v>
      </c>
      <c r="AI1780" s="115" t="s">
        <v>136</v>
      </c>
      <c r="AJ1780" s="115" t="s">
        <v>136</v>
      </c>
    </row>
    <row r="1781" spans="1:39" x14ac:dyDescent="0.25">
      <c r="A1781" s="115">
        <v>338647</v>
      </c>
      <c r="B1781" s="115" t="s">
        <v>138</v>
      </c>
      <c r="X1781" s="115" t="s">
        <v>135</v>
      </c>
      <c r="AI1781" s="115" t="s">
        <v>133</v>
      </c>
      <c r="AJ1781" s="115" t="s">
        <v>133</v>
      </c>
      <c r="AL1781" s="115" t="s">
        <v>135</v>
      </c>
      <c r="AM1781" s="115" t="s">
        <v>135</v>
      </c>
    </row>
    <row r="1782" spans="1:39" x14ac:dyDescent="0.25">
      <c r="A1782" s="115">
        <v>338934</v>
      </c>
      <c r="B1782" s="115" t="s">
        <v>138</v>
      </c>
      <c r="Z1782" s="115" t="s">
        <v>135</v>
      </c>
      <c r="AG1782" s="115" t="s">
        <v>136</v>
      </c>
      <c r="AK1782" s="115" t="s">
        <v>136</v>
      </c>
      <c r="AL1782" s="115" t="s">
        <v>136</v>
      </c>
      <c r="AM1782" s="115" t="s">
        <v>136</v>
      </c>
    </row>
    <row r="1783" spans="1:39" x14ac:dyDescent="0.25">
      <c r="A1783" s="115">
        <v>335222</v>
      </c>
      <c r="B1783" s="115" t="s">
        <v>138</v>
      </c>
      <c r="Z1783" s="115" t="s">
        <v>136</v>
      </c>
      <c r="AC1783" s="115" t="s">
        <v>136</v>
      </c>
      <c r="AD1783" s="115" t="s">
        <v>136</v>
      </c>
      <c r="AF1783" s="115" t="s">
        <v>136</v>
      </c>
      <c r="AG1783" s="115" t="s">
        <v>136</v>
      </c>
      <c r="AJ1783" s="115" t="s">
        <v>136</v>
      </c>
      <c r="AM1783" s="115" t="s">
        <v>136</v>
      </c>
    </row>
    <row r="1784" spans="1:39" x14ac:dyDescent="0.25">
      <c r="A1784" s="115">
        <v>336807</v>
      </c>
      <c r="B1784" s="115" t="s">
        <v>138</v>
      </c>
      <c r="G1784" s="115" t="s">
        <v>136</v>
      </c>
      <c r="P1784" s="115" t="s">
        <v>136</v>
      </c>
      <c r="AE1784" s="115" t="s">
        <v>136</v>
      </c>
      <c r="AG1784" s="115" t="s">
        <v>136</v>
      </c>
      <c r="AI1784" s="115" t="s">
        <v>136</v>
      </c>
      <c r="AJ1784" s="115" t="s">
        <v>136</v>
      </c>
    </row>
    <row r="1785" spans="1:39" x14ac:dyDescent="0.25">
      <c r="A1785" s="115">
        <v>337431</v>
      </c>
      <c r="B1785" s="115" t="s">
        <v>138</v>
      </c>
      <c r="G1785" s="115" t="s">
        <v>136</v>
      </c>
      <c r="R1785" s="115" t="s">
        <v>135</v>
      </c>
      <c r="T1785" s="115" t="s">
        <v>136</v>
      </c>
      <c r="W1785" s="115" t="s">
        <v>133</v>
      </c>
      <c r="AA1785" s="115" t="s">
        <v>136</v>
      </c>
      <c r="AC1785" s="115" t="s">
        <v>133</v>
      </c>
      <c r="AD1785" s="115" t="s">
        <v>133</v>
      </c>
      <c r="AG1785" s="115" t="s">
        <v>133</v>
      </c>
      <c r="AH1785" s="115" t="s">
        <v>133</v>
      </c>
      <c r="AI1785" s="115" t="s">
        <v>133</v>
      </c>
      <c r="AJ1785" s="115" t="s">
        <v>133</v>
      </c>
      <c r="AK1785" s="115" t="s">
        <v>133</v>
      </c>
      <c r="AL1785" s="115" t="s">
        <v>133</v>
      </c>
      <c r="AM1785" s="115" t="s">
        <v>133</v>
      </c>
    </row>
    <row r="1786" spans="1:39" x14ac:dyDescent="0.25">
      <c r="A1786" s="115">
        <v>338790</v>
      </c>
      <c r="B1786" s="115" t="s">
        <v>138</v>
      </c>
      <c r="AC1786" s="115" t="s">
        <v>135</v>
      </c>
      <c r="AG1786" s="115" t="s">
        <v>135</v>
      </c>
      <c r="AI1786" s="115" t="s">
        <v>135</v>
      </c>
      <c r="AJ1786" s="115" t="s">
        <v>135</v>
      </c>
      <c r="AK1786" s="115" t="s">
        <v>133</v>
      </c>
      <c r="AM1786" s="115" t="s">
        <v>135</v>
      </c>
    </row>
    <row r="1787" spans="1:39" x14ac:dyDescent="0.25">
      <c r="A1787" s="115">
        <v>338925</v>
      </c>
      <c r="B1787" s="115" t="s">
        <v>138</v>
      </c>
      <c r="K1787" s="115" t="s">
        <v>136</v>
      </c>
      <c r="N1787" s="115" t="s">
        <v>136</v>
      </c>
      <c r="W1787" s="115" t="s">
        <v>136</v>
      </c>
      <c r="Z1787" s="115" t="s">
        <v>136</v>
      </c>
      <c r="AA1787" s="115" t="s">
        <v>136</v>
      </c>
      <c r="AC1787" s="115" t="s">
        <v>136</v>
      </c>
      <c r="AG1787" s="115" t="s">
        <v>135</v>
      </c>
      <c r="AH1787" s="115" t="s">
        <v>135</v>
      </c>
      <c r="AI1787" s="115" t="s">
        <v>135</v>
      </c>
      <c r="AJ1787" s="115" t="s">
        <v>135</v>
      </c>
      <c r="AK1787" s="115" t="s">
        <v>135</v>
      </c>
      <c r="AL1787" s="115" t="s">
        <v>135</v>
      </c>
      <c r="AM1787" s="115" t="s">
        <v>135</v>
      </c>
    </row>
    <row r="1788" spans="1:39" x14ac:dyDescent="0.25">
      <c r="A1788" s="115">
        <v>336574</v>
      </c>
      <c r="B1788" s="115" t="s">
        <v>138</v>
      </c>
      <c r="AA1788" s="115" t="s">
        <v>136</v>
      </c>
      <c r="AE1788" s="115" t="s">
        <v>136</v>
      </c>
      <c r="AG1788" s="115" t="s">
        <v>136</v>
      </c>
      <c r="AJ1788" s="115" t="s">
        <v>136</v>
      </c>
      <c r="AL1788" s="115" t="s">
        <v>136</v>
      </c>
    </row>
    <row r="1789" spans="1:39" x14ac:dyDescent="0.25">
      <c r="A1789" s="115">
        <v>339119</v>
      </c>
      <c r="B1789" s="115" t="s">
        <v>138</v>
      </c>
      <c r="X1789" s="115" t="s">
        <v>135</v>
      </c>
      <c r="AA1789" s="115" t="s">
        <v>135</v>
      </c>
      <c r="AC1789" s="115" t="s">
        <v>136</v>
      </c>
      <c r="AD1789" s="115" t="s">
        <v>135</v>
      </c>
      <c r="AG1789" s="115" t="s">
        <v>135</v>
      </c>
      <c r="AH1789" s="115" t="s">
        <v>135</v>
      </c>
      <c r="AI1789" s="115" t="s">
        <v>135</v>
      </c>
      <c r="AJ1789" s="115" t="s">
        <v>135</v>
      </c>
      <c r="AL1789" s="115" t="s">
        <v>135</v>
      </c>
      <c r="AM1789" s="115" t="s">
        <v>135</v>
      </c>
    </row>
    <row r="1790" spans="1:39" x14ac:dyDescent="0.25">
      <c r="A1790" s="115">
        <v>338223</v>
      </c>
      <c r="B1790" s="115" t="s">
        <v>138</v>
      </c>
      <c r="AF1790" s="115" t="s">
        <v>136</v>
      </c>
      <c r="AG1790" s="115" t="s">
        <v>136</v>
      </c>
      <c r="AJ1790" s="115" t="s">
        <v>136</v>
      </c>
      <c r="AL1790" s="115" t="s">
        <v>136</v>
      </c>
      <c r="AM1790" s="115" t="s">
        <v>136</v>
      </c>
    </row>
    <row r="1791" spans="1:39" x14ac:dyDescent="0.25">
      <c r="A1791" s="115">
        <v>336860</v>
      </c>
      <c r="B1791" s="115" t="s">
        <v>138</v>
      </c>
      <c r="W1791" s="115" t="s">
        <v>136</v>
      </c>
      <c r="AG1791" s="115" t="s">
        <v>136</v>
      </c>
      <c r="AI1791" s="115" t="s">
        <v>136</v>
      </c>
      <c r="AJ1791" s="115" t="s">
        <v>136</v>
      </c>
      <c r="AL1791" s="115" t="s">
        <v>136</v>
      </c>
    </row>
    <row r="1792" spans="1:39" x14ac:dyDescent="0.25">
      <c r="A1792" s="115">
        <v>338893</v>
      </c>
      <c r="B1792" s="115" t="s">
        <v>138</v>
      </c>
      <c r="N1792" s="115" t="s">
        <v>136</v>
      </c>
      <c r="AC1792" s="115" t="s">
        <v>136</v>
      </c>
      <c r="AG1792" s="115" t="s">
        <v>136</v>
      </c>
      <c r="AJ1792" s="115" t="s">
        <v>136</v>
      </c>
      <c r="AM1792" s="115" t="s">
        <v>136</v>
      </c>
    </row>
    <row r="1793" spans="1:39" x14ac:dyDescent="0.25">
      <c r="A1793" s="115">
        <v>338895</v>
      </c>
      <c r="B1793" s="115" t="s">
        <v>138</v>
      </c>
      <c r="G1793" s="115" t="s">
        <v>136</v>
      </c>
      <c r="Z1793" s="115" t="s">
        <v>133</v>
      </c>
      <c r="AA1793" s="115" t="s">
        <v>135</v>
      </c>
      <c r="AC1793" s="115" t="s">
        <v>136</v>
      </c>
      <c r="AI1793" s="115" t="s">
        <v>135</v>
      </c>
      <c r="AJ1793" s="115" t="s">
        <v>135</v>
      </c>
      <c r="AK1793" s="115" t="s">
        <v>133</v>
      </c>
      <c r="AM1793" s="115" t="s">
        <v>133</v>
      </c>
    </row>
    <row r="1794" spans="1:39" x14ac:dyDescent="0.25">
      <c r="A1794" s="115">
        <v>336985</v>
      </c>
      <c r="B1794" s="115" t="s">
        <v>138</v>
      </c>
      <c r="N1794" s="115" t="s">
        <v>136</v>
      </c>
      <c r="P1794" s="115" t="s">
        <v>136</v>
      </c>
      <c r="AA1794" s="115" t="s">
        <v>136</v>
      </c>
      <c r="AC1794" s="115" t="s">
        <v>136</v>
      </c>
      <c r="AG1794" s="115" t="s">
        <v>135</v>
      </c>
      <c r="AJ1794" s="115" t="s">
        <v>136</v>
      </c>
    </row>
    <row r="1795" spans="1:39" x14ac:dyDescent="0.25">
      <c r="A1795" s="115">
        <v>338566</v>
      </c>
      <c r="B1795" s="115" t="s">
        <v>138</v>
      </c>
      <c r="AC1795" s="115" t="s">
        <v>136</v>
      </c>
      <c r="AG1795" s="115" t="s">
        <v>135</v>
      </c>
      <c r="AH1795" s="115" t="s">
        <v>136</v>
      </c>
      <c r="AJ1795" s="115" t="s">
        <v>135</v>
      </c>
      <c r="AK1795" s="115" t="s">
        <v>135</v>
      </c>
      <c r="AL1795" s="115" t="s">
        <v>135</v>
      </c>
      <c r="AM1795" s="115" t="s">
        <v>135</v>
      </c>
    </row>
    <row r="1796" spans="1:39" x14ac:dyDescent="0.25">
      <c r="A1796" s="115">
        <v>339330</v>
      </c>
      <c r="B1796" s="115" t="s">
        <v>138</v>
      </c>
      <c r="AC1796" s="115" t="s">
        <v>136</v>
      </c>
      <c r="AD1796" s="115" t="s">
        <v>135</v>
      </c>
      <c r="AI1796" s="115" t="s">
        <v>133</v>
      </c>
      <c r="AJ1796" s="115" t="s">
        <v>133</v>
      </c>
      <c r="AK1796" s="115" t="s">
        <v>133</v>
      </c>
      <c r="AL1796" s="115" t="s">
        <v>133</v>
      </c>
      <c r="AM1796" s="115" t="s">
        <v>135</v>
      </c>
    </row>
    <row r="1797" spans="1:39" x14ac:dyDescent="0.25">
      <c r="A1797" s="115">
        <v>339472</v>
      </c>
      <c r="B1797" s="115" t="s">
        <v>138</v>
      </c>
      <c r="AA1797" s="115" t="s">
        <v>135</v>
      </c>
      <c r="AC1797" s="115" t="s">
        <v>135</v>
      </c>
      <c r="AG1797" s="115" t="s">
        <v>135</v>
      </c>
      <c r="AI1797" s="115" t="s">
        <v>133</v>
      </c>
      <c r="AJ1797" s="115" t="s">
        <v>133</v>
      </c>
      <c r="AK1797" s="115" t="s">
        <v>133</v>
      </c>
      <c r="AL1797" s="115" t="s">
        <v>133</v>
      </c>
      <c r="AM1797" s="115" t="s">
        <v>133</v>
      </c>
    </row>
    <row r="1798" spans="1:39" x14ac:dyDescent="0.25">
      <c r="A1798" s="115">
        <v>339357</v>
      </c>
      <c r="B1798" s="115" t="s">
        <v>138</v>
      </c>
      <c r="AC1798" s="115" t="s">
        <v>135</v>
      </c>
      <c r="AD1798" s="115" t="s">
        <v>135</v>
      </c>
      <c r="AG1798" s="115" t="s">
        <v>135</v>
      </c>
      <c r="AI1798" s="115" t="s">
        <v>133</v>
      </c>
      <c r="AJ1798" s="115" t="s">
        <v>133</v>
      </c>
      <c r="AK1798" s="115" t="s">
        <v>133</v>
      </c>
      <c r="AM1798" s="115" t="s">
        <v>133</v>
      </c>
    </row>
    <row r="1799" spans="1:39" x14ac:dyDescent="0.25">
      <c r="A1799" s="115">
        <v>338643</v>
      </c>
      <c r="B1799" s="115" t="s">
        <v>138</v>
      </c>
      <c r="AC1799" s="115" t="s">
        <v>136</v>
      </c>
      <c r="AG1799" s="115" t="s">
        <v>133</v>
      </c>
      <c r="AI1799" s="115" t="s">
        <v>135</v>
      </c>
      <c r="AJ1799" s="115" t="s">
        <v>135</v>
      </c>
      <c r="AK1799" s="115" t="s">
        <v>133</v>
      </c>
      <c r="AL1799" s="115" t="s">
        <v>135</v>
      </c>
      <c r="AM1799" s="115" t="s">
        <v>135</v>
      </c>
    </row>
    <row r="1800" spans="1:39" x14ac:dyDescent="0.25">
      <c r="A1800" s="115">
        <v>338879</v>
      </c>
      <c r="B1800" s="115" t="s">
        <v>138</v>
      </c>
      <c r="AC1800" s="115" t="s">
        <v>136</v>
      </c>
      <c r="AG1800" s="115" t="s">
        <v>133</v>
      </c>
      <c r="AJ1800" s="115" t="s">
        <v>135</v>
      </c>
      <c r="AK1800" s="115" t="s">
        <v>135</v>
      </c>
      <c r="AM1800" s="115" t="s">
        <v>135</v>
      </c>
    </row>
    <row r="1801" spans="1:39" x14ac:dyDescent="0.25">
      <c r="A1801" s="115">
        <v>339414</v>
      </c>
      <c r="B1801" s="115" t="s">
        <v>138</v>
      </c>
      <c r="Z1801" s="115" t="s">
        <v>136</v>
      </c>
      <c r="AC1801" s="115" t="s">
        <v>135</v>
      </c>
      <c r="AG1801" s="115" t="s">
        <v>133</v>
      </c>
      <c r="AH1801" s="115" t="s">
        <v>133</v>
      </c>
      <c r="AI1801" s="115" t="s">
        <v>133</v>
      </c>
      <c r="AJ1801" s="115" t="s">
        <v>133</v>
      </c>
      <c r="AK1801" s="115" t="s">
        <v>133</v>
      </c>
      <c r="AL1801" s="115" t="s">
        <v>133</v>
      </c>
      <c r="AM1801" s="115" t="s">
        <v>133</v>
      </c>
    </row>
    <row r="1802" spans="1:39" x14ac:dyDescent="0.25">
      <c r="A1802" s="115">
        <v>339202</v>
      </c>
      <c r="B1802" s="115" t="s">
        <v>138</v>
      </c>
      <c r="AC1802" s="115" t="s">
        <v>135</v>
      </c>
      <c r="AI1802" s="115" t="s">
        <v>133</v>
      </c>
      <c r="AJ1802" s="115" t="s">
        <v>133</v>
      </c>
      <c r="AK1802" s="115" t="s">
        <v>133</v>
      </c>
      <c r="AL1802" s="115" t="s">
        <v>133</v>
      </c>
      <c r="AM1802" s="115" t="s">
        <v>133</v>
      </c>
    </row>
    <row r="1803" spans="1:39" x14ac:dyDescent="0.25">
      <c r="A1803" s="115">
        <v>338880</v>
      </c>
      <c r="B1803" s="115" t="s">
        <v>138</v>
      </c>
      <c r="W1803" s="115" t="s">
        <v>136</v>
      </c>
      <c r="Z1803" s="115" t="s">
        <v>136</v>
      </c>
      <c r="AC1803" s="115" t="s">
        <v>136</v>
      </c>
      <c r="AD1803" s="115" t="s">
        <v>136</v>
      </c>
      <c r="AH1803" s="115" t="s">
        <v>133</v>
      </c>
      <c r="AI1803" s="115" t="s">
        <v>133</v>
      </c>
      <c r="AJ1803" s="115" t="s">
        <v>133</v>
      </c>
      <c r="AK1803" s="115" t="s">
        <v>133</v>
      </c>
      <c r="AL1803" s="115" t="s">
        <v>133</v>
      </c>
      <c r="AM1803" s="115" t="s">
        <v>136</v>
      </c>
    </row>
    <row r="1804" spans="1:39" x14ac:dyDescent="0.25">
      <c r="A1804" s="115">
        <v>339446</v>
      </c>
      <c r="B1804" s="115" t="s">
        <v>138</v>
      </c>
      <c r="AI1804" s="115" t="s">
        <v>133</v>
      </c>
      <c r="AJ1804" s="115" t="s">
        <v>133</v>
      </c>
      <c r="AK1804" s="115" t="s">
        <v>133</v>
      </c>
      <c r="AL1804" s="115" t="s">
        <v>133</v>
      </c>
      <c r="AM1804" s="115" t="s">
        <v>135</v>
      </c>
    </row>
    <row r="1805" spans="1:39" x14ac:dyDescent="0.25">
      <c r="A1805" s="115">
        <v>339089</v>
      </c>
      <c r="B1805" s="115" t="s">
        <v>138</v>
      </c>
      <c r="AD1805" s="115" t="s">
        <v>135</v>
      </c>
      <c r="AG1805" s="115" t="s">
        <v>135</v>
      </c>
      <c r="AI1805" s="115" t="s">
        <v>133</v>
      </c>
      <c r="AJ1805" s="115" t="s">
        <v>133</v>
      </c>
      <c r="AK1805" s="115" t="s">
        <v>133</v>
      </c>
      <c r="AL1805" s="115" t="s">
        <v>133</v>
      </c>
      <c r="AM1805" s="115" t="s">
        <v>133</v>
      </c>
    </row>
    <row r="1806" spans="1:39" x14ac:dyDescent="0.25">
      <c r="A1806" s="115">
        <v>338795</v>
      </c>
      <c r="B1806" s="115" t="s">
        <v>138</v>
      </c>
      <c r="Y1806" s="115" t="s">
        <v>135</v>
      </c>
      <c r="AE1806" s="115" t="s">
        <v>133</v>
      </c>
      <c r="AF1806" s="115" t="s">
        <v>135</v>
      </c>
      <c r="AG1806" s="115" t="s">
        <v>136</v>
      </c>
      <c r="AI1806" s="115" t="s">
        <v>135</v>
      </c>
      <c r="AJ1806" s="115" t="s">
        <v>135</v>
      </c>
      <c r="AM1806" s="115" t="s">
        <v>133</v>
      </c>
    </row>
    <row r="1807" spans="1:39" x14ac:dyDescent="0.25">
      <c r="A1807" s="115">
        <v>337542</v>
      </c>
      <c r="B1807" s="115" t="s">
        <v>138</v>
      </c>
      <c r="P1807" s="115" t="s">
        <v>136</v>
      </c>
      <c r="AC1807" s="115" t="s">
        <v>136</v>
      </c>
      <c r="AD1807" s="115" t="s">
        <v>136</v>
      </c>
      <c r="AE1807" s="115" t="s">
        <v>136</v>
      </c>
      <c r="AG1807" s="115" t="s">
        <v>136</v>
      </c>
      <c r="AJ1807" s="115" t="s">
        <v>136</v>
      </c>
    </row>
    <row r="1808" spans="1:39" x14ac:dyDescent="0.25">
      <c r="A1808" s="115">
        <v>338962</v>
      </c>
      <c r="B1808" s="115" t="s">
        <v>138</v>
      </c>
      <c r="N1808" s="115" t="s">
        <v>136</v>
      </c>
      <c r="V1808" s="115" t="s">
        <v>135</v>
      </c>
      <c r="AG1808" s="115" t="s">
        <v>136</v>
      </c>
      <c r="AI1808" s="115" t="s">
        <v>136</v>
      </c>
      <c r="AJ1808" s="115" t="s">
        <v>135</v>
      </c>
      <c r="AM1808" s="115" t="s">
        <v>135</v>
      </c>
    </row>
    <row r="1809" spans="1:40" x14ac:dyDescent="0.25">
      <c r="A1809" s="115">
        <v>334463</v>
      </c>
      <c r="B1809" s="115" t="s">
        <v>138</v>
      </c>
      <c r="P1809" s="115" t="s">
        <v>136</v>
      </c>
      <c r="AE1809" s="115" t="s">
        <v>136</v>
      </c>
      <c r="AG1809" s="115" t="s">
        <v>136</v>
      </c>
      <c r="AI1809" s="115" t="s">
        <v>136</v>
      </c>
      <c r="AJ1809" s="115" t="s">
        <v>136</v>
      </c>
      <c r="AL1809" s="115" t="s">
        <v>136</v>
      </c>
    </row>
    <row r="1810" spans="1:40" x14ac:dyDescent="0.25">
      <c r="A1810" s="115">
        <v>336792</v>
      </c>
      <c r="B1810" s="115" t="s">
        <v>138</v>
      </c>
      <c r="O1810" s="115" t="s">
        <v>136</v>
      </c>
      <c r="AB1810" s="115" t="s">
        <v>136</v>
      </c>
      <c r="AC1810" s="115" t="s">
        <v>133</v>
      </c>
      <c r="AD1810" s="115" t="s">
        <v>135</v>
      </c>
      <c r="AF1810" s="115" t="s">
        <v>133</v>
      </c>
      <c r="AG1810" s="115" t="s">
        <v>135</v>
      </c>
      <c r="AI1810" s="115" t="s">
        <v>135</v>
      </c>
      <c r="AJ1810" s="115" t="s">
        <v>135</v>
      </c>
      <c r="AL1810" s="115" t="s">
        <v>135</v>
      </c>
      <c r="AM1810" s="115" t="s">
        <v>135</v>
      </c>
      <c r="AN1810" s="115" t="s">
        <v>135</v>
      </c>
    </row>
    <row r="1811" spans="1:40" x14ac:dyDescent="0.25">
      <c r="A1811" s="115">
        <v>326411</v>
      </c>
      <c r="B1811" s="115" t="s">
        <v>138</v>
      </c>
      <c r="W1811" s="115" t="s">
        <v>201</v>
      </c>
      <c r="Z1811" s="115" t="s">
        <v>201</v>
      </c>
      <c r="AC1811" s="115" t="s">
        <v>201</v>
      </c>
      <c r="AD1811" s="115" t="s">
        <v>201</v>
      </c>
      <c r="AE1811" s="115" t="s">
        <v>201</v>
      </c>
      <c r="AF1811" s="115" t="s">
        <v>201</v>
      </c>
      <c r="AG1811" s="115" t="s">
        <v>201</v>
      </c>
      <c r="AH1811" s="115" t="s">
        <v>201</v>
      </c>
      <c r="AI1811" s="115" t="s">
        <v>201</v>
      </c>
      <c r="AJ1811" s="115" t="s">
        <v>201</v>
      </c>
      <c r="AK1811" s="115" t="s">
        <v>201</v>
      </c>
      <c r="AL1811" s="115" t="s">
        <v>201</v>
      </c>
      <c r="AM1811" s="115" t="s">
        <v>201</v>
      </c>
      <c r="AN1811" s="115" t="s">
        <v>201</v>
      </c>
    </row>
    <row r="1812" spans="1:40" x14ac:dyDescent="0.25">
      <c r="A1812" s="115">
        <v>307129</v>
      </c>
      <c r="B1812" s="115" t="s">
        <v>138</v>
      </c>
      <c r="D1812" s="115" t="s">
        <v>201</v>
      </c>
      <c r="G1812" s="115" t="s">
        <v>201</v>
      </c>
      <c r="AE1812" s="115" t="s">
        <v>201</v>
      </c>
      <c r="AF1812" s="115" t="s">
        <v>201</v>
      </c>
      <c r="AG1812" s="115" t="s">
        <v>201</v>
      </c>
      <c r="AH1812" s="115" t="s">
        <v>201</v>
      </c>
      <c r="AI1812" s="115" t="s">
        <v>201</v>
      </c>
      <c r="AJ1812" s="115" t="s">
        <v>201</v>
      </c>
      <c r="AK1812" s="115" t="s">
        <v>201</v>
      </c>
      <c r="AL1812" s="115" t="s">
        <v>201</v>
      </c>
      <c r="AM1812" s="115" t="s">
        <v>201</v>
      </c>
      <c r="AN1812" s="115" t="s">
        <v>201</v>
      </c>
    </row>
    <row r="1813" spans="1:40" x14ac:dyDescent="0.25">
      <c r="A1813" s="115">
        <v>305739</v>
      </c>
      <c r="B1813" s="115" t="s">
        <v>138</v>
      </c>
      <c r="Z1813" s="115" t="s">
        <v>201</v>
      </c>
      <c r="AA1813" s="115" t="s">
        <v>201</v>
      </c>
      <c r="AI1813" s="115" t="s">
        <v>201</v>
      </c>
      <c r="AJ1813" s="115" t="s">
        <v>201</v>
      </c>
      <c r="AK1813" s="115" t="s">
        <v>201</v>
      </c>
      <c r="AM1813" s="115" t="s">
        <v>201</v>
      </c>
      <c r="AN1813" s="115" t="s">
        <v>201</v>
      </c>
    </row>
    <row r="1814" spans="1:40" x14ac:dyDescent="0.25">
      <c r="A1814" s="115">
        <v>333174</v>
      </c>
      <c r="B1814" s="115" t="s">
        <v>202</v>
      </c>
      <c r="N1814" s="115" t="s">
        <v>201</v>
      </c>
      <c r="P1814" s="115" t="s">
        <v>201</v>
      </c>
      <c r="W1814" s="115" t="s">
        <v>201</v>
      </c>
      <c r="AA1814" s="115" t="s">
        <v>201</v>
      </c>
      <c r="AC1814" s="115" t="s">
        <v>201</v>
      </c>
      <c r="AD1814" s="115" t="s">
        <v>201</v>
      </c>
      <c r="AE1814" s="115" t="s">
        <v>201</v>
      </c>
      <c r="AF1814" s="115" t="s">
        <v>201</v>
      </c>
      <c r="AG1814" s="115" t="s">
        <v>201</v>
      </c>
      <c r="AH1814" s="115" t="s">
        <v>201</v>
      </c>
      <c r="AI1814" s="115" t="s">
        <v>201</v>
      </c>
      <c r="AJ1814" s="115" t="s">
        <v>201</v>
      </c>
      <c r="AK1814" s="115" t="s">
        <v>201</v>
      </c>
      <c r="AL1814" s="115" t="s">
        <v>201</v>
      </c>
      <c r="AM1814" s="115" t="s">
        <v>201</v>
      </c>
      <c r="AN1814" s="115" t="s">
        <v>201</v>
      </c>
    </row>
    <row r="1815" spans="1:40" x14ac:dyDescent="0.25">
      <c r="A1815" s="115">
        <v>334077</v>
      </c>
      <c r="B1815" s="115" t="s">
        <v>202</v>
      </c>
      <c r="G1815" s="115" t="s">
        <v>201</v>
      </c>
      <c r="H1815" s="115" t="s">
        <v>201</v>
      </c>
      <c r="O1815" s="115" t="s">
        <v>201</v>
      </c>
      <c r="AB1815" s="115" t="s">
        <v>201</v>
      </c>
      <c r="AC1815" s="115" t="s">
        <v>201</v>
      </c>
      <c r="AD1815" s="115" t="s">
        <v>201</v>
      </c>
      <c r="AE1815" s="115" t="s">
        <v>201</v>
      </c>
      <c r="AF1815" s="115" t="s">
        <v>201</v>
      </c>
      <c r="AG1815" s="115" t="s">
        <v>201</v>
      </c>
      <c r="AH1815" s="115" t="s">
        <v>201</v>
      </c>
    </row>
    <row r="1816" spans="1:40" x14ac:dyDescent="0.25">
      <c r="A1816" s="115">
        <v>336893</v>
      </c>
      <c r="B1816" s="115" t="s">
        <v>202</v>
      </c>
      <c r="F1816" s="115" t="s">
        <v>201</v>
      </c>
      <c r="R1816" s="115" t="s">
        <v>201</v>
      </c>
      <c r="W1816" s="115" t="s">
        <v>201</v>
      </c>
      <c r="AB1816" s="115" t="s">
        <v>201</v>
      </c>
      <c r="AC1816" s="115" t="s">
        <v>201</v>
      </c>
      <c r="AD1816" s="115" t="s">
        <v>201</v>
      </c>
      <c r="AE1816" s="115" t="s">
        <v>201</v>
      </c>
      <c r="AF1816" s="115" t="s">
        <v>201</v>
      </c>
      <c r="AG1816" s="115" t="s">
        <v>201</v>
      </c>
      <c r="AH1816" s="115" t="s">
        <v>201</v>
      </c>
    </row>
    <row r="1817" spans="1:40" x14ac:dyDescent="0.25">
      <c r="A1817" s="115">
        <v>321124</v>
      </c>
      <c r="B1817" s="115" t="s">
        <v>202</v>
      </c>
      <c r="O1817" s="115" t="s">
        <v>201</v>
      </c>
      <c r="AA1817" s="115" t="s">
        <v>201</v>
      </c>
      <c r="AC1817" s="115" t="s">
        <v>201</v>
      </c>
      <c r="AD1817" s="115" t="s">
        <v>201</v>
      </c>
      <c r="AE1817" s="115" t="s">
        <v>201</v>
      </c>
      <c r="AF1817" s="115" t="s">
        <v>201</v>
      </c>
      <c r="AG1817" s="115" t="s">
        <v>201</v>
      </c>
      <c r="AH1817" s="115" t="s">
        <v>201</v>
      </c>
    </row>
    <row r="1818" spans="1:40" x14ac:dyDescent="0.25">
      <c r="A1818" s="115">
        <v>325731</v>
      </c>
      <c r="B1818" s="115" t="s">
        <v>202</v>
      </c>
      <c r="J1818" s="115" t="s">
        <v>201</v>
      </c>
      <c r="O1818" s="115" t="s">
        <v>201</v>
      </c>
      <c r="P1818" s="115" t="s">
        <v>201</v>
      </c>
      <c r="AA1818" s="115" t="s">
        <v>201</v>
      </c>
      <c r="AF1818" s="115" t="s">
        <v>201</v>
      </c>
      <c r="AG1818" s="115" t="s">
        <v>201</v>
      </c>
    </row>
    <row r="1819" spans="1:40" x14ac:dyDescent="0.25">
      <c r="A1819" s="115">
        <v>337147</v>
      </c>
      <c r="B1819" s="115" t="s">
        <v>202</v>
      </c>
      <c r="L1819" s="115" t="s">
        <v>201</v>
      </c>
      <c r="P1819" s="115" t="s">
        <v>201</v>
      </c>
      <c r="W1819" s="115" t="s">
        <v>201</v>
      </c>
      <c r="Z1819" s="115" t="s">
        <v>201</v>
      </c>
      <c r="AC1819" s="115" t="s">
        <v>201</v>
      </c>
      <c r="AD1819" s="115" t="s">
        <v>201</v>
      </c>
      <c r="AE1819" s="115" t="s">
        <v>201</v>
      </c>
      <c r="AF1819" s="115" t="s">
        <v>201</v>
      </c>
      <c r="AG1819" s="115" t="s">
        <v>201</v>
      </c>
    </row>
    <row r="1820" spans="1:40" x14ac:dyDescent="0.25">
      <c r="A1820" s="115">
        <v>332654</v>
      </c>
      <c r="B1820" s="115" t="s">
        <v>202</v>
      </c>
      <c r="H1820" s="115" t="s">
        <v>201</v>
      </c>
      <c r="N1820" s="115" t="s">
        <v>201</v>
      </c>
      <c r="AA1820" s="115" t="s">
        <v>201</v>
      </c>
      <c r="AC1820" s="115" t="s">
        <v>201</v>
      </c>
      <c r="AD1820" s="115" t="s">
        <v>201</v>
      </c>
      <c r="AE1820" s="115" t="s">
        <v>201</v>
      </c>
      <c r="AF1820" s="115" t="s">
        <v>201</v>
      </c>
      <c r="AG1820" s="115" t="s">
        <v>201</v>
      </c>
      <c r="AH1820" s="115" t="s">
        <v>201</v>
      </c>
    </row>
    <row r="1821" spans="1:40" x14ac:dyDescent="0.25">
      <c r="A1821" s="115">
        <v>334607</v>
      </c>
      <c r="B1821" s="115" t="s">
        <v>202</v>
      </c>
      <c r="O1821" s="115" t="s">
        <v>201</v>
      </c>
      <c r="P1821" s="115" t="s">
        <v>201</v>
      </c>
      <c r="AB1821" s="115" t="s">
        <v>201</v>
      </c>
      <c r="AC1821" s="115" t="s">
        <v>201</v>
      </c>
      <c r="AD1821" s="115" t="s">
        <v>201</v>
      </c>
      <c r="AE1821" s="115" t="s">
        <v>201</v>
      </c>
      <c r="AF1821" s="115" t="s">
        <v>201</v>
      </c>
      <c r="AG1821" s="115" t="s">
        <v>201</v>
      </c>
      <c r="AH1821" s="115" t="s">
        <v>201</v>
      </c>
    </row>
    <row r="1822" spans="1:40" x14ac:dyDescent="0.25">
      <c r="A1822" s="115">
        <v>333676</v>
      </c>
      <c r="B1822" s="115" t="s">
        <v>202</v>
      </c>
      <c r="H1822" s="115" t="s">
        <v>201</v>
      </c>
      <c r="O1822" s="115" t="s">
        <v>201</v>
      </c>
      <c r="X1822" s="115" t="s">
        <v>201</v>
      </c>
      <c r="AB1822" s="115" t="s">
        <v>201</v>
      </c>
      <c r="AC1822" s="115" t="s">
        <v>201</v>
      </c>
      <c r="AD1822" s="115" t="s">
        <v>201</v>
      </c>
      <c r="AE1822" s="115" t="s">
        <v>201</v>
      </c>
      <c r="AF1822" s="115" t="s">
        <v>201</v>
      </c>
      <c r="AG1822" s="115" t="s">
        <v>201</v>
      </c>
      <c r="AH1822" s="115" t="s">
        <v>201</v>
      </c>
    </row>
    <row r="1823" spans="1:40" x14ac:dyDescent="0.25">
      <c r="A1823" s="115">
        <v>331555</v>
      </c>
      <c r="B1823" s="115" t="s">
        <v>202</v>
      </c>
      <c r="O1823" s="115" t="s">
        <v>201</v>
      </c>
      <c r="AB1823" s="115" t="s">
        <v>201</v>
      </c>
      <c r="AC1823" s="115" t="s">
        <v>201</v>
      </c>
      <c r="AD1823" s="115" t="s">
        <v>201</v>
      </c>
      <c r="AE1823" s="115" t="s">
        <v>201</v>
      </c>
      <c r="AF1823" s="115" t="s">
        <v>201</v>
      </c>
      <c r="AG1823" s="115" t="s">
        <v>201</v>
      </c>
      <c r="AH1823" s="115" t="s">
        <v>201</v>
      </c>
    </row>
    <row r="1824" spans="1:40" x14ac:dyDescent="0.25">
      <c r="A1824" s="115">
        <v>332230</v>
      </c>
      <c r="B1824" s="115" t="s">
        <v>202</v>
      </c>
      <c r="M1824" s="115" t="s">
        <v>201</v>
      </c>
      <c r="P1824" s="115" t="s">
        <v>201</v>
      </c>
      <c r="W1824" s="115" t="s">
        <v>201</v>
      </c>
      <c r="AB1824" s="115" t="s">
        <v>201</v>
      </c>
      <c r="AC1824" s="115" t="s">
        <v>201</v>
      </c>
      <c r="AD1824" s="115" t="s">
        <v>201</v>
      </c>
      <c r="AE1824" s="115" t="s">
        <v>201</v>
      </c>
      <c r="AF1824" s="115" t="s">
        <v>201</v>
      </c>
      <c r="AG1824" s="115" t="s">
        <v>201</v>
      </c>
      <c r="AH1824" s="115" t="s">
        <v>201</v>
      </c>
    </row>
    <row r="1825" spans="1:34" x14ac:dyDescent="0.25">
      <c r="A1825" s="115">
        <v>331796</v>
      </c>
      <c r="B1825" s="115" t="s">
        <v>202</v>
      </c>
      <c r="O1825" s="115" t="s">
        <v>201</v>
      </c>
      <c r="P1825" s="115" t="s">
        <v>201</v>
      </c>
      <c r="X1825" s="115" t="s">
        <v>201</v>
      </c>
      <c r="Z1825" s="115" t="s">
        <v>201</v>
      </c>
      <c r="AC1825" s="115" t="s">
        <v>201</v>
      </c>
      <c r="AD1825" s="115" t="s">
        <v>201</v>
      </c>
      <c r="AE1825" s="115" t="s">
        <v>201</v>
      </c>
      <c r="AF1825" s="115" t="s">
        <v>201</v>
      </c>
      <c r="AG1825" s="115" t="s">
        <v>201</v>
      </c>
      <c r="AH1825" s="115" t="s">
        <v>201</v>
      </c>
    </row>
    <row r="1826" spans="1:34" x14ac:dyDescent="0.25">
      <c r="A1826" s="115">
        <v>330696</v>
      </c>
      <c r="B1826" s="115" t="s">
        <v>202</v>
      </c>
      <c r="I1826" s="115" t="s">
        <v>201</v>
      </c>
      <c r="P1826" s="115" t="s">
        <v>201</v>
      </c>
      <c r="Q1826" s="115" t="s">
        <v>201</v>
      </c>
      <c r="R1826" s="115" t="s">
        <v>201</v>
      </c>
      <c r="AC1826" s="115" t="s">
        <v>201</v>
      </c>
      <c r="AD1826" s="115" t="s">
        <v>201</v>
      </c>
      <c r="AE1826" s="115" t="s">
        <v>201</v>
      </c>
      <c r="AF1826" s="115" t="s">
        <v>201</v>
      </c>
      <c r="AG1826" s="115" t="s">
        <v>201</v>
      </c>
      <c r="AH1826" s="115" t="s">
        <v>201</v>
      </c>
    </row>
    <row r="1827" spans="1:34" x14ac:dyDescent="0.25">
      <c r="A1827" s="115">
        <v>336965</v>
      </c>
      <c r="B1827" s="115" t="s">
        <v>202</v>
      </c>
      <c r="N1827" s="115" t="s">
        <v>201</v>
      </c>
      <c r="AA1827" s="115" t="s">
        <v>201</v>
      </c>
      <c r="AC1827" s="115" t="s">
        <v>201</v>
      </c>
      <c r="AD1827" s="115" t="s">
        <v>201</v>
      </c>
      <c r="AE1827" s="115" t="s">
        <v>201</v>
      </c>
      <c r="AF1827" s="115" t="s">
        <v>201</v>
      </c>
      <c r="AG1827" s="115" t="s">
        <v>201</v>
      </c>
      <c r="AH1827" s="115" t="s">
        <v>201</v>
      </c>
    </row>
    <row r="1828" spans="1:34" x14ac:dyDescent="0.25">
      <c r="A1828" s="115">
        <v>334486</v>
      </c>
      <c r="B1828" s="115" t="s">
        <v>202</v>
      </c>
      <c r="Q1828" s="115" t="s">
        <v>201</v>
      </c>
      <c r="Z1828" s="115" t="s">
        <v>201</v>
      </c>
      <c r="AC1828" s="115" t="s">
        <v>201</v>
      </c>
      <c r="AD1828" s="115" t="s">
        <v>201</v>
      </c>
      <c r="AE1828" s="115" t="s">
        <v>201</v>
      </c>
      <c r="AF1828" s="115" t="s">
        <v>201</v>
      </c>
      <c r="AG1828" s="115" t="s">
        <v>201</v>
      </c>
      <c r="AH1828" s="115" t="s">
        <v>201</v>
      </c>
    </row>
    <row r="1829" spans="1:34" x14ac:dyDescent="0.25">
      <c r="A1829" s="115">
        <v>335811</v>
      </c>
      <c r="B1829" s="115" t="s">
        <v>202</v>
      </c>
      <c r="P1829" s="115" t="s">
        <v>201</v>
      </c>
      <c r="W1829" s="115" t="s">
        <v>201</v>
      </c>
      <c r="AC1829" s="115" t="s">
        <v>201</v>
      </c>
      <c r="AD1829" s="115" t="s">
        <v>201</v>
      </c>
      <c r="AE1829" s="115" t="s">
        <v>201</v>
      </c>
      <c r="AF1829" s="115" t="s">
        <v>201</v>
      </c>
      <c r="AG1829" s="115" t="s">
        <v>201</v>
      </c>
      <c r="AH1829" s="115" t="s">
        <v>201</v>
      </c>
    </row>
    <row r="1830" spans="1:34" x14ac:dyDescent="0.25">
      <c r="A1830" s="115">
        <v>335563</v>
      </c>
      <c r="B1830" s="115" t="s">
        <v>202</v>
      </c>
      <c r="N1830" s="115" t="s">
        <v>201</v>
      </c>
      <c r="AC1830" s="115" t="s">
        <v>201</v>
      </c>
      <c r="AE1830" s="115" t="s">
        <v>201</v>
      </c>
      <c r="AF1830" s="115" t="s">
        <v>201</v>
      </c>
      <c r="AG1830" s="115" t="s">
        <v>201</v>
      </c>
      <c r="AH1830" s="115" t="s">
        <v>201</v>
      </c>
    </row>
    <row r="1831" spans="1:34" x14ac:dyDescent="0.25">
      <c r="A1831" s="115">
        <v>328008</v>
      </c>
      <c r="B1831" s="115" t="s">
        <v>202</v>
      </c>
      <c r="P1831" s="115" t="s">
        <v>201</v>
      </c>
      <c r="R1831" s="115" t="s">
        <v>201</v>
      </c>
      <c r="X1831" s="115" t="s">
        <v>201</v>
      </c>
      <c r="Y1831" s="115" t="s">
        <v>201</v>
      </c>
      <c r="AC1831" s="115" t="s">
        <v>201</v>
      </c>
      <c r="AD1831" s="115" t="s">
        <v>201</v>
      </c>
      <c r="AE1831" s="115" t="s">
        <v>201</v>
      </c>
      <c r="AF1831" s="115" t="s">
        <v>201</v>
      </c>
      <c r="AG1831" s="115" t="s">
        <v>201</v>
      </c>
      <c r="AH1831" s="115" t="s">
        <v>201</v>
      </c>
    </row>
    <row r="1832" spans="1:34" x14ac:dyDescent="0.25">
      <c r="A1832" s="115">
        <v>325196</v>
      </c>
      <c r="B1832" s="115" t="s">
        <v>202</v>
      </c>
      <c r="P1832" s="115" t="s">
        <v>201</v>
      </c>
      <c r="V1832" s="115" t="s">
        <v>201</v>
      </c>
      <c r="Z1832" s="115" t="s">
        <v>201</v>
      </c>
      <c r="AA1832" s="115" t="s">
        <v>201</v>
      </c>
      <c r="AC1832" s="115" t="s">
        <v>201</v>
      </c>
      <c r="AD1832" s="115" t="s">
        <v>201</v>
      </c>
      <c r="AE1832" s="115" t="s">
        <v>201</v>
      </c>
      <c r="AF1832" s="115" t="s">
        <v>201</v>
      </c>
      <c r="AG1832" s="115" t="s">
        <v>201</v>
      </c>
      <c r="AH1832" s="115" t="s">
        <v>201</v>
      </c>
    </row>
    <row r="1833" spans="1:34" x14ac:dyDescent="0.25">
      <c r="A1833" s="115">
        <v>335881</v>
      </c>
      <c r="B1833" s="115" t="s">
        <v>202</v>
      </c>
      <c r="Z1833" s="115" t="s">
        <v>201</v>
      </c>
      <c r="AC1833" s="115" t="s">
        <v>201</v>
      </c>
      <c r="AD1833" s="115" t="s">
        <v>201</v>
      </c>
      <c r="AE1833" s="115" t="s">
        <v>201</v>
      </c>
      <c r="AF1833" s="115" t="s">
        <v>201</v>
      </c>
      <c r="AG1833" s="115" t="s">
        <v>201</v>
      </c>
      <c r="AH1833" s="115" t="s">
        <v>201</v>
      </c>
    </row>
    <row r="1834" spans="1:34" x14ac:dyDescent="0.25">
      <c r="A1834" s="115">
        <v>324395</v>
      </c>
      <c r="B1834" s="115" t="s">
        <v>202</v>
      </c>
      <c r="V1834" s="115" t="s">
        <v>201</v>
      </c>
      <c r="AB1834" s="115" t="s">
        <v>201</v>
      </c>
      <c r="AC1834" s="115" t="s">
        <v>201</v>
      </c>
      <c r="AD1834" s="115" t="s">
        <v>201</v>
      </c>
      <c r="AE1834" s="115" t="s">
        <v>201</v>
      </c>
      <c r="AF1834" s="115" t="s">
        <v>201</v>
      </c>
      <c r="AG1834" s="115" t="s">
        <v>201</v>
      </c>
      <c r="AH1834" s="115" t="s">
        <v>201</v>
      </c>
    </row>
    <row r="1835" spans="1:34" x14ac:dyDescent="0.25">
      <c r="A1835" s="115">
        <v>330898</v>
      </c>
      <c r="B1835" s="115" t="s">
        <v>202</v>
      </c>
      <c r="H1835" s="115" t="s">
        <v>201</v>
      </c>
      <c r="O1835" s="115" t="s">
        <v>201</v>
      </c>
      <c r="W1835" s="115" t="s">
        <v>201</v>
      </c>
      <c r="AC1835" s="115" t="s">
        <v>201</v>
      </c>
      <c r="AD1835" s="115" t="s">
        <v>201</v>
      </c>
      <c r="AE1835" s="115" t="s">
        <v>201</v>
      </c>
      <c r="AF1835" s="115" t="s">
        <v>201</v>
      </c>
      <c r="AG1835" s="115" t="s">
        <v>201</v>
      </c>
      <c r="AH1835" s="115" t="s">
        <v>201</v>
      </c>
    </row>
    <row r="1836" spans="1:34" x14ac:dyDescent="0.25">
      <c r="A1836" s="115">
        <v>333291</v>
      </c>
      <c r="B1836" s="115" t="s">
        <v>202</v>
      </c>
      <c r="N1836" s="115" t="s">
        <v>201</v>
      </c>
      <c r="P1836" s="115" t="s">
        <v>201</v>
      </c>
      <c r="W1836" s="115" t="s">
        <v>201</v>
      </c>
      <c r="Z1836" s="115" t="s">
        <v>201</v>
      </c>
      <c r="AC1836" s="115" t="s">
        <v>201</v>
      </c>
      <c r="AD1836" s="115" t="s">
        <v>201</v>
      </c>
      <c r="AE1836" s="115" t="s">
        <v>201</v>
      </c>
      <c r="AF1836" s="115" t="s">
        <v>201</v>
      </c>
      <c r="AG1836" s="115" t="s">
        <v>201</v>
      </c>
      <c r="AH1836" s="115" t="s">
        <v>201</v>
      </c>
    </row>
    <row r="1837" spans="1:34" x14ac:dyDescent="0.25">
      <c r="A1837" s="115">
        <v>331157</v>
      </c>
      <c r="B1837" s="115" t="s">
        <v>202</v>
      </c>
      <c r="P1837" s="115" t="s">
        <v>201</v>
      </c>
      <c r="Q1837" s="115" t="s">
        <v>201</v>
      </c>
      <c r="W1837" s="115" t="s">
        <v>201</v>
      </c>
      <c r="Z1837" s="115" t="s">
        <v>201</v>
      </c>
      <c r="AC1837" s="115" t="s">
        <v>201</v>
      </c>
      <c r="AD1837" s="115" t="s">
        <v>201</v>
      </c>
      <c r="AE1837" s="115" t="s">
        <v>201</v>
      </c>
      <c r="AF1837" s="115" t="s">
        <v>201</v>
      </c>
      <c r="AG1837" s="115" t="s">
        <v>201</v>
      </c>
      <c r="AH1837" s="115" t="s">
        <v>201</v>
      </c>
    </row>
    <row r="1838" spans="1:34" x14ac:dyDescent="0.25">
      <c r="A1838" s="115">
        <v>330576</v>
      </c>
      <c r="B1838" s="115" t="s">
        <v>202</v>
      </c>
      <c r="N1838" s="115" t="s">
        <v>201</v>
      </c>
      <c r="P1838" s="115" t="s">
        <v>201</v>
      </c>
      <c r="V1838" s="115" t="s">
        <v>201</v>
      </c>
      <c r="AA1838" s="115" t="s">
        <v>201</v>
      </c>
      <c r="AC1838" s="115" t="s">
        <v>201</v>
      </c>
      <c r="AD1838" s="115" t="s">
        <v>201</v>
      </c>
      <c r="AE1838" s="115" t="s">
        <v>201</v>
      </c>
      <c r="AF1838" s="115" t="s">
        <v>201</v>
      </c>
      <c r="AG1838" s="115" t="s">
        <v>201</v>
      </c>
      <c r="AH1838" s="115" t="s">
        <v>201</v>
      </c>
    </row>
    <row r="1839" spans="1:34" x14ac:dyDescent="0.25">
      <c r="A1839" s="115">
        <v>324064</v>
      </c>
      <c r="B1839" s="115" t="s">
        <v>202</v>
      </c>
      <c r="W1839" s="115" t="s">
        <v>201</v>
      </c>
      <c r="Y1839" s="115" t="s">
        <v>201</v>
      </c>
      <c r="AA1839" s="115" t="s">
        <v>201</v>
      </c>
      <c r="AC1839" s="115" t="s">
        <v>201</v>
      </c>
      <c r="AD1839" s="115" t="s">
        <v>201</v>
      </c>
      <c r="AE1839" s="115" t="s">
        <v>201</v>
      </c>
      <c r="AF1839" s="115" t="s">
        <v>201</v>
      </c>
      <c r="AG1839" s="115" t="s">
        <v>201</v>
      </c>
      <c r="AH1839" s="115" t="s">
        <v>201</v>
      </c>
    </row>
    <row r="1840" spans="1:34" x14ac:dyDescent="0.25">
      <c r="A1840" s="115">
        <v>328398</v>
      </c>
      <c r="B1840" s="115" t="s">
        <v>202</v>
      </c>
      <c r="M1840" s="115" t="s">
        <v>201</v>
      </c>
      <c r="Z1840" s="115" t="s">
        <v>201</v>
      </c>
      <c r="AC1840" s="115" t="s">
        <v>201</v>
      </c>
      <c r="AD1840" s="115" t="s">
        <v>201</v>
      </c>
      <c r="AE1840" s="115" t="s">
        <v>201</v>
      </c>
      <c r="AF1840" s="115" t="s">
        <v>201</v>
      </c>
      <c r="AG1840" s="115" t="s">
        <v>201</v>
      </c>
      <c r="AH1840" s="115" t="s">
        <v>201</v>
      </c>
    </row>
    <row r="1841" spans="1:34" x14ac:dyDescent="0.25">
      <c r="A1841" s="115">
        <v>333327</v>
      </c>
      <c r="B1841" s="115" t="s">
        <v>202</v>
      </c>
      <c r="I1841" s="115" t="s">
        <v>201</v>
      </c>
      <c r="O1841" s="115" t="s">
        <v>201</v>
      </c>
      <c r="W1841" s="115" t="s">
        <v>201</v>
      </c>
      <c r="AB1841" s="115" t="s">
        <v>201</v>
      </c>
      <c r="AC1841" s="115" t="s">
        <v>201</v>
      </c>
      <c r="AD1841" s="115" t="s">
        <v>201</v>
      </c>
      <c r="AE1841" s="115" t="s">
        <v>201</v>
      </c>
      <c r="AF1841" s="115" t="s">
        <v>201</v>
      </c>
      <c r="AG1841" s="115" t="s">
        <v>201</v>
      </c>
      <c r="AH1841" s="115" t="s">
        <v>201</v>
      </c>
    </row>
    <row r="1842" spans="1:34" x14ac:dyDescent="0.25">
      <c r="A1842" s="115">
        <v>320485</v>
      </c>
      <c r="B1842" s="115" t="s">
        <v>202</v>
      </c>
      <c r="I1842" s="115" t="s">
        <v>201</v>
      </c>
      <c r="V1842" s="115" t="s">
        <v>201</v>
      </c>
      <c r="AA1842" s="115" t="s">
        <v>201</v>
      </c>
      <c r="AC1842" s="115" t="s">
        <v>201</v>
      </c>
      <c r="AD1842" s="115" t="s">
        <v>201</v>
      </c>
      <c r="AE1842" s="115" t="s">
        <v>201</v>
      </c>
      <c r="AF1842" s="115" t="s">
        <v>201</v>
      </c>
      <c r="AG1842" s="115" t="s">
        <v>201</v>
      </c>
      <c r="AH1842" s="115" t="s">
        <v>201</v>
      </c>
    </row>
    <row r="1843" spans="1:34" x14ac:dyDescent="0.25">
      <c r="A1843" s="115">
        <v>335856</v>
      </c>
      <c r="B1843" s="115" t="s">
        <v>202</v>
      </c>
      <c r="AC1843" s="115" t="s">
        <v>133</v>
      </c>
      <c r="AD1843" s="115" t="s">
        <v>133</v>
      </c>
      <c r="AE1843" s="115" t="s">
        <v>133</v>
      </c>
      <c r="AF1843" s="115" t="s">
        <v>133</v>
      </c>
      <c r="AG1843" s="115" t="s">
        <v>133</v>
      </c>
      <c r="AH1843" s="115" t="s">
        <v>133</v>
      </c>
    </row>
    <row r="1844" spans="1:34" x14ac:dyDescent="0.25">
      <c r="A1844" s="115">
        <v>326294</v>
      </c>
      <c r="B1844" s="115" t="s">
        <v>202</v>
      </c>
      <c r="O1844" s="115" t="s">
        <v>201</v>
      </c>
      <c r="W1844" s="115" t="s">
        <v>201</v>
      </c>
      <c r="Z1844" s="115" t="s">
        <v>201</v>
      </c>
      <c r="AB1844" s="115" t="s">
        <v>201</v>
      </c>
      <c r="AC1844" s="115" t="s">
        <v>201</v>
      </c>
      <c r="AD1844" s="115" t="s">
        <v>201</v>
      </c>
      <c r="AE1844" s="115" t="s">
        <v>201</v>
      </c>
      <c r="AF1844" s="115" t="s">
        <v>201</v>
      </c>
      <c r="AG1844" s="115" t="s">
        <v>201</v>
      </c>
      <c r="AH1844" s="115" t="s">
        <v>201</v>
      </c>
    </row>
    <row r="1845" spans="1:34" x14ac:dyDescent="0.25">
      <c r="A1845" s="115">
        <v>325358</v>
      </c>
      <c r="B1845" s="115" t="s">
        <v>202</v>
      </c>
      <c r="P1845" s="115" t="s">
        <v>201</v>
      </c>
      <c r="W1845" s="115" t="s">
        <v>201</v>
      </c>
      <c r="Z1845" s="115" t="s">
        <v>201</v>
      </c>
      <c r="AB1845" s="115" t="s">
        <v>201</v>
      </c>
      <c r="AC1845" s="115" t="s">
        <v>201</v>
      </c>
      <c r="AD1845" s="115" t="s">
        <v>201</v>
      </c>
      <c r="AE1845" s="115" t="s">
        <v>201</v>
      </c>
      <c r="AF1845" s="115" t="s">
        <v>201</v>
      </c>
      <c r="AG1845" s="115" t="s">
        <v>201</v>
      </c>
      <c r="AH1845" s="115" t="s">
        <v>201</v>
      </c>
    </row>
    <row r="1846" spans="1:34" x14ac:dyDescent="0.25">
      <c r="A1846" s="115">
        <v>330970</v>
      </c>
      <c r="B1846" s="115" t="s">
        <v>202</v>
      </c>
      <c r="K1846" s="115" t="s">
        <v>201</v>
      </c>
      <c r="O1846" s="115" t="s">
        <v>201</v>
      </c>
      <c r="W1846" s="115" t="s">
        <v>201</v>
      </c>
      <c r="Z1846" s="115" t="s">
        <v>201</v>
      </c>
      <c r="AC1846" s="115" t="s">
        <v>201</v>
      </c>
      <c r="AD1846" s="115" t="s">
        <v>201</v>
      </c>
      <c r="AE1846" s="115" t="s">
        <v>201</v>
      </c>
      <c r="AF1846" s="115" t="s">
        <v>201</v>
      </c>
      <c r="AG1846" s="115" t="s">
        <v>201</v>
      </c>
      <c r="AH1846" s="115" t="s">
        <v>201</v>
      </c>
    </row>
    <row r="1847" spans="1:34" x14ac:dyDescent="0.25">
      <c r="A1847" s="115">
        <v>330852</v>
      </c>
      <c r="B1847" s="115" t="s">
        <v>202</v>
      </c>
      <c r="H1847" s="115" t="s">
        <v>201</v>
      </c>
      <c r="L1847" s="115" t="s">
        <v>201</v>
      </c>
      <c r="M1847" s="115" t="s">
        <v>201</v>
      </c>
      <c r="O1847" s="115" t="s">
        <v>201</v>
      </c>
      <c r="AC1847" s="115" t="s">
        <v>201</v>
      </c>
      <c r="AD1847" s="115" t="s">
        <v>201</v>
      </c>
      <c r="AE1847" s="115" t="s">
        <v>201</v>
      </c>
      <c r="AF1847" s="115" t="s">
        <v>201</v>
      </c>
      <c r="AG1847" s="115" t="s">
        <v>201</v>
      </c>
      <c r="AH1847" s="115" t="s">
        <v>201</v>
      </c>
    </row>
    <row r="1848" spans="1:34" x14ac:dyDescent="0.25">
      <c r="A1848" s="115">
        <v>308365</v>
      </c>
      <c r="B1848" s="115" t="s">
        <v>202</v>
      </c>
      <c r="M1848" s="115" t="s">
        <v>201</v>
      </c>
      <c r="N1848" s="115" t="s">
        <v>201</v>
      </c>
      <c r="Q1848" s="115" t="s">
        <v>201</v>
      </c>
      <c r="AA1848" s="115" t="s">
        <v>201</v>
      </c>
      <c r="AC1848" s="115" t="s">
        <v>201</v>
      </c>
      <c r="AD1848" s="115" t="s">
        <v>201</v>
      </c>
      <c r="AE1848" s="115" t="s">
        <v>201</v>
      </c>
      <c r="AF1848" s="115" t="s">
        <v>201</v>
      </c>
      <c r="AG1848" s="115" t="s">
        <v>201</v>
      </c>
      <c r="AH1848" s="115" t="s">
        <v>201</v>
      </c>
    </row>
    <row r="1849" spans="1:34" x14ac:dyDescent="0.25">
      <c r="A1849" s="115">
        <v>320297</v>
      </c>
      <c r="B1849" s="115" t="s">
        <v>202</v>
      </c>
      <c r="H1849" s="115" t="s">
        <v>201</v>
      </c>
      <c r="N1849" s="115" t="s">
        <v>201</v>
      </c>
      <c r="P1849" s="115" t="s">
        <v>201</v>
      </c>
      <c r="AA1849" s="115" t="s">
        <v>201</v>
      </c>
      <c r="AC1849" s="115" t="s">
        <v>201</v>
      </c>
      <c r="AD1849" s="115" t="s">
        <v>201</v>
      </c>
      <c r="AE1849" s="115" t="s">
        <v>201</v>
      </c>
      <c r="AF1849" s="115" t="s">
        <v>201</v>
      </c>
      <c r="AG1849" s="115" t="s">
        <v>201</v>
      </c>
      <c r="AH1849" s="115" t="s">
        <v>201</v>
      </c>
    </row>
    <row r="1850" spans="1:34" x14ac:dyDescent="0.25">
      <c r="A1850" s="115">
        <v>320868</v>
      </c>
      <c r="B1850" s="115" t="s">
        <v>202</v>
      </c>
      <c r="N1850" s="115" t="s">
        <v>201</v>
      </c>
      <c r="Q1850" s="115" t="s">
        <v>201</v>
      </c>
      <c r="X1850" s="115" t="s">
        <v>201</v>
      </c>
      <c r="AA1850" s="115" t="s">
        <v>201</v>
      </c>
      <c r="AC1850" s="115" t="s">
        <v>201</v>
      </c>
      <c r="AD1850" s="115" t="s">
        <v>201</v>
      </c>
      <c r="AE1850" s="115" t="s">
        <v>201</v>
      </c>
      <c r="AF1850" s="115" t="s">
        <v>201</v>
      </c>
      <c r="AG1850" s="115" t="s">
        <v>201</v>
      </c>
      <c r="AH1850" s="115" t="s">
        <v>201</v>
      </c>
    </row>
    <row r="1851" spans="1:34" x14ac:dyDescent="0.25">
      <c r="A1851" s="115">
        <v>321846</v>
      </c>
      <c r="B1851" s="115" t="s">
        <v>202</v>
      </c>
      <c r="M1851" s="115" t="s">
        <v>201</v>
      </c>
      <c r="N1851" s="115" t="s">
        <v>201</v>
      </c>
      <c r="P1851" s="115" t="s">
        <v>201</v>
      </c>
      <c r="AC1851" s="115" t="s">
        <v>201</v>
      </c>
      <c r="AD1851" s="115" t="s">
        <v>201</v>
      </c>
      <c r="AE1851" s="115" t="s">
        <v>201</v>
      </c>
      <c r="AF1851" s="115" t="s">
        <v>201</v>
      </c>
      <c r="AG1851" s="115" t="s">
        <v>201</v>
      </c>
      <c r="AH1851" s="115" t="s">
        <v>201</v>
      </c>
    </row>
    <row r="1852" spans="1:34" x14ac:dyDescent="0.25">
      <c r="A1852" s="115">
        <v>331933</v>
      </c>
      <c r="B1852" s="115" t="s">
        <v>202</v>
      </c>
      <c r="H1852" s="115" t="s">
        <v>136</v>
      </c>
      <c r="W1852" s="115" t="s">
        <v>136</v>
      </c>
      <c r="AA1852" s="115" t="s">
        <v>136</v>
      </c>
      <c r="AB1852" s="115" t="s">
        <v>136</v>
      </c>
      <c r="AC1852" s="115" t="s">
        <v>133</v>
      </c>
      <c r="AD1852" s="115" t="s">
        <v>133</v>
      </c>
      <c r="AE1852" s="115" t="s">
        <v>133</v>
      </c>
      <c r="AF1852" s="115" t="s">
        <v>133</v>
      </c>
      <c r="AG1852" s="115" t="s">
        <v>133</v>
      </c>
      <c r="AH1852" s="115" t="s">
        <v>133</v>
      </c>
    </row>
    <row r="1853" spans="1:34" x14ac:dyDescent="0.25">
      <c r="A1853" s="115">
        <v>336164</v>
      </c>
      <c r="B1853" s="115" t="s">
        <v>202</v>
      </c>
      <c r="J1853" s="115" t="s">
        <v>136</v>
      </c>
      <c r="O1853" s="115" t="s">
        <v>136</v>
      </c>
      <c r="AA1853" s="115" t="s">
        <v>136</v>
      </c>
      <c r="AC1853" s="115" t="s">
        <v>133</v>
      </c>
      <c r="AD1853" s="115" t="s">
        <v>133</v>
      </c>
      <c r="AE1853" s="115" t="s">
        <v>133</v>
      </c>
      <c r="AF1853" s="115" t="s">
        <v>133</v>
      </c>
      <c r="AG1853" s="115" t="s">
        <v>133</v>
      </c>
      <c r="AH1853" s="115" t="s">
        <v>133</v>
      </c>
    </row>
    <row r="1854" spans="1:34" x14ac:dyDescent="0.25">
      <c r="A1854" s="115">
        <v>336343</v>
      </c>
      <c r="B1854" s="115" t="s">
        <v>202</v>
      </c>
      <c r="O1854" s="115" t="s">
        <v>136</v>
      </c>
      <c r="P1854" s="115" t="s">
        <v>136</v>
      </c>
      <c r="W1854" s="115" t="s">
        <v>136</v>
      </c>
      <c r="AC1854" s="115" t="s">
        <v>133</v>
      </c>
      <c r="AD1854" s="115" t="s">
        <v>133</v>
      </c>
      <c r="AE1854" s="115" t="s">
        <v>133</v>
      </c>
      <c r="AF1854" s="115" t="s">
        <v>133</v>
      </c>
      <c r="AG1854" s="115" t="s">
        <v>133</v>
      </c>
      <c r="AH1854" s="115" t="s">
        <v>133</v>
      </c>
    </row>
    <row r="1855" spans="1:34" x14ac:dyDescent="0.25">
      <c r="A1855" s="115">
        <v>336609</v>
      </c>
      <c r="B1855" s="115" t="s">
        <v>202</v>
      </c>
      <c r="O1855" s="115" t="s">
        <v>136</v>
      </c>
      <c r="Q1855" s="115" t="s">
        <v>135</v>
      </c>
      <c r="AC1855" s="115" t="s">
        <v>133</v>
      </c>
      <c r="AD1855" s="115" t="s">
        <v>133</v>
      </c>
      <c r="AE1855" s="115" t="s">
        <v>133</v>
      </c>
      <c r="AF1855" s="115" t="s">
        <v>133</v>
      </c>
      <c r="AG1855" s="115" t="s">
        <v>133</v>
      </c>
      <c r="AH1855" s="115" t="s">
        <v>133</v>
      </c>
    </row>
    <row r="1856" spans="1:34" x14ac:dyDescent="0.25">
      <c r="A1856" s="115">
        <v>336015</v>
      </c>
      <c r="B1856" s="115" t="s">
        <v>202</v>
      </c>
      <c r="G1856" s="115" t="s">
        <v>136</v>
      </c>
      <c r="P1856" s="115" t="s">
        <v>136</v>
      </c>
      <c r="V1856" s="115" t="s">
        <v>136</v>
      </c>
      <c r="AA1856" s="115" t="s">
        <v>136</v>
      </c>
      <c r="AC1856" s="115" t="s">
        <v>133</v>
      </c>
      <c r="AD1856" s="115" t="s">
        <v>133</v>
      </c>
      <c r="AE1856" s="115" t="s">
        <v>133</v>
      </c>
      <c r="AF1856" s="115" t="s">
        <v>133</v>
      </c>
      <c r="AG1856" s="115" t="s">
        <v>133</v>
      </c>
      <c r="AH1856" s="115" t="s">
        <v>133</v>
      </c>
    </row>
    <row r="1857" spans="1:34" x14ac:dyDescent="0.25">
      <c r="A1857" s="115">
        <v>334246</v>
      </c>
      <c r="B1857" s="115" t="s">
        <v>202</v>
      </c>
      <c r="P1857" s="115" t="s">
        <v>136</v>
      </c>
      <c r="V1857" s="115" t="s">
        <v>136</v>
      </c>
      <c r="W1857" s="115" t="s">
        <v>136</v>
      </c>
      <c r="AC1857" s="115" t="s">
        <v>133</v>
      </c>
      <c r="AD1857" s="115" t="s">
        <v>133</v>
      </c>
      <c r="AE1857" s="115" t="s">
        <v>133</v>
      </c>
      <c r="AF1857" s="115" t="s">
        <v>133</v>
      </c>
      <c r="AG1857" s="115" t="s">
        <v>133</v>
      </c>
      <c r="AH1857" s="115" t="s">
        <v>133</v>
      </c>
    </row>
    <row r="1858" spans="1:34" x14ac:dyDescent="0.25">
      <c r="A1858" s="115">
        <v>333985</v>
      </c>
      <c r="B1858" s="115" t="s">
        <v>202</v>
      </c>
      <c r="V1858" s="115" t="s">
        <v>136</v>
      </c>
      <c r="W1858" s="115" t="s">
        <v>136</v>
      </c>
      <c r="AA1858" s="115" t="s">
        <v>136</v>
      </c>
      <c r="AC1858" s="115" t="s">
        <v>133</v>
      </c>
      <c r="AD1858" s="115" t="s">
        <v>133</v>
      </c>
      <c r="AE1858" s="115" t="s">
        <v>133</v>
      </c>
      <c r="AF1858" s="115" t="s">
        <v>133</v>
      </c>
      <c r="AG1858" s="115" t="s">
        <v>133</v>
      </c>
      <c r="AH1858" s="115" t="s">
        <v>133</v>
      </c>
    </row>
    <row r="1859" spans="1:34" x14ac:dyDescent="0.25">
      <c r="A1859" s="115">
        <v>324501</v>
      </c>
      <c r="B1859" s="115" t="s">
        <v>202</v>
      </c>
      <c r="M1859" s="115" t="s">
        <v>136</v>
      </c>
      <c r="P1859" s="115" t="s">
        <v>136</v>
      </c>
      <c r="W1859" s="115" t="s">
        <v>136</v>
      </c>
      <c r="AA1859" s="115" t="s">
        <v>136</v>
      </c>
      <c r="AC1859" s="115" t="s">
        <v>133</v>
      </c>
      <c r="AD1859" s="115" t="s">
        <v>133</v>
      </c>
      <c r="AE1859" s="115" t="s">
        <v>133</v>
      </c>
      <c r="AF1859" s="115" t="s">
        <v>133</v>
      </c>
      <c r="AG1859" s="115" t="s">
        <v>133</v>
      </c>
      <c r="AH1859" s="115" t="s">
        <v>133</v>
      </c>
    </row>
    <row r="1860" spans="1:34" x14ac:dyDescent="0.25">
      <c r="A1860" s="115">
        <v>339120</v>
      </c>
      <c r="B1860" s="115" t="s">
        <v>202</v>
      </c>
      <c r="W1860" s="115" t="s">
        <v>135</v>
      </c>
      <c r="Z1860" s="115" t="s">
        <v>135</v>
      </c>
      <c r="AB1860" s="115" t="s">
        <v>133</v>
      </c>
      <c r="AC1860" s="115" t="s">
        <v>133</v>
      </c>
      <c r="AD1860" s="115" t="s">
        <v>133</v>
      </c>
      <c r="AG1860" s="115" t="s">
        <v>133</v>
      </c>
      <c r="AH1860" s="115" t="s">
        <v>133</v>
      </c>
    </row>
    <row r="1861" spans="1:34" x14ac:dyDescent="0.25">
      <c r="A1861" s="115">
        <v>332399</v>
      </c>
      <c r="B1861" s="115" t="s">
        <v>202</v>
      </c>
      <c r="V1861" s="115" t="s">
        <v>201</v>
      </c>
      <c r="Y1861" s="115" t="s">
        <v>201</v>
      </c>
      <c r="AC1861" s="115" t="s">
        <v>201</v>
      </c>
      <c r="AD1861" s="115" t="s">
        <v>201</v>
      </c>
      <c r="AE1861" s="115" t="s">
        <v>201</v>
      </c>
      <c r="AF1861" s="115" t="s">
        <v>201</v>
      </c>
      <c r="AG1861" s="115" t="s">
        <v>201</v>
      </c>
      <c r="AH1861" s="115" t="s">
        <v>201</v>
      </c>
    </row>
    <row r="1862" spans="1:34" x14ac:dyDescent="0.25">
      <c r="A1862" s="115">
        <v>316189</v>
      </c>
      <c r="B1862" s="115" t="s">
        <v>202</v>
      </c>
      <c r="M1862" s="115" t="s">
        <v>135</v>
      </c>
      <c r="O1862" s="115" t="s">
        <v>135</v>
      </c>
      <c r="P1862" s="115" t="s">
        <v>136</v>
      </c>
      <c r="AB1862" s="115" t="s">
        <v>133</v>
      </c>
      <c r="AC1862" s="115" t="s">
        <v>133</v>
      </c>
      <c r="AD1862" s="115" t="s">
        <v>133</v>
      </c>
      <c r="AE1862" s="115" t="s">
        <v>133</v>
      </c>
      <c r="AF1862" s="115" t="s">
        <v>133</v>
      </c>
      <c r="AG1862" s="115" t="s">
        <v>133</v>
      </c>
      <c r="AH1862" s="115" t="s">
        <v>133</v>
      </c>
    </row>
    <row r="1863" spans="1:34" x14ac:dyDescent="0.25">
      <c r="A1863" s="115">
        <v>327461</v>
      </c>
      <c r="B1863" s="115" t="s">
        <v>202</v>
      </c>
      <c r="G1863" s="115" t="s">
        <v>201</v>
      </c>
      <c r="AC1863" s="115" t="s">
        <v>201</v>
      </c>
      <c r="AD1863" s="115" t="s">
        <v>201</v>
      </c>
      <c r="AE1863" s="115" t="s">
        <v>201</v>
      </c>
      <c r="AF1863" s="115" t="s">
        <v>201</v>
      </c>
      <c r="AG1863" s="115" t="s">
        <v>201</v>
      </c>
      <c r="AH1863" s="115" t="s">
        <v>201</v>
      </c>
    </row>
    <row r="1864" spans="1:34" x14ac:dyDescent="0.25">
      <c r="A1864" s="115">
        <v>306200</v>
      </c>
      <c r="B1864" s="115" t="s">
        <v>202</v>
      </c>
      <c r="S1864" s="115" t="s">
        <v>201</v>
      </c>
      <c r="T1864" s="115" t="s">
        <v>201</v>
      </c>
      <c r="AA1864" s="115" t="s">
        <v>201</v>
      </c>
      <c r="AC1864" s="115" t="s">
        <v>201</v>
      </c>
      <c r="AD1864" s="115" t="s">
        <v>201</v>
      </c>
      <c r="AE1864" s="115" t="s">
        <v>201</v>
      </c>
      <c r="AF1864" s="115" t="s">
        <v>201</v>
      </c>
      <c r="AG1864" s="115" t="s">
        <v>201</v>
      </c>
      <c r="AH1864" s="115" t="s">
        <v>201</v>
      </c>
    </row>
    <row r="1865" spans="1:34" x14ac:dyDescent="0.25">
      <c r="A1865" s="115">
        <v>305293</v>
      </c>
      <c r="B1865" s="115" t="s">
        <v>202</v>
      </c>
      <c r="Z1865" s="115" t="s">
        <v>201</v>
      </c>
      <c r="AA1865" s="115" t="s">
        <v>201</v>
      </c>
      <c r="AB1865" s="115" t="s">
        <v>201</v>
      </c>
      <c r="AC1865" s="115" t="s">
        <v>201</v>
      </c>
      <c r="AD1865" s="115" t="s">
        <v>201</v>
      </c>
      <c r="AE1865" s="115" t="s">
        <v>201</v>
      </c>
      <c r="AF1865" s="115" t="s">
        <v>201</v>
      </c>
      <c r="AG1865" s="115" t="s">
        <v>201</v>
      </c>
      <c r="AH1865" s="115" t="s">
        <v>201</v>
      </c>
    </row>
    <row r="1866" spans="1:34" x14ac:dyDescent="0.25">
      <c r="A1866" s="115">
        <v>325898</v>
      </c>
      <c r="B1866" s="115" t="s">
        <v>202</v>
      </c>
      <c r="W1866" s="115" t="s">
        <v>201</v>
      </c>
      <c r="Z1866" s="115" t="s">
        <v>201</v>
      </c>
      <c r="AA1866" s="115" t="s">
        <v>201</v>
      </c>
      <c r="AB1866" s="115" t="s">
        <v>201</v>
      </c>
      <c r="AC1866" s="115" t="s">
        <v>201</v>
      </c>
      <c r="AD1866" s="115" t="s">
        <v>201</v>
      </c>
      <c r="AE1866" s="115" t="s">
        <v>201</v>
      </c>
      <c r="AF1866" s="115" t="s">
        <v>201</v>
      </c>
      <c r="AG1866" s="115" t="s">
        <v>201</v>
      </c>
      <c r="AH1866" s="115" t="s">
        <v>201</v>
      </c>
    </row>
    <row r="1867" spans="1:34" x14ac:dyDescent="0.25">
      <c r="A1867" s="115">
        <v>337946</v>
      </c>
      <c r="B1867" s="115" t="s">
        <v>202</v>
      </c>
      <c r="V1867" s="115" t="s">
        <v>136</v>
      </c>
      <c r="Y1867" s="115" t="s">
        <v>135</v>
      </c>
      <c r="AC1867" s="115" t="s">
        <v>133</v>
      </c>
      <c r="AD1867" s="115" t="s">
        <v>133</v>
      </c>
      <c r="AE1867" s="115" t="s">
        <v>133</v>
      </c>
      <c r="AF1867" s="115" t="s">
        <v>133</v>
      </c>
      <c r="AG1867" s="115" t="s">
        <v>133</v>
      </c>
      <c r="AH1867" s="115" t="s">
        <v>133</v>
      </c>
    </row>
    <row r="1868" spans="1:34" x14ac:dyDescent="0.25">
      <c r="A1868" s="115">
        <v>339040</v>
      </c>
      <c r="B1868" s="115" t="s">
        <v>202</v>
      </c>
      <c r="P1868" s="115" t="s">
        <v>201</v>
      </c>
      <c r="Q1868" s="115" t="s">
        <v>201</v>
      </c>
      <c r="AA1868" s="115" t="s">
        <v>201</v>
      </c>
      <c r="AB1868" s="115" t="s">
        <v>201</v>
      </c>
      <c r="AC1868" s="115" t="s">
        <v>201</v>
      </c>
      <c r="AE1868" s="115" t="s">
        <v>201</v>
      </c>
      <c r="AG1868" s="115" t="s">
        <v>201</v>
      </c>
    </row>
    <row r="1869" spans="1:34" x14ac:dyDescent="0.25">
      <c r="A1869" s="115">
        <v>339322</v>
      </c>
      <c r="B1869" s="115" t="s">
        <v>202</v>
      </c>
      <c r="W1869" s="115" t="s">
        <v>201</v>
      </c>
      <c r="X1869" s="115" t="s">
        <v>201</v>
      </c>
      <c r="AB1869" s="115" t="s">
        <v>201</v>
      </c>
      <c r="AC1869" s="115" t="s">
        <v>201</v>
      </c>
      <c r="AD1869" s="115" t="s">
        <v>201</v>
      </c>
      <c r="AE1869" s="115" t="s">
        <v>201</v>
      </c>
      <c r="AF1869" s="115" t="s">
        <v>201</v>
      </c>
      <c r="AG1869" s="115" t="s">
        <v>201</v>
      </c>
      <c r="AH1869" s="115" t="s">
        <v>201</v>
      </c>
    </row>
    <row r="1870" spans="1:34" x14ac:dyDescent="0.25">
      <c r="A1870" s="115">
        <v>339170</v>
      </c>
      <c r="B1870" s="115" t="s">
        <v>202</v>
      </c>
      <c r="O1870" s="115" t="s">
        <v>133</v>
      </c>
      <c r="Y1870" s="115" t="s">
        <v>136</v>
      </c>
      <c r="Z1870" s="115" t="s">
        <v>136</v>
      </c>
      <c r="AB1870" s="115" t="s">
        <v>133</v>
      </c>
      <c r="AC1870" s="115" t="s">
        <v>133</v>
      </c>
      <c r="AD1870" s="115" t="s">
        <v>133</v>
      </c>
      <c r="AE1870" s="115" t="s">
        <v>133</v>
      </c>
      <c r="AF1870" s="115" t="s">
        <v>133</v>
      </c>
      <c r="AG1870" s="115" t="s">
        <v>133</v>
      </c>
      <c r="AH1870" s="115" t="s">
        <v>133</v>
      </c>
    </row>
    <row r="1871" spans="1:34" x14ac:dyDescent="0.25">
      <c r="A1871" s="115">
        <v>338905</v>
      </c>
      <c r="B1871" s="115" t="s">
        <v>202</v>
      </c>
      <c r="O1871" s="115" t="s">
        <v>135</v>
      </c>
      <c r="Y1871" s="115" t="s">
        <v>136</v>
      </c>
      <c r="Z1871" s="115" t="s">
        <v>135</v>
      </c>
      <c r="AB1871" s="115" t="s">
        <v>133</v>
      </c>
      <c r="AC1871" s="115" t="s">
        <v>133</v>
      </c>
      <c r="AD1871" s="115" t="s">
        <v>133</v>
      </c>
      <c r="AE1871" s="115" t="s">
        <v>133</v>
      </c>
      <c r="AF1871" s="115" t="s">
        <v>133</v>
      </c>
      <c r="AG1871" s="115" t="s">
        <v>133</v>
      </c>
      <c r="AH1871" s="115" t="s">
        <v>133</v>
      </c>
    </row>
    <row r="1872" spans="1:34" x14ac:dyDescent="0.25">
      <c r="A1872" s="115">
        <v>339948</v>
      </c>
      <c r="B1872" s="115" t="s">
        <v>202</v>
      </c>
      <c r="W1872" s="115" t="s">
        <v>133</v>
      </c>
      <c r="Y1872" s="115" t="s">
        <v>133</v>
      </c>
      <c r="Z1872" s="115" t="s">
        <v>133</v>
      </c>
      <c r="AB1872" s="115" t="s">
        <v>133</v>
      </c>
      <c r="AC1872" s="115" t="s">
        <v>133</v>
      </c>
      <c r="AD1872" s="115" t="s">
        <v>133</v>
      </c>
      <c r="AE1872" s="115" t="s">
        <v>133</v>
      </c>
      <c r="AF1872" s="115" t="s">
        <v>133</v>
      </c>
      <c r="AG1872" s="115" t="s">
        <v>133</v>
      </c>
      <c r="AH1872" s="115" t="s">
        <v>133</v>
      </c>
    </row>
    <row r="1873" spans="1:34" x14ac:dyDescent="0.25">
      <c r="A1873" s="115">
        <v>339026</v>
      </c>
      <c r="B1873" s="115" t="s">
        <v>202</v>
      </c>
      <c r="T1873" s="115" t="s">
        <v>136</v>
      </c>
      <c r="W1873" s="115" t="s">
        <v>135</v>
      </c>
      <c r="AB1873" s="115" t="s">
        <v>133</v>
      </c>
      <c r="AC1873" s="115" t="s">
        <v>133</v>
      </c>
      <c r="AD1873" s="115" t="s">
        <v>133</v>
      </c>
      <c r="AE1873" s="115" t="s">
        <v>133</v>
      </c>
      <c r="AF1873" s="115" t="s">
        <v>133</v>
      </c>
      <c r="AG1873" s="115" t="s">
        <v>133</v>
      </c>
      <c r="AH1873" s="115" t="s">
        <v>133</v>
      </c>
    </row>
    <row r="1874" spans="1:34" x14ac:dyDescent="0.25">
      <c r="A1874" s="115">
        <v>338548</v>
      </c>
      <c r="B1874" s="115" t="s">
        <v>202</v>
      </c>
      <c r="L1874" s="115" t="s">
        <v>133</v>
      </c>
      <c r="P1874" s="115" t="s">
        <v>136</v>
      </c>
      <c r="AB1874" s="115" t="s">
        <v>133</v>
      </c>
      <c r="AC1874" s="115" t="s">
        <v>133</v>
      </c>
      <c r="AD1874" s="115" t="s">
        <v>133</v>
      </c>
      <c r="AE1874" s="115" t="s">
        <v>133</v>
      </c>
      <c r="AF1874" s="115" t="s">
        <v>133</v>
      </c>
      <c r="AG1874" s="115" t="s">
        <v>133</v>
      </c>
      <c r="AH1874" s="115" t="s">
        <v>133</v>
      </c>
    </row>
    <row r="1875" spans="1:34" x14ac:dyDescent="0.25">
      <c r="A1875" s="115">
        <v>330090</v>
      </c>
      <c r="B1875" s="115" t="s">
        <v>202</v>
      </c>
      <c r="E1875" s="115" t="s">
        <v>136</v>
      </c>
      <c r="H1875" s="115" t="s">
        <v>136</v>
      </c>
      <c r="X1875" s="115" t="s">
        <v>135</v>
      </c>
      <c r="AB1875" s="115" t="s">
        <v>133</v>
      </c>
      <c r="AC1875" s="115" t="s">
        <v>133</v>
      </c>
      <c r="AD1875" s="115" t="s">
        <v>133</v>
      </c>
      <c r="AE1875" s="115" t="s">
        <v>133</v>
      </c>
      <c r="AF1875" s="115" t="s">
        <v>133</v>
      </c>
      <c r="AG1875" s="115" t="s">
        <v>133</v>
      </c>
      <c r="AH1875" s="115" t="s">
        <v>133</v>
      </c>
    </row>
    <row r="1876" spans="1:34" x14ac:dyDescent="0.25">
      <c r="A1876" s="115">
        <v>339921</v>
      </c>
      <c r="B1876" s="115" t="s">
        <v>202</v>
      </c>
      <c r="F1876" s="115" t="s">
        <v>136</v>
      </c>
      <c r="K1876" s="115" t="s">
        <v>135</v>
      </c>
      <c r="U1876" s="115" t="s">
        <v>135</v>
      </c>
      <c r="AB1876" s="115" t="s">
        <v>133</v>
      </c>
      <c r="AC1876" s="115" t="s">
        <v>133</v>
      </c>
      <c r="AD1876" s="115" t="s">
        <v>133</v>
      </c>
      <c r="AE1876" s="115" t="s">
        <v>133</v>
      </c>
      <c r="AF1876" s="115" t="s">
        <v>133</v>
      </c>
      <c r="AG1876" s="115" t="s">
        <v>133</v>
      </c>
      <c r="AH1876" s="115" t="s">
        <v>133</v>
      </c>
    </row>
    <row r="1877" spans="1:34" x14ac:dyDescent="0.25">
      <c r="A1877" s="115">
        <v>337866</v>
      </c>
      <c r="B1877" s="115" t="s">
        <v>202</v>
      </c>
      <c r="O1877" s="115" t="s">
        <v>136</v>
      </c>
      <c r="P1877" s="115" t="s">
        <v>136</v>
      </c>
      <c r="AB1877" s="115" t="s">
        <v>135</v>
      </c>
      <c r="AC1877" s="115" t="s">
        <v>133</v>
      </c>
      <c r="AD1877" s="115" t="s">
        <v>133</v>
      </c>
      <c r="AE1877" s="115" t="s">
        <v>133</v>
      </c>
      <c r="AF1877" s="115" t="s">
        <v>133</v>
      </c>
      <c r="AG1877" s="115" t="s">
        <v>133</v>
      </c>
      <c r="AH1877" s="115" t="s">
        <v>133</v>
      </c>
    </row>
    <row r="1878" spans="1:34" x14ac:dyDescent="0.25">
      <c r="A1878" s="115">
        <v>339495</v>
      </c>
      <c r="B1878" s="115" t="s">
        <v>202</v>
      </c>
      <c r="P1878" s="115" t="s">
        <v>136</v>
      </c>
      <c r="AB1878" s="115" t="s">
        <v>135</v>
      </c>
      <c r="AC1878" s="115" t="s">
        <v>133</v>
      </c>
      <c r="AD1878" s="115" t="s">
        <v>133</v>
      </c>
      <c r="AE1878" s="115" t="s">
        <v>133</v>
      </c>
      <c r="AF1878" s="115" t="s">
        <v>133</v>
      </c>
      <c r="AG1878" s="115" t="s">
        <v>133</v>
      </c>
      <c r="AH1878" s="115" t="s">
        <v>133</v>
      </c>
    </row>
    <row r="1879" spans="1:34" x14ac:dyDescent="0.25">
      <c r="A1879" s="115">
        <v>339862</v>
      </c>
      <c r="B1879" s="115" t="s">
        <v>202</v>
      </c>
      <c r="AB1879" s="115" t="s">
        <v>135</v>
      </c>
      <c r="AC1879" s="115" t="s">
        <v>133</v>
      </c>
      <c r="AD1879" s="115" t="s">
        <v>133</v>
      </c>
      <c r="AE1879" s="115" t="s">
        <v>133</v>
      </c>
      <c r="AF1879" s="115" t="s">
        <v>133</v>
      </c>
      <c r="AG1879" s="115" t="s">
        <v>133</v>
      </c>
      <c r="AH1879" s="115" t="s">
        <v>133</v>
      </c>
    </row>
    <row r="1880" spans="1:34" x14ac:dyDescent="0.25">
      <c r="A1880" s="115">
        <v>339541</v>
      </c>
      <c r="B1880" s="115" t="s">
        <v>202</v>
      </c>
      <c r="P1880" s="115" t="s">
        <v>133</v>
      </c>
      <c r="S1880" s="115" t="s">
        <v>136</v>
      </c>
      <c r="AB1880" s="115" t="s">
        <v>135</v>
      </c>
      <c r="AC1880" s="115" t="s">
        <v>133</v>
      </c>
      <c r="AD1880" s="115" t="s">
        <v>133</v>
      </c>
      <c r="AE1880" s="115" t="s">
        <v>133</v>
      </c>
      <c r="AF1880" s="115" t="s">
        <v>133</v>
      </c>
      <c r="AG1880" s="115" t="s">
        <v>133</v>
      </c>
      <c r="AH1880" s="115" t="s">
        <v>133</v>
      </c>
    </row>
    <row r="1881" spans="1:34" x14ac:dyDescent="0.25">
      <c r="A1881" s="115">
        <v>339022</v>
      </c>
      <c r="B1881" s="115" t="s">
        <v>202</v>
      </c>
      <c r="P1881" s="115" t="s">
        <v>135</v>
      </c>
      <c r="AA1881" s="115" t="s">
        <v>135</v>
      </c>
      <c r="AB1881" s="115" t="s">
        <v>135</v>
      </c>
      <c r="AC1881" s="115" t="s">
        <v>133</v>
      </c>
      <c r="AD1881" s="115" t="s">
        <v>133</v>
      </c>
      <c r="AE1881" s="115" t="s">
        <v>133</v>
      </c>
      <c r="AF1881" s="115" t="s">
        <v>133</v>
      </c>
      <c r="AG1881" s="115" t="s">
        <v>133</v>
      </c>
      <c r="AH1881" s="115" t="s">
        <v>133</v>
      </c>
    </row>
    <row r="1882" spans="1:34" x14ac:dyDescent="0.25">
      <c r="A1882" s="115">
        <v>336495</v>
      </c>
      <c r="B1882" s="115" t="s">
        <v>202</v>
      </c>
      <c r="AA1882" s="115" t="s">
        <v>136</v>
      </c>
      <c r="AB1882" s="115" t="s">
        <v>135</v>
      </c>
      <c r="AC1882" s="115" t="s">
        <v>133</v>
      </c>
      <c r="AD1882" s="115" t="s">
        <v>133</v>
      </c>
      <c r="AE1882" s="115" t="s">
        <v>133</v>
      </c>
      <c r="AF1882" s="115" t="s">
        <v>133</v>
      </c>
      <c r="AG1882" s="115" t="s">
        <v>133</v>
      </c>
      <c r="AH1882" s="115" t="s">
        <v>133</v>
      </c>
    </row>
    <row r="1883" spans="1:34" x14ac:dyDescent="0.25">
      <c r="A1883" s="115">
        <v>337558</v>
      </c>
      <c r="B1883" s="115" t="s">
        <v>202</v>
      </c>
      <c r="W1883" s="115" t="s">
        <v>136</v>
      </c>
      <c r="X1883" s="115" t="s">
        <v>136</v>
      </c>
      <c r="AA1883" s="115" t="s">
        <v>136</v>
      </c>
      <c r="AB1883" s="115" t="s">
        <v>136</v>
      </c>
      <c r="AC1883" s="115" t="s">
        <v>133</v>
      </c>
      <c r="AD1883" s="115" t="s">
        <v>133</v>
      </c>
      <c r="AE1883" s="115" t="s">
        <v>133</v>
      </c>
      <c r="AF1883" s="115" t="s">
        <v>133</v>
      </c>
      <c r="AG1883" s="115" t="s">
        <v>133</v>
      </c>
      <c r="AH1883" s="115" t="s">
        <v>133</v>
      </c>
    </row>
    <row r="1884" spans="1:34" x14ac:dyDescent="0.25">
      <c r="A1884" s="115">
        <v>339646</v>
      </c>
      <c r="B1884" s="115" t="s">
        <v>202</v>
      </c>
      <c r="W1884" s="115" t="s">
        <v>133</v>
      </c>
      <c r="X1884" s="115" t="s">
        <v>135</v>
      </c>
      <c r="Z1884" s="115" t="s">
        <v>135</v>
      </c>
      <c r="AB1884" s="115" t="s">
        <v>136</v>
      </c>
      <c r="AC1884" s="115" t="s">
        <v>133</v>
      </c>
      <c r="AD1884" s="115" t="s">
        <v>133</v>
      </c>
      <c r="AE1884" s="115" t="s">
        <v>133</v>
      </c>
      <c r="AF1884" s="115" t="s">
        <v>133</v>
      </c>
      <c r="AG1884" s="115" t="s">
        <v>133</v>
      </c>
      <c r="AH1884" s="115" t="s">
        <v>133</v>
      </c>
    </row>
    <row r="1885" spans="1:34" x14ac:dyDescent="0.25">
      <c r="A1885" s="115">
        <v>336210</v>
      </c>
      <c r="B1885" s="115" t="s">
        <v>202</v>
      </c>
      <c r="W1885" s="115" t="s">
        <v>136</v>
      </c>
      <c r="Z1885" s="115" t="s">
        <v>136</v>
      </c>
      <c r="AA1885" s="115" t="s">
        <v>136</v>
      </c>
      <c r="AB1885" s="115" t="s">
        <v>136</v>
      </c>
      <c r="AC1885" s="115" t="s">
        <v>133</v>
      </c>
      <c r="AD1885" s="115" t="s">
        <v>133</v>
      </c>
      <c r="AE1885" s="115" t="s">
        <v>133</v>
      </c>
      <c r="AF1885" s="115" t="s">
        <v>133</v>
      </c>
      <c r="AG1885" s="115" t="s">
        <v>133</v>
      </c>
      <c r="AH1885" s="115" t="s">
        <v>133</v>
      </c>
    </row>
    <row r="1886" spans="1:34" x14ac:dyDescent="0.25">
      <c r="A1886" s="115">
        <v>337557</v>
      </c>
      <c r="B1886" s="115" t="s">
        <v>202</v>
      </c>
      <c r="O1886" s="115" t="s">
        <v>136</v>
      </c>
      <c r="X1886" s="115" t="s">
        <v>136</v>
      </c>
      <c r="AB1886" s="115" t="s">
        <v>136</v>
      </c>
      <c r="AC1886" s="115" t="s">
        <v>133</v>
      </c>
      <c r="AD1886" s="115" t="s">
        <v>133</v>
      </c>
      <c r="AE1886" s="115" t="s">
        <v>133</v>
      </c>
      <c r="AF1886" s="115" t="s">
        <v>133</v>
      </c>
      <c r="AG1886" s="115" t="s">
        <v>133</v>
      </c>
      <c r="AH1886" s="115" t="s">
        <v>133</v>
      </c>
    </row>
    <row r="1887" spans="1:34" x14ac:dyDescent="0.25">
      <c r="A1887" s="115">
        <v>338307</v>
      </c>
      <c r="B1887" s="115" t="s">
        <v>202</v>
      </c>
      <c r="O1887" s="115" t="s">
        <v>136</v>
      </c>
      <c r="P1887" s="115" t="s">
        <v>136</v>
      </c>
      <c r="AB1887" s="115" t="s">
        <v>135</v>
      </c>
      <c r="AC1887" s="115" t="s">
        <v>133</v>
      </c>
      <c r="AD1887" s="115" t="s">
        <v>133</v>
      </c>
      <c r="AE1887" s="115" t="s">
        <v>133</v>
      </c>
      <c r="AF1887" s="115" t="s">
        <v>133</v>
      </c>
      <c r="AG1887" s="115" t="s">
        <v>133</v>
      </c>
      <c r="AH1887" s="115" t="s">
        <v>133</v>
      </c>
    </row>
    <row r="1888" spans="1:34" x14ac:dyDescent="0.25">
      <c r="A1888" s="115">
        <v>338711</v>
      </c>
      <c r="B1888" s="115" t="s">
        <v>202</v>
      </c>
      <c r="C1888" s="115" t="s">
        <v>136</v>
      </c>
      <c r="P1888" s="115" t="s">
        <v>136</v>
      </c>
      <c r="AA1888" s="115" t="s">
        <v>136</v>
      </c>
      <c r="AB1888" s="115" t="s">
        <v>136</v>
      </c>
      <c r="AC1888" s="115" t="s">
        <v>133</v>
      </c>
      <c r="AD1888" s="115" t="s">
        <v>133</v>
      </c>
      <c r="AE1888" s="115" t="s">
        <v>133</v>
      </c>
      <c r="AF1888" s="115" t="s">
        <v>133</v>
      </c>
      <c r="AG1888" s="115" t="s">
        <v>133</v>
      </c>
      <c r="AH1888" s="115" t="s">
        <v>133</v>
      </c>
    </row>
    <row r="1889" spans="1:34" x14ac:dyDescent="0.25">
      <c r="A1889" s="115">
        <v>338813</v>
      </c>
      <c r="B1889" s="115" t="s">
        <v>202</v>
      </c>
      <c r="K1889" s="115" t="s">
        <v>136</v>
      </c>
      <c r="P1889" s="115" t="s">
        <v>136</v>
      </c>
      <c r="AB1889" s="115" t="s">
        <v>136</v>
      </c>
      <c r="AC1889" s="115" t="s">
        <v>133</v>
      </c>
      <c r="AD1889" s="115" t="s">
        <v>133</v>
      </c>
      <c r="AE1889" s="115" t="s">
        <v>133</v>
      </c>
      <c r="AF1889" s="115" t="s">
        <v>133</v>
      </c>
      <c r="AG1889" s="115" t="s">
        <v>133</v>
      </c>
      <c r="AH1889" s="115" t="s">
        <v>133</v>
      </c>
    </row>
    <row r="1890" spans="1:34" x14ac:dyDescent="0.25">
      <c r="A1890" s="115">
        <v>338902</v>
      </c>
      <c r="B1890" s="115" t="s">
        <v>202</v>
      </c>
      <c r="N1890" s="115" t="s">
        <v>136</v>
      </c>
      <c r="W1890" s="115" t="s">
        <v>135</v>
      </c>
      <c r="X1890" s="115" t="s">
        <v>135</v>
      </c>
      <c r="AB1890" s="115" t="s">
        <v>135</v>
      </c>
      <c r="AC1890" s="115" t="s">
        <v>133</v>
      </c>
      <c r="AD1890" s="115" t="s">
        <v>133</v>
      </c>
      <c r="AE1890" s="115" t="s">
        <v>133</v>
      </c>
      <c r="AF1890" s="115" t="s">
        <v>133</v>
      </c>
      <c r="AG1890" s="115" t="s">
        <v>133</v>
      </c>
      <c r="AH1890" s="115" t="s">
        <v>133</v>
      </c>
    </row>
    <row r="1891" spans="1:34" x14ac:dyDescent="0.25">
      <c r="A1891" s="115">
        <v>338952</v>
      </c>
      <c r="B1891" s="115" t="s">
        <v>202</v>
      </c>
      <c r="F1891" s="115" t="s">
        <v>136</v>
      </c>
      <c r="K1891" s="115" t="s">
        <v>136</v>
      </c>
      <c r="Y1891" s="115" t="s">
        <v>136</v>
      </c>
      <c r="AB1891" s="115" t="s">
        <v>136</v>
      </c>
      <c r="AC1891" s="115" t="s">
        <v>133</v>
      </c>
      <c r="AD1891" s="115" t="s">
        <v>133</v>
      </c>
      <c r="AE1891" s="115" t="s">
        <v>133</v>
      </c>
      <c r="AF1891" s="115" t="s">
        <v>133</v>
      </c>
      <c r="AG1891" s="115" t="s">
        <v>133</v>
      </c>
      <c r="AH1891" s="115" t="s">
        <v>133</v>
      </c>
    </row>
    <row r="1892" spans="1:34" x14ac:dyDescent="0.25">
      <c r="A1892" s="115">
        <v>339006</v>
      </c>
      <c r="B1892" s="115" t="s">
        <v>202</v>
      </c>
      <c r="AB1892" s="115" t="s">
        <v>135</v>
      </c>
      <c r="AC1892" s="115" t="s">
        <v>133</v>
      </c>
      <c r="AD1892" s="115" t="s">
        <v>133</v>
      </c>
      <c r="AE1892" s="115" t="s">
        <v>133</v>
      </c>
      <c r="AF1892" s="115" t="s">
        <v>133</v>
      </c>
      <c r="AG1892" s="115" t="s">
        <v>133</v>
      </c>
      <c r="AH1892" s="115" t="s">
        <v>133</v>
      </c>
    </row>
    <row r="1893" spans="1:34" x14ac:dyDescent="0.25">
      <c r="A1893" s="115">
        <v>339094</v>
      </c>
      <c r="B1893" s="115" t="s">
        <v>202</v>
      </c>
      <c r="N1893" s="115" t="s">
        <v>135</v>
      </c>
      <c r="AA1893" s="115" t="s">
        <v>135</v>
      </c>
      <c r="AB1893" s="115" t="s">
        <v>135</v>
      </c>
      <c r="AC1893" s="115" t="s">
        <v>133</v>
      </c>
      <c r="AD1893" s="115" t="s">
        <v>133</v>
      </c>
      <c r="AE1893" s="115" t="s">
        <v>133</v>
      </c>
      <c r="AF1893" s="115" t="s">
        <v>133</v>
      </c>
      <c r="AG1893" s="115" t="s">
        <v>133</v>
      </c>
      <c r="AH1893" s="115" t="s">
        <v>133</v>
      </c>
    </row>
    <row r="1894" spans="1:34" x14ac:dyDescent="0.25">
      <c r="A1894" s="115">
        <v>339111</v>
      </c>
      <c r="B1894" s="115" t="s">
        <v>202</v>
      </c>
      <c r="L1894" s="115" t="s">
        <v>135</v>
      </c>
      <c r="AA1894" s="115" t="s">
        <v>133</v>
      </c>
      <c r="AB1894" s="115" t="s">
        <v>135</v>
      </c>
      <c r="AC1894" s="115" t="s">
        <v>133</v>
      </c>
      <c r="AD1894" s="115" t="s">
        <v>133</v>
      </c>
      <c r="AE1894" s="115" t="s">
        <v>133</v>
      </c>
      <c r="AF1894" s="115" t="s">
        <v>133</v>
      </c>
      <c r="AG1894" s="115" t="s">
        <v>133</v>
      </c>
      <c r="AH1894" s="115" t="s">
        <v>133</v>
      </c>
    </row>
    <row r="1895" spans="1:34" x14ac:dyDescent="0.25">
      <c r="A1895" s="115">
        <v>339118</v>
      </c>
      <c r="B1895" s="115" t="s">
        <v>202</v>
      </c>
      <c r="N1895" s="115" t="s">
        <v>136</v>
      </c>
      <c r="AB1895" s="115" t="s">
        <v>135</v>
      </c>
      <c r="AC1895" s="115" t="s">
        <v>133</v>
      </c>
      <c r="AD1895" s="115" t="s">
        <v>133</v>
      </c>
      <c r="AE1895" s="115" t="s">
        <v>133</v>
      </c>
      <c r="AF1895" s="115" t="s">
        <v>133</v>
      </c>
      <c r="AG1895" s="115" t="s">
        <v>133</v>
      </c>
      <c r="AH1895" s="115" t="s">
        <v>133</v>
      </c>
    </row>
    <row r="1896" spans="1:34" x14ac:dyDescent="0.25">
      <c r="A1896" s="115">
        <v>339213</v>
      </c>
      <c r="B1896" s="115" t="s">
        <v>202</v>
      </c>
      <c r="S1896" s="115" t="s">
        <v>136</v>
      </c>
      <c r="Z1896" s="115" t="s">
        <v>135</v>
      </c>
      <c r="AB1896" s="115" t="s">
        <v>135</v>
      </c>
      <c r="AC1896" s="115" t="s">
        <v>133</v>
      </c>
      <c r="AD1896" s="115" t="s">
        <v>133</v>
      </c>
      <c r="AE1896" s="115" t="s">
        <v>133</v>
      </c>
      <c r="AF1896" s="115" t="s">
        <v>133</v>
      </c>
      <c r="AG1896" s="115" t="s">
        <v>133</v>
      </c>
      <c r="AH1896" s="115" t="s">
        <v>133</v>
      </c>
    </row>
    <row r="1897" spans="1:34" x14ac:dyDescent="0.25">
      <c r="A1897" s="115">
        <v>339278</v>
      </c>
      <c r="B1897" s="115" t="s">
        <v>202</v>
      </c>
      <c r="P1897" s="115" t="s">
        <v>135</v>
      </c>
      <c r="S1897" s="115" t="s">
        <v>136</v>
      </c>
      <c r="AB1897" s="115" t="s">
        <v>135</v>
      </c>
      <c r="AC1897" s="115" t="s">
        <v>133</v>
      </c>
      <c r="AD1897" s="115" t="s">
        <v>133</v>
      </c>
      <c r="AE1897" s="115" t="s">
        <v>133</v>
      </c>
      <c r="AF1897" s="115" t="s">
        <v>133</v>
      </c>
      <c r="AG1897" s="115" t="s">
        <v>133</v>
      </c>
      <c r="AH1897" s="115" t="s">
        <v>133</v>
      </c>
    </row>
    <row r="1898" spans="1:34" x14ac:dyDescent="0.25">
      <c r="A1898" s="115">
        <v>339296</v>
      </c>
      <c r="B1898" s="115" t="s">
        <v>202</v>
      </c>
      <c r="P1898" s="115" t="s">
        <v>136</v>
      </c>
      <c r="R1898" s="115" t="s">
        <v>136</v>
      </c>
      <c r="AA1898" s="115" t="s">
        <v>135</v>
      </c>
      <c r="AB1898" s="115" t="s">
        <v>135</v>
      </c>
      <c r="AC1898" s="115" t="s">
        <v>133</v>
      </c>
      <c r="AD1898" s="115" t="s">
        <v>133</v>
      </c>
      <c r="AE1898" s="115" t="s">
        <v>133</v>
      </c>
      <c r="AF1898" s="115" t="s">
        <v>133</v>
      </c>
      <c r="AG1898" s="115" t="s">
        <v>133</v>
      </c>
      <c r="AH1898" s="115" t="s">
        <v>133</v>
      </c>
    </row>
    <row r="1899" spans="1:34" x14ac:dyDescent="0.25">
      <c r="A1899" s="115">
        <v>339358</v>
      </c>
      <c r="B1899" s="115" t="s">
        <v>202</v>
      </c>
      <c r="X1899" s="115" t="s">
        <v>135</v>
      </c>
      <c r="Z1899" s="115" t="s">
        <v>135</v>
      </c>
      <c r="AA1899" s="115" t="s">
        <v>135</v>
      </c>
      <c r="AB1899" s="115" t="s">
        <v>135</v>
      </c>
      <c r="AC1899" s="115" t="s">
        <v>133</v>
      </c>
      <c r="AD1899" s="115" t="s">
        <v>133</v>
      </c>
      <c r="AE1899" s="115" t="s">
        <v>133</v>
      </c>
      <c r="AF1899" s="115" t="s">
        <v>133</v>
      </c>
      <c r="AG1899" s="115" t="s">
        <v>133</v>
      </c>
      <c r="AH1899" s="115" t="s">
        <v>133</v>
      </c>
    </row>
    <row r="1900" spans="1:34" x14ac:dyDescent="0.25">
      <c r="A1900" s="115">
        <v>339361</v>
      </c>
      <c r="B1900" s="115" t="s">
        <v>202</v>
      </c>
      <c r="X1900" s="115" t="s">
        <v>135</v>
      </c>
      <c r="AB1900" s="115" t="s">
        <v>135</v>
      </c>
      <c r="AC1900" s="115" t="s">
        <v>133</v>
      </c>
      <c r="AD1900" s="115" t="s">
        <v>133</v>
      </c>
      <c r="AE1900" s="115" t="s">
        <v>133</v>
      </c>
      <c r="AF1900" s="115" t="s">
        <v>133</v>
      </c>
      <c r="AG1900" s="115" t="s">
        <v>133</v>
      </c>
      <c r="AH1900" s="115" t="s">
        <v>133</v>
      </c>
    </row>
    <row r="1901" spans="1:34" x14ac:dyDescent="0.25">
      <c r="A1901" s="115">
        <v>339516</v>
      </c>
      <c r="B1901" s="115" t="s">
        <v>202</v>
      </c>
      <c r="I1901" s="115" t="s">
        <v>136</v>
      </c>
      <c r="P1901" s="115" t="s">
        <v>136</v>
      </c>
      <c r="AB1901" s="115" t="s">
        <v>135</v>
      </c>
      <c r="AC1901" s="115" t="s">
        <v>133</v>
      </c>
      <c r="AD1901" s="115" t="s">
        <v>133</v>
      </c>
      <c r="AE1901" s="115" t="s">
        <v>133</v>
      </c>
      <c r="AF1901" s="115" t="s">
        <v>133</v>
      </c>
      <c r="AG1901" s="115" t="s">
        <v>133</v>
      </c>
      <c r="AH1901" s="115" t="s">
        <v>133</v>
      </c>
    </row>
    <row r="1902" spans="1:34" x14ac:dyDescent="0.25">
      <c r="A1902" s="115">
        <v>340130</v>
      </c>
      <c r="B1902" s="115" t="s">
        <v>202</v>
      </c>
      <c r="O1902" s="115" t="s">
        <v>136</v>
      </c>
      <c r="W1902" s="115" t="s">
        <v>135</v>
      </c>
      <c r="X1902" s="115" t="s">
        <v>135</v>
      </c>
      <c r="AB1902" s="115" t="s">
        <v>135</v>
      </c>
      <c r="AC1902" s="115" t="s">
        <v>133</v>
      </c>
      <c r="AD1902" s="115" t="s">
        <v>133</v>
      </c>
      <c r="AE1902" s="115" t="s">
        <v>133</v>
      </c>
      <c r="AF1902" s="115" t="s">
        <v>133</v>
      </c>
      <c r="AG1902" s="115" t="s">
        <v>133</v>
      </c>
      <c r="AH1902" s="115" t="s">
        <v>133</v>
      </c>
    </row>
    <row r="1903" spans="1:34" x14ac:dyDescent="0.25">
      <c r="A1903" s="115">
        <v>339392</v>
      </c>
      <c r="B1903" s="115" t="s">
        <v>202</v>
      </c>
      <c r="G1903" s="115" t="s">
        <v>201</v>
      </c>
      <c r="M1903" s="115" t="s">
        <v>201</v>
      </c>
      <c r="O1903" s="115" t="s">
        <v>201</v>
      </c>
      <c r="AC1903" s="115" t="s">
        <v>201</v>
      </c>
      <c r="AD1903" s="115" t="s">
        <v>201</v>
      </c>
      <c r="AE1903" s="115" t="s">
        <v>201</v>
      </c>
      <c r="AF1903" s="115" t="s">
        <v>201</v>
      </c>
      <c r="AG1903" s="115" t="s">
        <v>201</v>
      </c>
      <c r="AH1903" s="115" t="s">
        <v>201</v>
      </c>
    </row>
    <row r="1904" spans="1:34" x14ac:dyDescent="0.25">
      <c r="A1904" s="115">
        <v>337465</v>
      </c>
      <c r="B1904" s="115" t="s">
        <v>202</v>
      </c>
      <c r="J1904" s="115" t="s">
        <v>135</v>
      </c>
      <c r="M1904" s="115" t="s">
        <v>135</v>
      </c>
      <c r="N1904" s="115" t="s">
        <v>136</v>
      </c>
      <c r="O1904" s="115" t="s">
        <v>133</v>
      </c>
      <c r="AC1904" s="115" t="s">
        <v>133</v>
      </c>
      <c r="AD1904" s="115" t="s">
        <v>133</v>
      </c>
      <c r="AE1904" s="115" t="s">
        <v>133</v>
      </c>
      <c r="AF1904" s="115" t="s">
        <v>133</v>
      </c>
      <c r="AG1904" s="115" t="s">
        <v>133</v>
      </c>
      <c r="AH1904" s="115" t="s">
        <v>133</v>
      </c>
    </row>
    <row r="1905" spans="1:34" x14ac:dyDescent="0.25">
      <c r="A1905" s="115">
        <v>338610</v>
      </c>
      <c r="B1905" s="115" t="s">
        <v>202</v>
      </c>
      <c r="L1905" s="115" t="s">
        <v>133</v>
      </c>
      <c r="O1905" s="115" t="s">
        <v>133</v>
      </c>
      <c r="AC1905" s="115" t="s">
        <v>133</v>
      </c>
      <c r="AD1905" s="115" t="s">
        <v>133</v>
      </c>
      <c r="AE1905" s="115" t="s">
        <v>133</v>
      </c>
      <c r="AF1905" s="115" t="s">
        <v>133</v>
      </c>
      <c r="AG1905" s="115" t="s">
        <v>133</v>
      </c>
      <c r="AH1905" s="115" t="s">
        <v>133</v>
      </c>
    </row>
    <row r="1906" spans="1:34" x14ac:dyDescent="0.25">
      <c r="A1906" s="115">
        <v>339179</v>
      </c>
      <c r="B1906" s="115" t="s">
        <v>202</v>
      </c>
      <c r="O1906" s="115" t="s">
        <v>133</v>
      </c>
      <c r="P1906" s="115" t="s">
        <v>133</v>
      </c>
      <c r="AC1906" s="115" t="s">
        <v>133</v>
      </c>
      <c r="AD1906" s="115" t="s">
        <v>133</v>
      </c>
      <c r="AE1906" s="115" t="s">
        <v>133</v>
      </c>
      <c r="AF1906" s="115" t="s">
        <v>133</v>
      </c>
      <c r="AG1906" s="115" t="s">
        <v>133</v>
      </c>
      <c r="AH1906" s="115" t="s">
        <v>133</v>
      </c>
    </row>
    <row r="1907" spans="1:34" x14ac:dyDescent="0.25">
      <c r="A1907" s="115">
        <v>339166</v>
      </c>
      <c r="B1907" s="115" t="s">
        <v>202</v>
      </c>
      <c r="K1907" s="115" t="s">
        <v>136</v>
      </c>
      <c r="O1907" s="115" t="s">
        <v>135</v>
      </c>
      <c r="X1907" s="115" t="s">
        <v>135</v>
      </c>
      <c r="Z1907" s="115" t="s">
        <v>133</v>
      </c>
      <c r="AC1907" s="115" t="s">
        <v>133</v>
      </c>
      <c r="AD1907" s="115" t="s">
        <v>133</v>
      </c>
      <c r="AE1907" s="115" t="s">
        <v>133</v>
      </c>
      <c r="AF1907" s="115" t="s">
        <v>133</v>
      </c>
      <c r="AG1907" s="115" t="s">
        <v>133</v>
      </c>
      <c r="AH1907" s="115" t="s">
        <v>133</v>
      </c>
    </row>
    <row r="1908" spans="1:34" x14ac:dyDescent="0.25">
      <c r="A1908" s="115">
        <v>339459</v>
      </c>
      <c r="B1908" s="115" t="s">
        <v>202</v>
      </c>
      <c r="O1908" s="115" t="s">
        <v>135</v>
      </c>
      <c r="AC1908" s="115" t="s">
        <v>133</v>
      </c>
      <c r="AD1908" s="115" t="s">
        <v>133</v>
      </c>
      <c r="AE1908" s="115" t="s">
        <v>133</v>
      </c>
      <c r="AF1908" s="115" t="s">
        <v>133</v>
      </c>
      <c r="AG1908" s="115" t="s">
        <v>133</v>
      </c>
      <c r="AH1908" s="115" t="s">
        <v>133</v>
      </c>
    </row>
    <row r="1909" spans="1:34" x14ac:dyDescent="0.25">
      <c r="A1909" s="115">
        <v>339605</v>
      </c>
      <c r="B1909" s="115" t="s">
        <v>202</v>
      </c>
      <c r="O1909" s="115" t="s">
        <v>135</v>
      </c>
      <c r="W1909" s="115" t="s">
        <v>135</v>
      </c>
      <c r="AC1909" s="115" t="s">
        <v>133</v>
      </c>
      <c r="AD1909" s="115" t="s">
        <v>133</v>
      </c>
      <c r="AE1909" s="115" t="s">
        <v>133</v>
      </c>
      <c r="AF1909" s="115" t="s">
        <v>133</v>
      </c>
      <c r="AG1909" s="115" t="s">
        <v>133</v>
      </c>
      <c r="AH1909" s="115" t="s">
        <v>133</v>
      </c>
    </row>
    <row r="1910" spans="1:34" x14ac:dyDescent="0.25">
      <c r="A1910" s="115">
        <v>338714</v>
      </c>
      <c r="B1910" s="115" t="s">
        <v>202</v>
      </c>
      <c r="O1910" s="115" t="s">
        <v>136</v>
      </c>
      <c r="S1910" s="115" t="s">
        <v>136</v>
      </c>
      <c r="W1910" s="115" t="s">
        <v>136</v>
      </c>
      <c r="Z1910" s="115" t="s">
        <v>135</v>
      </c>
      <c r="AC1910" s="115" t="s">
        <v>133</v>
      </c>
      <c r="AD1910" s="115" t="s">
        <v>133</v>
      </c>
      <c r="AE1910" s="115" t="s">
        <v>133</v>
      </c>
      <c r="AF1910" s="115" t="s">
        <v>133</v>
      </c>
      <c r="AG1910" s="115" t="s">
        <v>133</v>
      </c>
      <c r="AH1910" s="115" t="s">
        <v>133</v>
      </c>
    </row>
    <row r="1911" spans="1:34" x14ac:dyDescent="0.25">
      <c r="A1911" s="115">
        <v>338697</v>
      </c>
      <c r="B1911" s="115" t="s">
        <v>202</v>
      </c>
      <c r="D1911" s="115" t="s">
        <v>136</v>
      </c>
      <c r="O1911" s="115" t="s">
        <v>136</v>
      </c>
      <c r="X1911" s="115" t="s">
        <v>135</v>
      </c>
      <c r="Z1911" s="115" t="s">
        <v>135</v>
      </c>
      <c r="AC1911" s="115" t="s">
        <v>133</v>
      </c>
      <c r="AD1911" s="115" t="s">
        <v>133</v>
      </c>
      <c r="AE1911" s="115" t="s">
        <v>133</v>
      </c>
      <c r="AF1911" s="115" t="s">
        <v>133</v>
      </c>
      <c r="AG1911" s="115" t="s">
        <v>133</v>
      </c>
      <c r="AH1911" s="115" t="s">
        <v>133</v>
      </c>
    </row>
    <row r="1912" spans="1:34" x14ac:dyDescent="0.25">
      <c r="A1912" s="115">
        <v>335651</v>
      </c>
      <c r="B1912" s="115" t="s">
        <v>202</v>
      </c>
      <c r="O1912" s="115" t="s">
        <v>136</v>
      </c>
      <c r="Z1912" s="115" t="s">
        <v>136</v>
      </c>
      <c r="AA1912" s="115" t="s">
        <v>136</v>
      </c>
      <c r="AC1912" s="115" t="s">
        <v>133</v>
      </c>
      <c r="AD1912" s="115" t="s">
        <v>133</v>
      </c>
      <c r="AE1912" s="115" t="s">
        <v>133</v>
      </c>
      <c r="AF1912" s="115" t="s">
        <v>133</v>
      </c>
      <c r="AG1912" s="115" t="s">
        <v>133</v>
      </c>
      <c r="AH1912" s="115" t="s">
        <v>133</v>
      </c>
    </row>
    <row r="1913" spans="1:34" x14ac:dyDescent="0.25">
      <c r="A1913" s="115">
        <v>336802</v>
      </c>
      <c r="B1913" s="115" t="s">
        <v>202</v>
      </c>
      <c r="O1913" s="115" t="s">
        <v>136</v>
      </c>
      <c r="AC1913" s="115" t="s">
        <v>133</v>
      </c>
      <c r="AD1913" s="115" t="s">
        <v>133</v>
      </c>
      <c r="AE1913" s="115" t="s">
        <v>133</v>
      </c>
      <c r="AF1913" s="115" t="s">
        <v>133</v>
      </c>
      <c r="AG1913" s="115" t="s">
        <v>133</v>
      </c>
      <c r="AH1913" s="115" t="s">
        <v>133</v>
      </c>
    </row>
    <row r="1914" spans="1:34" x14ac:dyDescent="0.25">
      <c r="A1914" s="115">
        <v>338591</v>
      </c>
      <c r="B1914" s="115" t="s">
        <v>202</v>
      </c>
      <c r="L1914" s="115" t="s">
        <v>136</v>
      </c>
      <c r="O1914" s="115" t="s">
        <v>136</v>
      </c>
      <c r="P1914" s="115" t="s">
        <v>136</v>
      </c>
      <c r="AC1914" s="115" t="s">
        <v>133</v>
      </c>
      <c r="AD1914" s="115" t="s">
        <v>133</v>
      </c>
      <c r="AE1914" s="115" t="s">
        <v>133</v>
      </c>
      <c r="AF1914" s="115" t="s">
        <v>133</v>
      </c>
      <c r="AG1914" s="115" t="s">
        <v>133</v>
      </c>
      <c r="AH1914" s="115" t="s">
        <v>133</v>
      </c>
    </row>
    <row r="1915" spans="1:34" x14ac:dyDescent="0.25">
      <c r="A1915" s="115">
        <v>338631</v>
      </c>
      <c r="B1915" s="115" t="s">
        <v>202</v>
      </c>
      <c r="O1915" s="115" t="s">
        <v>136</v>
      </c>
      <c r="P1915" s="115" t="s">
        <v>136</v>
      </c>
      <c r="Q1915" s="115" t="s">
        <v>136</v>
      </c>
      <c r="Y1915" s="115" t="s">
        <v>133</v>
      </c>
      <c r="AC1915" s="115" t="s">
        <v>133</v>
      </c>
      <c r="AD1915" s="115" t="s">
        <v>133</v>
      </c>
      <c r="AE1915" s="115" t="s">
        <v>133</v>
      </c>
      <c r="AF1915" s="115" t="s">
        <v>133</v>
      </c>
      <c r="AG1915" s="115" t="s">
        <v>133</v>
      </c>
      <c r="AH1915" s="115" t="s">
        <v>133</v>
      </c>
    </row>
    <row r="1916" spans="1:34" x14ac:dyDescent="0.25">
      <c r="A1916" s="115">
        <v>338639</v>
      </c>
      <c r="B1916" s="115" t="s">
        <v>202</v>
      </c>
      <c r="O1916" s="115" t="s">
        <v>136</v>
      </c>
      <c r="P1916" s="115" t="s">
        <v>136</v>
      </c>
      <c r="W1916" s="115" t="s">
        <v>136</v>
      </c>
      <c r="AA1916" s="115" t="s">
        <v>136</v>
      </c>
      <c r="AC1916" s="115" t="s">
        <v>133</v>
      </c>
      <c r="AD1916" s="115" t="s">
        <v>133</v>
      </c>
      <c r="AE1916" s="115" t="s">
        <v>133</v>
      </c>
      <c r="AF1916" s="115" t="s">
        <v>133</v>
      </c>
      <c r="AG1916" s="115" t="s">
        <v>133</v>
      </c>
      <c r="AH1916" s="115" t="s">
        <v>133</v>
      </c>
    </row>
    <row r="1917" spans="1:34" x14ac:dyDescent="0.25">
      <c r="A1917" s="115">
        <v>339139</v>
      </c>
      <c r="B1917" s="115" t="s">
        <v>202</v>
      </c>
      <c r="O1917" s="115" t="s">
        <v>136</v>
      </c>
      <c r="P1917" s="115" t="s">
        <v>136</v>
      </c>
      <c r="X1917" s="115" t="s">
        <v>135</v>
      </c>
      <c r="Y1917" s="115" t="s">
        <v>135</v>
      </c>
      <c r="AC1917" s="115" t="s">
        <v>133</v>
      </c>
      <c r="AD1917" s="115" t="s">
        <v>133</v>
      </c>
      <c r="AE1917" s="115" t="s">
        <v>133</v>
      </c>
      <c r="AF1917" s="115" t="s">
        <v>133</v>
      </c>
      <c r="AG1917" s="115" t="s">
        <v>133</v>
      </c>
      <c r="AH1917" s="115" t="s">
        <v>133</v>
      </c>
    </row>
    <row r="1918" spans="1:34" x14ac:dyDescent="0.25">
      <c r="A1918" s="115">
        <v>339452</v>
      </c>
      <c r="B1918" s="115" t="s">
        <v>202</v>
      </c>
      <c r="O1918" s="115" t="s">
        <v>136</v>
      </c>
      <c r="P1918" s="115" t="s">
        <v>136</v>
      </c>
      <c r="Z1918" s="115" t="s">
        <v>135</v>
      </c>
      <c r="AC1918" s="115" t="s">
        <v>133</v>
      </c>
      <c r="AD1918" s="115" t="s">
        <v>133</v>
      </c>
      <c r="AE1918" s="115" t="s">
        <v>133</v>
      </c>
      <c r="AF1918" s="115" t="s">
        <v>133</v>
      </c>
      <c r="AG1918" s="115" t="s">
        <v>133</v>
      </c>
      <c r="AH1918" s="115" t="s">
        <v>133</v>
      </c>
    </row>
    <row r="1919" spans="1:34" x14ac:dyDescent="0.25">
      <c r="A1919" s="115">
        <v>339287</v>
      </c>
      <c r="B1919" s="115" t="s">
        <v>202</v>
      </c>
      <c r="I1919" s="115" t="s">
        <v>201</v>
      </c>
      <c r="N1919" s="115" t="s">
        <v>201</v>
      </c>
      <c r="V1919" s="115" t="s">
        <v>201</v>
      </c>
      <c r="AA1919" s="115" t="s">
        <v>201</v>
      </c>
      <c r="AC1919" s="115" t="s">
        <v>201</v>
      </c>
      <c r="AD1919" s="115" t="s">
        <v>201</v>
      </c>
      <c r="AE1919" s="115" t="s">
        <v>201</v>
      </c>
      <c r="AF1919" s="115" t="s">
        <v>201</v>
      </c>
      <c r="AG1919" s="115" t="s">
        <v>201</v>
      </c>
      <c r="AH1919" s="115" t="s">
        <v>201</v>
      </c>
    </row>
    <row r="1920" spans="1:34" x14ac:dyDescent="0.25">
      <c r="A1920" s="115">
        <v>339241</v>
      </c>
      <c r="B1920" s="115" t="s">
        <v>202</v>
      </c>
      <c r="N1920" s="115" t="s">
        <v>133</v>
      </c>
      <c r="W1920" s="115" t="s">
        <v>133</v>
      </c>
      <c r="AA1920" s="115" t="s">
        <v>135</v>
      </c>
      <c r="AC1920" s="115" t="s">
        <v>133</v>
      </c>
      <c r="AD1920" s="115" t="s">
        <v>133</v>
      </c>
      <c r="AE1920" s="115" t="s">
        <v>133</v>
      </c>
      <c r="AF1920" s="115" t="s">
        <v>133</v>
      </c>
      <c r="AG1920" s="115" t="s">
        <v>133</v>
      </c>
      <c r="AH1920" s="115" t="s">
        <v>133</v>
      </c>
    </row>
    <row r="1921" spans="1:34" x14ac:dyDescent="0.25">
      <c r="A1921" s="115">
        <v>339203</v>
      </c>
      <c r="B1921" s="115" t="s">
        <v>202</v>
      </c>
      <c r="I1921" s="115" t="s">
        <v>133</v>
      </c>
      <c r="N1921" s="115" t="s">
        <v>135</v>
      </c>
      <c r="X1921" s="115" t="s">
        <v>135</v>
      </c>
      <c r="AC1921" s="115" t="s">
        <v>133</v>
      </c>
      <c r="AD1921" s="115" t="s">
        <v>133</v>
      </c>
      <c r="AE1921" s="115" t="s">
        <v>133</v>
      </c>
      <c r="AF1921" s="115" t="s">
        <v>133</v>
      </c>
      <c r="AG1921" s="115" t="s">
        <v>133</v>
      </c>
      <c r="AH1921" s="115" t="s">
        <v>133</v>
      </c>
    </row>
    <row r="1922" spans="1:34" x14ac:dyDescent="0.25">
      <c r="A1922" s="115">
        <v>335927</v>
      </c>
      <c r="B1922" s="115" t="s">
        <v>202</v>
      </c>
      <c r="K1922" s="115" t="s">
        <v>136</v>
      </c>
      <c r="P1922" s="115" t="s">
        <v>136</v>
      </c>
      <c r="W1922" s="115" t="s">
        <v>136</v>
      </c>
      <c r="AA1922" s="115" t="s">
        <v>136</v>
      </c>
      <c r="AC1922" s="115" t="s">
        <v>133</v>
      </c>
      <c r="AD1922" s="115" t="s">
        <v>133</v>
      </c>
      <c r="AE1922" s="115" t="s">
        <v>133</v>
      </c>
      <c r="AF1922" s="115" t="s">
        <v>133</v>
      </c>
      <c r="AG1922" s="115" t="s">
        <v>133</v>
      </c>
      <c r="AH1922" s="115" t="s">
        <v>133</v>
      </c>
    </row>
    <row r="1923" spans="1:34" x14ac:dyDescent="0.25">
      <c r="A1923" s="115">
        <v>339050</v>
      </c>
      <c r="B1923" s="115" t="s">
        <v>202</v>
      </c>
      <c r="P1923" s="115" t="s">
        <v>136</v>
      </c>
      <c r="X1923" s="115" t="s">
        <v>135</v>
      </c>
      <c r="AC1923" s="115" t="s">
        <v>133</v>
      </c>
      <c r="AD1923" s="115" t="s">
        <v>133</v>
      </c>
      <c r="AE1923" s="115" t="s">
        <v>133</v>
      </c>
      <c r="AF1923" s="115" t="s">
        <v>133</v>
      </c>
      <c r="AG1923" s="115" t="s">
        <v>133</v>
      </c>
      <c r="AH1923" s="115" t="s">
        <v>133</v>
      </c>
    </row>
    <row r="1924" spans="1:34" x14ac:dyDescent="0.25">
      <c r="A1924" s="115">
        <v>330496</v>
      </c>
      <c r="B1924" s="115" t="s">
        <v>202</v>
      </c>
      <c r="P1924" s="115" t="s">
        <v>136</v>
      </c>
      <c r="W1924" s="115" t="s">
        <v>136</v>
      </c>
      <c r="AC1924" s="115" t="s">
        <v>133</v>
      </c>
      <c r="AD1924" s="115" t="s">
        <v>133</v>
      </c>
      <c r="AE1924" s="115" t="s">
        <v>133</v>
      </c>
      <c r="AF1924" s="115" t="s">
        <v>133</v>
      </c>
      <c r="AG1924" s="115" t="s">
        <v>133</v>
      </c>
      <c r="AH1924" s="115" t="s">
        <v>133</v>
      </c>
    </row>
    <row r="1925" spans="1:34" x14ac:dyDescent="0.25">
      <c r="A1925" s="115">
        <v>339500</v>
      </c>
      <c r="B1925" s="115" t="s">
        <v>202</v>
      </c>
      <c r="AC1925" s="115" t="s">
        <v>133</v>
      </c>
      <c r="AD1925" s="115" t="s">
        <v>133</v>
      </c>
      <c r="AE1925" s="115" t="s">
        <v>133</v>
      </c>
      <c r="AF1925" s="115" t="s">
        <v>133</v>
      </c>
      <c r="AG1925" s="115" t="s">
        <v>133</v>
      </c>
      <c r="AH1925" s="115" t="s">
        <v>133</v>
      </c>
    </row>
    <row r="1926" spans="1:34" x14ac:dyDescent="0.25">
      <c r="A1926" s="115">
        <v>339373</v>
      </c>
      <c r="B1926" s="115" t="s">
        <v>202</v>
      </c>
      <c r="AC1926" s="115" t="s">
        <v>133</v>
      </c>
      <c r="AD1926" s="115" t="s">
        <v>133</v>
      </c>
      <c r="AE1926" s="115" t="s">
        <v>133</v>
      </c>
      <c r="AF1926" s="115" t="s">
        <v>133</v>
      </c>
      <c r="AG1926" s="115" t="s">
        <v>133</v>
      </c>
      <c r="AH1926" s="115" t="s">
        <v>133</v>
      </c>
    </row>
    <row r="1927" spans="1:34" x14ac:dyDescent="0.25">
      <c r="A1927" s="115">
        <v>338696</v>
      </c>
      <c r="B1927" s="115" t="s">
        <v>202</v>
      </c>
      <c r="X1927" s="115" t="s">
        <v>133</v>
      </c>
      <c r="Z1927" s="115" t="s">
        <v>135</v>
      </c>
      <c r="AC1927" s="115" t="s">
        <v>133</v>
      </c>
      <c r="AD1927" s="115" t="s">
        <v>133</v>
      </c>
      <c r="AE1927" s="115" t="s">
        <v>133</v>
      </c>
      <c r="AF1927" s="115" t="s">
        <v>133</v>
      </c>
      <c r="AG1927" s="115" t="s">
        <v>133</v>
      </c>
      <c r="AH1927" s="115" t="s">
        <v>133</v>
      </c>
    </row>
    <row r="1928" spans="1:34" x14ac:dyDescent="0.25">
      <c r="A1928" s="115">
        <v>338767</v>
      </c>
      <c r="B1928" s="115" t="s">
        <v>202</v>
      </c>
      <c r="K1928" s="115" t="s">
        <v>136</v>
      </c>
      <c r="P1928" s="115" t="s">
        <v>136</v>
      </c>
      <c r="X1928" s="115" t="s">
        <v>135</v>
      </c>
      <c r="Z1928" s="115" t="s">
        <v>135</v>
      </c>
      <c r="AC1928" s="115" t="s">
        <v>133</v>
      </c>
      <c r="AD1928" s="115" t="s">
        <v>133</v>
      </c>
      <c r="AE1928" s="115" t="s">
        <v>133</v>
      </c>
      <c r="AF1928" s="115" t="s">
        <v>133</v>
      </c>
      <c r="AG1928" s="115" t="s">
        <v>133</v>
      </c>
      <c r="AH1928" s="115" t="s">
        <v>133</v>
      </c>
    </row>
    <row r="1929" spans="1:34" x14ac:dyDescent="0.25">
      <c r="A1929" s="115">
        <v>339527</v>
      </c>
      <c r="B1929" s="115" t="s">
        <v>202</v>
      </c>
      <c r="N1929" s="115" t="s">
        <v>135</v>
      </c>
      <c r="AC1929" s="115" t="s">
        <v>133</v>
      </c>
      <c r="AD1929" s="115" t="s">
        <v>133</v>
      </c>
      <c r="AE1929" s="115" t="s">
        <v>133</v>
      </c>
      <c r="AF1929" s="115" t="s">
        <v>133</v>
      </c>
      <c r="AG1929" s="115" t="s">
        <v>133</v>
      </c>
      <c r="AH1929" s="115" t="s">
        <v>133</v>
      </c>
    </row>
    <row r="1930" spans="1:34" x14ac:dyDescent="0.25">
      <c r="A1930" s="115">
        <v>340118</v>
      </c>
      <c r="B1930" s="115" t="s">
        <v>202</v>
      </c>
      <c r="S1930" s="115" t="s">
        <v>135</v>
      </c>
      <c r="T1930" s="115" t="s">
        <v>133</v>
      </c>
      <c r="W1930" s="115" t="s">
        <v>135</v>
      </c>
      <c r="AC1930" s="115" t="s">
        <v>133</v>
      </c>
      <c r="AD1930" s="115" t="s">
        <v>133</v>
      </c>
      <c r="AE1930" s="115" t="s">
        <v>133</v>
      </c>
      <c r="AF1930" s="115" t="s">
        <v>133</v>
      </c>
      <c r="AG1930" s="115" t="s">
        <v>133</v>
      </c>
      <c r="AH1930" s="115" t="s">
        <v>133</v>
      </c>
    </row>
    <row r="1931" spans="1:34" x14ac:dyDescent="0.25">
      <c r="A1931" s="115">
        <v>339124</v>
      </c>
      <c r="B1931" s="115" t="s">
        <v>202</v>
      </c>
      <c r="X1931" s="115" t="s">
        <v>133</v>
      </c>
      <c r="AC1931" s="115" t="s">
        <v>133</v>
      </c>
      <c r="AD1931" s="115" t="s">
        <v>133</v>
      </c>
      <c r="AE1931" s="115" t="s">
        <v>133</v>
      </c>
      <c r="AF1931" s="115" t="s">
        <v>133</v>
      </c>
      <c r="AG1931" s="115" t="s">
        <v>133</v>
      </c>
      <c r="AH1931" s="115" t="s">
        <v>133</v>
      </c>
    </row>
    <row r="1932" spans="1:34" x14ac:dyDescent="0.25">
      <c r="A1932" s="115">
        <v>339785</v>
      </c>
      <c r="B1932" s="115" t="s">
        <v>202</v>
      </c>
      <c r="X1932" s="115" t="s">
        <v>135</v>
      </c>
      <c r="AC1932" s="115" t="s">
        <v>133</v>
      </c>
      <c r="AD1932" s="115" t="s">
        <v>133</v>
      </c>
      <c r="AE1932" s="115" t="s">
        <v>133</v>
      </c>
      <c r="AF1932" s="115" t="s">
        <v>133</v>
      </c>
      <c r="AG1932" s="115" t="s">
        <v>133</v>
      </c>
      <c r="AH1932" s="115" t="s">
        <v>133</v>
      </c>
    </row>
    <row r="1933" spans="1:34" x14ac:dyDescent="0.25">
      <c r="A1933" s="115">
        <v>338858</v>
      </c>
      <c r="B1933" s="115" t="s">
        <v>202</v>
      </c>
      <c r="K1933" s="115" t="s">
        <v>136</v>
      </c>
      <c r="Z1933" s="115" t="s">
        <v>136</v>
      </c>
      <c r="AC1933" s="115" t="s">
        <v>133</v>
      </c>
      <c r="AD1933" s="115" t="s">
        <v>133</v>
      </c>
      <c r="AE1933" s="115" t="s">
        <v>133</v>
      </c>
      <c r="AF1933" s="115" t="s">
        <v>133</v>
      </c>
      <c r="AG1933" s="115" t="s">
        <v>133</v>
      </c>
      <c r="AH1933" s="115" t="s">
        <v>133</v>
      </c>
    </row>
    <row r="1934" spans="1:34" x14ac:dyDescent="0.25">
      <c r="A1934" s="115">
        <v>339359</v>
      </c>
      <c r="B1934" s="115" t="s">
        <v>202</v>
      </c>
      <c r="Z1934" s="115" t="s">
        <v>135</v>
      </c>
      <c r="AC1934" s="115" t="s">
        <v>133</v>
      </c>
      <c r="AD1934" s="115" t="s">
        <v>133</v>
      </c>
      <c r="AE1934" s="115" t="s">
        <v>133</v>
      </c>
      <c r="AF1934" s="115" t="s">
        <v>133</v>
      </c>
      <c r="AG1934" s="115" t="s">
        <v>133</v>
      </c>
      <c r="AH1934" s="115" t="s">
        <v>133</v>
      </c>
    </row>
    <row r="1935" spans="1:34" x14ac:dyDescent="0.25">
      <c r="A1935" s="115">
        <v>339942</v>
      </c>
      <c r="B1935" s="115" t="s">
        <v>202</v>
      </c>
      <c r="P1935" s="115" t="s">
        <v>136</v>
      </c>
      <c r="X1935" s="115" t="s">
        <v>135</v>
      </c>
      <c r="AC1935" s="115" t="s">
        <v>133</v>
      </c>
      <c r="AD1935" s="115" t="s">
        <v>133</v>
      </c>
      <c r="AE1935" s="115" t="s">
        <v>133</v>
      </c>
      <c r="AF1935" s="115" t="s">
        <v>133</v>
      </c>
      <c r="AG1935" s="115" t="s">
        <v>133</v>
      </c>
      <c r="AH1935" s="115" t="s">
        <v>133</v>
      </c>
    </row>
    <row r="1936" spans="1:34" x14ac:dyDescent="0.25">
      <c r="A1936" s="115">
        <v>335552</v>
      </c>
      <c r="B1936" s="115" t="s">
        <v>202</v>
      </c>
      <c r="V1936" s="115" t="s">
        <v>135</v>
      </c>
      <c r="AC1936" s="115" t="s">
        <v>133</v>
      </c>
      <c r="AD1936" s="115" t="s">
        <v>133</v>
      </c>
      <c r="AE1936" s="115" t="s">
        <v>133</v>
      </c>
      <c r="AF1936" s="115" t="s">
        <v>133</v>
      </c>
      <c r="AG1936" s="115" t="s">
        <v>133</v>
      </c>
      <c r="AH1936" s="115" t="s">
        <v>133</v>
      </c>
    </row>
    <row r="1937" spans="1:34" x14ac:dyDescent="0.25">
      <c r="A1937" s="115">
        <v>339149</v>
      </c>
      <c r="B1937" s="115" t="s">
        <v>202</v>
      </c>
      <c r="I1937" s="115" t="s">
        <v>136</v>
      </c>
      <c r="V1937" s="115" t="s">
        <v>136</v>
      </c>
      <c r="AA1937" s="115" t="s">
        <v>136</v>
      </c>
      <c r="AC1937" s="115" t="s">
        <v>133</v>
      </c>
      <c r="AD1937" s="115" t="s">
        <v>133</v>
      </c>
      <c r="AE1937" s="115" t="s">
        <v>133</v>
      </c>
      <c r="AF1937" s="115" t="s">
        <v>133</v>
      </c>
      <c r="AG1937" s="115" t="s">
        <v>133</v>
      </c>
      <c r="AH1937" s="115" t="s">
        <v>133</v>
      </c>
    </row>
    <row r="1938" spans="1:34" x14ac:dyDescent="0.25">
      <c r="A1938" s="115">
        <v>339501</v>
      </c>
      <c r="B1938" s="115" t="s">
        <v>202</v>
      </c>
      <c r="N1938" s="115" t="s">
        <v>135</v>
      </c>
      <c r="P1938" s="115" t="s">
        <v>136</v>
      </c>
      <c r="W1938" s="115" t="s">
        <v>135</v>
      </c>
      <c r="Y1938" s="115" t="s">
        <v>135</v>
      </c>
      <c r="AC1938" s="115" t="s">
        <v>133</v>
      </c>
      <c r="AD1938" s="115" t="s">
        <v>133</v>
      </c>
      <c r="AE1938" s="115" t="s">
        <v>133</v>
      </c>
      <c r="AF1938" s="115" t="s">
        <v>133</v>
      </c>
      <c r="AG1938" s="115" t="s">
        <v>133</v>
      </c>
      <c r="AH1938" s="115" t="s">
        <v>133</v>
      </c>
    </row>
    <row r="1939" spans="1:34" x14ac:dyDescent="0.25">
      <c r="A1939" s="115">
        <v>339961</v>
      </c>
      <c r="B1939" s="115" t="s">
        <v>202</v>
      </c>
      <c r="K1939" s="115" t="s">
        <v>135</v>
      </c>
      <c r="N1939" s="115" t="s">
        <v>135</v>
      </c>
      <c r="AC1939" s="115" t="s">
        <v>133</v>
      </c>
      <c r="AD1939" s="115" t="s">
        <v>133</v>
      </c>
      <c r="AE1939" s="115" t="s">
        <v>133</v>
      </c>
      <c r="AF1939" s="115" t="s">
        <v>133</v>
      </c>
      <c r="AG1939" s="115" t="s">
        <v>133</v>
      </c>
      <c r="AH1939" s="115" t="s">
        <v>133</v>
      </c>
    </row>
    <row r="1940" spans="1:34" x14ac:dyDescent="0.25">
      <c r="A1940" s="115">
        <v>339245</v>
      </c>
      <c r="B1940" s="115" t="s">
        <v>202</v>
      </c>
      <c r="S1940" s="115" t="s">
        <v>136</v>
      </c>
      <c r="W1940" s="115" t="s">
        <v>135</v>
      </c>
      <c r="Y1940" s="115" t="s">
        <v>135</v>
      </c>
      <c r="Z1940" s="115" t="s">
        <v>135</v>
      </c>
      <c r="AC1940" s="115" t="s">
        <v>133</v>
      </c>
      <c r="AD1940" s="115" t="s">
        <v>133</v>
      </c>
      <c r="AE1940" s="115" t="s">
        <v>133</v>
      </c>
      <c r="AF1940" s="115" t="s">
        <v>133</v>
      </c>
      <c r="AG1940" s="115" t="s">
        <v>133</v>
      </c>
      <c r="AH1940" s="115" t="s">
        <v>133</v>
      </c>
    </row>
    <row r="1941" spans="1:34" x14ac:dyDescent="0.25">
      <c r="A1941" s="115">
        <v>339430</v>
      </c>
      <c r="B1941" s="115" t="s">
        <v>202</v>
      </c>
      <c r="N1941" s="115" t="s">
        <v>136</v>
      </c>
      <c r="X1941" s="115" t="s">
        <v>135</v>
      </c>
      <c r="AA1941" s="115" t="s">
        <v>135</v>
      </c>
      <c r="AC1941" s="115" t="s">
        <v>133</v>
      </c>
      <c r="AD1941" s="115" t="s">
        <v>133</v>
      </c>
      <c r="AE1941" s="115" t="s">
        <v>133</v>
      </c>
      <c r="AF1941" s="115" t="s">
        <v>133</v>
      </c>
      <c r="AG1941" s="115" t="s">
        <v>133</v>
      </c>
      <c r="AH1941" s="115" t="s">
        <v>133</v>
      </c>
    </row>
    <row r="1942" spans="1:34" x14ac:dyDescent="0.25">
      <c r="A1942" s="115">
        <v>338854</v>
      </c>
      <c r="B1942" s="115" t="s">
        <v>202</v>
      </c>
      <c r="P1942" s="115" t="s">
        <v>136</v>
      </c>
      <c r="Z1942" s="115" t="s">
        <v>136</v>
      </c>
      <c r="AC1942" s="115" t="s">
        <v>133</v>
      </c>
      <c r="AD1942" s="115" t="s">
        <v>133</v>
      </c>
      <c r="AE1942" s="115" t="s">
        <v>133</v>
      </c>
      <c r="AF1942" s="115" t="s">
        <v>133</v>
      </c>
      <c r="AG1942" s="115" t="s">
        <v>133</v>
      </c>
      <c r="AH1942" s="115" t="s">
        <v>133</v>
      </c>
    </row>
    <row r="1943" spans="1:34" x14ac:dyDescent="0.25">
      <c r="A1943" s="115">
        <v>339380</v>
      </c>
      <c r="B1943" s="115" t="s">
        <v>202</v>
      </c>
      <c r="AC1943" s="115" t="s">
        <v>133</v>
      </c>
      <c r="AD1943" s="115" t="s">
        <v>133</v>
      </c>
      <c r="AE1943" s="115" t="s">
        <v>133</v>
      </c>
      <c r="AF1943" s="115" t="s">
        <v>133</v>
      </c>
      <c r="AG1943" s="115" t="s">
        <v>133</v>
      </c>
      <c r="AH1943" s="115" t="s">
        <v>133</v>
      </c>
    </row>
    <row r="1944" spans="1:34" x14ac:dyDescent="0.25">
      <c r="A1944" s="115">
        <v>339084</v>
      </c>
      <c r="B1944" s="115" t="s">
        <v>202</v>
      </c>
      <c r="AC1944" s="115" t="s">
        <v>133</v>
      </c>
      <c r="AD1944" s="115" t="s">
        <v>133</v>
      </c>
      <c r="AE1944" s="115" t="s">
        <v>133</v>
      </c>
      <c r="AF1944" s="115" t="s">
        <v>133</v>
      </c>
      <c r="AG1944" s="115" t="s">
        <v>133</v>
      </c>
      <c r="AH1944" s="115" t="s">
        <v>133</v>
      </c>
    </row>
    <row r="1945" spans="1:34" x14ac:dyDescent="0.25">
      <c r="A1945" s="115">
        <v>339362</v>
      </c>
      <c r="B1945" s="115" t="s">
        <v>202</v>
      </c>
      <c r="N1945" s="115" t="s">
        <v>135</v>
      </c>
      <c r="V1945" s="115" t="s">
        <v>133</v>
      </c>
      <c r="W1945" s="115" t="s">
        <v>135</v>
      </c>
      <c r="AA1945" s="115" t="s">
        <v>133</v>
      </c>
      <c r="AC1945" s="115" t="s">
        <v>133</v>
      </c>
      <c r="AD1945" s="115" t="s">
        <v>133</v>
      </c>
      <c r="AE1945" s="115" t="s">
        <v>133</v>
      </c>
      <c r="AF1945" s="115" t="s">
        <v>133</v>
      </c>
      <c r="AG1945" s="115" t="s">
        <v>133</v>
      </c>
      <c r="AH1945" s="115" t="s">
        <v>133</v>
      </c>
    </row>
    <row r="1946" spans="1:34" x14ac:dyDescent="0.25">
      <c r="A1946" s="115">
        <v>339205</v>
      </c>
      <c r="B1946" s="115" t="s">
        <v>202</v>
      </c>
      <c r="J1946" s="115" t="s">
        <v>135</v>
      </c>
      <c r="W1946" s="115" t="s">
        <v>135</v>
      </c>
      <c r="Y1946" s="115" t="s">
        <v>135</v>
      </c>
      <c r="AC1946" s="115" t="s">
        <v>133</v>
      </c>
      <c r="AD1946" s="115" t="s">
        <v>133</v>
      </c>
      <c r="AE1946" s="115" t="s">
        <v>133</v>
      </c>
      <c r="AF1946" s="115" t="s">
        <v>133</v>
      </c>
      <c r="AG1946" s="115" t="s">
        <v>133</v>
      </c>
      <c r="AH1946" s="115" t="s">
        <v>133</v>
      </c>
    </row>
    <row r="1947" spans="1:34" x14ac:dyDescent="0.25">
      <c r="A1947" s="115">
        <v>339209</v>
      </c>
      <c r="B1947" s="115" t="s">
        <v>202</v>
      </c>
      <c r="AC1947" s="115" t="s">
        <v>133</v>
      </c>
      <c r="AD1947" s="115" t="s">
        <v>133</v>
      </c>
      <c r="AE1947" s="115" t="s">
        <v>133</v>
      </c>
      <c r="AF1947" s="115" t="s">
        <v>133</v>
      </c>
      <c r="AG1947" s="115" t="s">
        <v>133</v>
      </c>
      <c r="AH1947" s="115" t="s">
        <v>133</v>
      </c>
    </row>
    <row r="1948" spans="1:34" x14ac:dyDescent="0.25">
      <c r="A1948" s="115">
        <v>339526</v>
      </c>
      <c r="B1948" s="115" t="s">
        <v>202</v>
      </c>
      <c r="Y1948" s="115" t="s">
        <v>135</v>
      </c>
      <c r="AC1948" s="115" t="s">
        <v>133</v>
      </c>
      <c r="AD1948" s="115" t="s">
        <v>133</v>
      </c>
      <c r="AE1948" s="115" t="s">
        <v>133</v>
      </c>
      <c r="AF1948" s="115" t="s">
        <v>133</v>
      </c>
      <c r="AG1948" s="115" t="s">
        <v>133</v>
      </c>
      <c r="AH1948" s="115" t="s">
        <v>133</v>
      </c>
    </row>
    <row r="1949" spans="1:34" x14ac:dyDescent="0.25">
      <c r="A1949" s="115">
        <v>339997</v>
      </c>
      <c r="B1949" s="115" t="s">
        <v>202</v>
      </c>
      <c r="N1949" s="115" t="s">
        <v>136</v>
      </c>
      <c r="P1949" s="115" t="s">
        <v>136</v>
      </c>
      <c r="AC1949" s="115" t="s">
        <v>133</v>
      </c>
      <c r="AD1949" s="115" t="s">
        <v>133</v>
      </c>
      <c r="AE1949" s="115" t="s">
        <v>133</v>
      </c>
      <c r="AF1949" s="115" t="s">
        <v>133</v>
      </c>
      <c r="AG1949" s="115" t="s">
        <v>133</v>
      </c>
      <c r="AH1949" s="115" t="s">
        <v>133</v>
      </c>
    </row>
    <row r="1950" spans="1:34" x14ac:dyDescent="0.25">
      <c r="A1950" s="115">
        <v>339383</v>
      </c>
      <c r="B1950" s="115" t="s">
        <v>202</v>
      </c>
      <c r="AC1950" s="115" t="s">
        <v>133</v>
      </c>
      <c r="AD1950" s="115" t="s">
        <v>133</v>
      </c>
      <c r="AE1950" s="115" t="s">
        <v>133</v>
      </c>
      <c r="AF1950" s="115" t="s">
        <v>133</v>
      </c>
      <c r="AG1950" s="115" t="s">
        <v>133</v>
      </c>
      <c r="AH1950" s="115" t="s">
        <v>133</v>
      </c>
    </row>
    <row r="1951" spans="1:34" x14ac:dyDescent="0.25">
      <c r="A1951" s="115">
        <v>339074</v>
      </c>
      <c r="B1951" s="115" t="s">
        <v>202</v>
      </c>
      <c r="C1951" s="115" t="s">
        <v>135</v>
      </c>
      <c r="P1951" s="115" t="s">
        <v>136</v>
      </c>
      <c r="X1951" s="115" t="s">
        <v>135</v>
      </c>
      <c r="AC1951" s="115" t="s">
        <v>133</v>
      </c>
      <c r="AD1951" s="115" t="s">
        <v>133</v>
      </c>
      <c r="AE1951" s="115" t="s">
        <v>133</v>
      </c>
      <c r="AF1951" s="115" t="s">
        <v>133</v>
      </c>
      <c r="AG1951" s="115" t="s">
        <v>133</v>
      </c>
      <c r="AH1951" s="115" t="s">
        <v>133</v>
      </c>
    </row>
    <row r="1952" spans="1:34" x14ac:dyDescent="0.25">
      <c r="A1952" s="115">
        <v>339281</v>
      </c>
      <c r="B1952" s="115" t="s">
        <v>202</v>
      </c>
      <c r="N1952" s="115" t="s">
        <v>136</v>
      </c>
      <c r="Z1952" s="115" t="s">
        <v>135</v>
      </c>
      <c r="AC1952" s="115" t="s">
        <v>133</v>
      </c>
      <c r="AD1952" s="115" t="s">
        <v>133</v>
      </c>
      <c r="AE1952" s="115" t="s">
        <v>133</v>
      </c>
      <c r="AF1952" s="115" t="s">
        <v>133</v>
      </c>
      <c r="AG1952" s="115" t="s">
        <v>133</v>
      </c>
      <c r="AH1952" s="115" t="s">
        <v>133</v>
      </c>
    </row>
    <row r="1953" spans="1:34" x14ac:dyDescent="0.25">
      <c r="A1953" s="115">
        <v>339471</v>
      </c>
      <c r="B1953" s="115" t="s">
        <v>202</v>
      </c>
      <c r="W1953" s="115" t="s">
        <v>135</v>
      </c>
      <c r="AC1953" s="115" t="s">
        <v>133</v>
      </c>
      <c r="AD1953" s="115" t="s">
        <v>133</v>
      </c>
      <c r="AE1953" s="115" t="s">
        <v>133</v>
      </c>
      <c r="AF1953" s="115" t="s">
        <v>133</v>
      </c>
      <c r="AG1953" s="115" t="s">
        <v>133</v>
      </c>
      <c r="AH1953" s="115" t="s">
        <v>133</v>
      </c>
    </row>
    <row r="1954" spans="1:34" x14ac:dyDescent="0.25">
      <c r="A1954" s="115">
        <v>339108</v>
      </c>
      <c r="B1954" s="115" t="s">
        <v>202</v>
      </c>
      <c r="AC1954" s="115" t="s">
        <v>133</v>
      </c>
      <c r="AD1954" s="115" t="s">
        <v>133</v>
      </c>
      <c r="AE1954" s="115" t="s">
        <v>133</v>
      </c>
      <c r="AF1954" s="115" t="s">
        <v>133</v>
      </c>
      <c r="AG1954" s="115" t="s">
        <v>133</v>
      </c>
      <c r="AH1954" s="115" t="s">
        <v>133</v>
      </c>
    </row>
    <row r="1955" spans="1:34" x14ac:dyDescent="0.25">
      <c r="A1955" s="115">
        <v>339599</v>
      </c>
      <c r="B1955" s="115" t="s">
        <v>202</v>
      </c>
      <c r="W1955" s="115" t="s">
        <v>135</v>
      </c>
      <c r="X1955" s="115" t="s">
        <v>135</v>
      </c>
      <c r="Z1955" s="115" t="s">
        <v>135</v>
      </c>
      <c r="AC1955" s="115" t="s">
        <v>133</v>
      </c>
      <c r="AD1955" s="115" t="s">
        <v>133</v>
      </c>
      <c r="AE1955" s="115" t="s">
        <v>133</v>
      </c>
      <c r="AF1955" s="115" t="s">
        <v>133</v>
      </c>
      <c r="AG1955" s="115" t="s">
        <v>133</v>
      </c>
      <c r="AH1955" s="115" t="s">
        <v>133</v>
      </c>
    </row>
    <row r="1956" spans="1:34" x14ac:dyDescent="0.25">
      <c r="A1956" s="115">
        <v>340021</v>
      </c>
      <c r="B1956" s="115" t="s">
        <v>202</v>
      </c>
      <c r="P1956" s="115" t="s">
        <v>135</v>
      </c>
      <c r="W1956" s="115" t="s">
        <v>135</v>
      </c>
      <c r="AC1956" s="115" t="s">
        <v>133</v>
      </c>
      <c r="AD1956" s="115" t="s">
        <v>133</v>
      </c>
      <c r="AE1956" s="115" t="s">
        <v>133</v>
      </c>
      <c r="AF1956" s="115" t="s">
        <v>133</v>
      </c>
      <c r="AG1956" s="115" t="s">
        <v>133</v>
      </c>
      <c r="AH1956" s="115" t="s">
        <v>133</v>
      </c>
    </row>
    <row r="1957" spans="1:34" x14ac:dyDescent="0.25">
      <c r="A1957" s="115">
        <v>339194</v>
      </c>
      <c r="B1957" s="115" t="s">
        <v>202</v>
      </c>
      <c r="AC1957" s="115" t="s">
        <v>133</v>
      </c>
      <c r="AD1957" s="115" t="s">
        <v>133</v>
      </c>
      <c r="AE1957" s="115" t="s">
        <v>133</v>
      </c>
      <c r="AF1957" s="115" t="s">
        <v>133</v>
      </c>
      <c r="AG1957" s="115" t="s">
        <v>133</v>
      </c>
      <c r="AH1957" s="115" t="s">
        <v>133</v>
      </c>
    </row>
    <row r="1958" spans="1:34" x14ac:dyDescent="0.25">
      <c r="A1958" s="115">
        <v>340117</v>
      </c>
      <c r="B1958" s="115" t="s">
        <v>202</v>
      </c>
      <c r="Z1958" s="115" t="s">
        <v>135</v>
      </c>
      <c r="AC1958" s="115" t="s">
        <v>133</v>
      </c>
      <c r="AD1958" s="115" t="s">
        <v>133</v>
      </c>
      <c r="AE1958" s="115" t="s">
        <v>133</v>
      </c>
      <c r="AF1958" s="115" t="s">
        <v>133</v>
      </c>
      <c r="AG1958" s="115" t="s">
        <v>133</v>
      </c>
      <c r="AH1958" s="115" t="s">
        <v>133</v>
      </c>
    </row>
    <row r="1959" spans="1:34" x14ac:dyDescent="0.25">
      <c r="A1959" s="115">
        <v>339491</v>
      </c>
      <c r="B1959" s="115" t="s">
        <v>202</v>
      </c>
      <c r="K1959" s="115" t="s">
        <v>135</v>
      </c>
      <c r="X1959" s="115" t="s">
        <v>135</v>
      </c>
      <c r="AC1959" s="115" t="s">
        <v>133</v>
      </c>
      <c r="AD1959" s="115" t="s">
        <v>133</v>
      </c>
      <c r="AE1959" s="115" t="s">
        <v>133</v>
      </c>
      <c r="AF1959" s="115" t="s">
        <v>133</v>
      </c>
      <c r="AG1959" s="115" t="s">
        <v>133</v>
      </c>
      <c r="AH1959" s="115" t="s">
        <v>133</v>
      </c>
    </row>
    <row r="1960" spans="1:34" x14ac:dyDescent="0.25">
      <c r="A1960" s="115">
        <v>339600</v>
      </c>
      <c r="B1960" s="115" t="s">
        <v>202</v>
      </c>
      <c r="AC1960" s="115" t="s">
        <v>133</v>
      </c>
      <c r="AD1960" s="115" t="s">
        <v>133</v>
      </c>
      <c r="AE1960" s="115" t="s">
        <v>133</v>
      </c>
      <c r="AF1960" s="115" t="s">
        <v>133</v>
      </c>
      <c r="AG1960" s="115" t="s">
        <v>133</v>
      </c>
      <c r="AH1960" s="115" t="s">
        <v>133</v>
      </c>
    </row>
    <row r="1961" spans="1:34" x14ac:dyDescent="0.25">
      <c r="A1961" s="115">
        <v>337713</v>
      </c>
      <c r="B1961" s="115" t="s">
        <v>202</v>
      </c>
      <c r="I1961" s="115" t="s">
        <v>135</v>
      </c>
      <c r="S1961" s="115" t="s">
        <v>136</v>
      </c>
      <c r="V1961" s="115" t="s">
        <v>133</v>
      </c>
      <c r="AA1961" s="115" t="s">
        <v>133</v>
      </c>
      <c r="AC1961" s="115" t="s">
        <v>133</v>
      </c>
      <c r="AD1961" s="115" t="s">
        <v>133</v>
      </c>
      <c r="AE1961" s="115" t="s">
        <v>133</v>
      </c>
      <c r="AF1961" s="115" t="s">
        <v>133</v>
      </c>
      <c r="AG1961" s="115" t="s">
        <v>133</v>
      </c>
      <c r="AH1961" s="115" t="s">
        <v>133</v>
      </c>
    </row>
    <row r="1962" spans="1:34" x14ac:dyDescent="0.25">
      <c r="A1962" s="115">
        <v>339302</v>
      </c>
      <c r="B1962" s="115" t="s">
        <v>202</v>
      </c>
      <c r="X1962" s="115" t="s">
        <v>135</v>
      </c>
      <c r="Z1962" s="115" t="s">
        <v>135</v>
      </c>
      <c r="AC1962" s="115" t="s">
        <v>133</v>
      </c>
      <c r="AD1962" s="115" t="s">
        <v>133</v>
      </c>
      <c r="AG1962" s="115" t="s">
        <v>133</v>
      </c>
      <c r="AH1962" s="115" t="s">
        <v>133</v>
      </c>
    </row>
    <row r="1963" spans="1:34" x14ac:dyDescent="0.25">
      <c r="A1963" s="115">
        <v>339991</v>
      </c>
      <c r="B1963" s="115" t="s">
        <v>202</v>
      </c>
      <c r="G1963" s="115" t="s">
        <v>136</v>
      </c>
      <c r="L1963" s="115" t="s">
        <v>136</v>
      </c>
      <c r="Q1963" s="115" t="s">
        <v>136</v>
      </c>
      <c r="X1963" s="115" t="s">
        <v>135</v>
      </c>
      <c r="AC1963" s="115" t="s">
        <v>133</v>
      </c>
      <c r="AD1963" s="115" t="s">
        <v>133</v>
      </c>
      <c r="AG1963" s="115" t="s">
        <v>133</v>
      </c>
      <c r="AH1963" s="115" t="s">
        <v>133</v>
      </c>
    </row>
    <row r="1964" spans="1:34" x14ac:dyDescent="0.25">
      <c r="A1964" s="115">
        <v>339799</v>
      </c>
      <c r="B1964" s="115" t="s">
        <v>202</v>
      </c>
      <c r="AC1964" s="115" t="s">
        <v>133</v>
      </c>
      <c r="AD1964" s="115" t="s">
        <v>133</v>
      </c>
      <c r="AG1964" s="115" t="s">
        <v>133</v>
      </c>
      <c r="AH1964" s="115" t="s">
        <v>133</v>
      </c>
    </row>
    <row r="1965" spans="1:34" x14ac:dyDescent="0.25">
      <c r="A1965" s="115">
        <v>339821</v>
      </c>
      <c r="B1965" s="115" t="s">
        <v>202</v>
      </c>
      <c r="G1965" s="115" t="s">
        <v>135</v>
      </c>
      <c r="AC1965" s="115" t="s">
        <v>133</v>
      </c>
      <c r="AD1965" s="115" t="s">
        <v>133</v>
      </c>
      <c r="AG1965" s="115" t="s">
        <v>133</v>
      </c>
      <c r="AH1965" s="115" t="s">
        <v>133</v>
      </c>
    </row>
    <row r="1966" spans="1:34" x14ac:dyDescent="0.25">
      <c r="A1966" s="115">
        <v>339189</v>
      </c>
      <c r="B1966" s="115" t="s">
        <v>202</v>
      </c>
      <c r="AC1966" s="115" t="s">
        <v>133</v>
      </c>
      <c r="AD1966" s="115" t="s">
        <v>133</v>
      </c>
      <c r="AE1966" s="115" t="s">
        <v>133</v>
      </c>
      <c r="AF1966" s="115" t="s">
        <v>133</v>
      </c>
      <c r="AG1966" s="115" t="s">
        <v>133</v>
      </c>
      <c r="AH1966" s="115" t="s">
        <v>133</v>
      </c>
    </row>
    <row r="1967" spans="1:34" x14ac:dyDescent="0.25">
      <c r="A1967" s="115">
        <v>339128</v>
      </c>
      <c r="B1967" s="115" t="s">
        <v>202</v>
      </c>
      <c r="AC1967" s="115" t="s">
        <v>133</v>
      </c>
      <c r="AD1967" s="115" t="s">
        <v>133</v>
      </c>
      <c r="AE1967" s="115" t="s">
        <v>133</v>
      </c>
      <c r="AF1967" s="115" t="s">
        <v>133</v>
      </c>
      <c r="AG1967" s="115" t="s">
        <v>133</v>
      </c>
      <c r="AH1967" s="115" t="s">
        <v>133</v>
      </c>
    </row>
    <row r="1968" spans="1:34" x14ac:dyDescent="0.25">
      <c r="A1968" s="115">
        <v>339830</v>
      </c>
      <c r="B1968" s="115" t="s">
        <v>202</v>
      </c>
      <c r="X1968" s="115" t="s">
        <v>135</v>
      </c>
      <c r="AC1968" s="115" t="s">
        <v>133</v>
      </c>
      <c r="AD1968" s="115" t="s">
        <v>133</v>
      </c>
      <c r="AE1968" s="115" t="s">
        <v>133</v>
      </c>
      <c r="AF1968" s="115" t="s">
        <v>133</v>
      </c>
      <c r="AG1968" s="115" t="s">
        <v>133</v>
      </c>
      <c r="AH1968" s="115" t="s">
        <v>133</v>
      </c>
    </row>
    <row r="1969" spans="1:34" x14ac:dyDescent="0.25">
      <c r="A1969" s="115">
        <v>339559</v>
      </c>
      <c r="B1969" s="115" t="s">
        <v>202</v>
      </c>
      <c r="AC1969" s="115" t="s">
        <v>133</v>
      </c>
      <c r="AD1969" s="115" t="s">
        <v>133</v>
      </c>
      <c r="AE1969" s="115" t="s">
        <v>133</v>
      </c>
      <c r="AF1969" s="115" t="s">
        <v>133</v>
      </c>
      <c r="AG1969" s="115" t="s">
        <v>133</v>
      </c>
      <c r="AH1969" s="115" t="s">
        <v>133</v>
      </c>
    </row>
    <row r="1970" spans="1:34" x14ac:dyDescent="0.25">
      <c r="A1970" s="115">
        <v>339592</v>
      </c>
      <c r="B1970" s="115" t="s">
        <v>202</v>
      </c>
      <c r="N1970" s="115" t="s">
        <v>136</v>
      </c>
      <c r="AA1970" s="115" t="s">
        <v>135</v>
      </c>
      <c r="AC1970" s="115" t="s">
        <v>133</v>
      </c>
      <c r="AD1970" s="115" t="s">
        <v>133</v>
      </c>
      <c r="AE1970" s="115" t="s">
        <v>133</v>
      </c>
      <c r="AF1970" s="115" t="s">
        <v>133</v>
      </c>
      <c r="AG1970" s="115" t="s">
        <v>133</v>
      </c>
      <c r="AH1970" s="115" t="s">
        <v>133</v>
      </c>
    </row>
    <row r="1971" spans="1:34" x14ac:dyDescent="0.25">
      <c r="A1971" s="115">
        <v>339590</v>
      </c>
      <c r="B1971" s="115" t="s">
        <v>202</v>
      </c>
      <c r="G1971" s="115" t="s">
        <v>136</v>
      </c>
      <c r="Z1971" s="115" t="s">
        <v>135</v>
      </c>
      <c r="AC1971" s="115" t="s">
        <v>133</v>
      </c>
      <c r="AD1971" s="115" t="s">
        <v>133</v>
      </c>
      <c r="AE1971" s="115" t="s">
        <v>133</v>
      </c>
      <c r="AF1971" s="115" t="s">
        <v>133</v>
      </c>
      <c r="AG1971" s="115" t="s">
        <v>133</v>
      </c>
      <c r="AH1971" s="115" t="s">
        <v>133</v>
      </c>
    </row>
    <row r="1972" spans="1:34" x14ac:dyDescent="0.25">
      <c r="A1972" s="115">
        <v>339356</v>
      </c>
      <c r="B1972" s="115" t="s">
        <v>202</v>
      </c>
      <c r="P1972" s="115" t="s">
        <v>136</v>
      </c>
      <c r="AC1972" s="115" t="s">
        <v>133</v>
      </c>
      <c r="AD1972" s="115" t="s">
        <v>133</v>
      </c>
      <c r="AE1972" s="115" t="s">
        <v>133</v>
      </c>
      <c r="AF1972" s="115" t="s">
        <v>133</v>
      </c>
      <c r="AG1972" s="115" t="s">
        <v>133</v>
      </c>
      <c r="AH1972" s="115" t="s">
        <v>133</v>
      </c>
    </row>
    <row r="1973" spans="1:34" x14ac:dyDescent="0.25">
      <c r="A1973" s="115">
        <v>338678</v>
      </c>
      <c r="B1973" s="115" t="s">
        <v>202</v>
      </c>
      <c r="N1973" s="115" t="s">
        <v>136</v>
      </c>
      <c r="P1973" s="115" t="s">
        <v>136</v>
      </c>
      <c r="Y1973" s="115" t="s">
        <v>136</v>
      </c>
      <c r="AC1973" s="115" t="s">
        <v>133</v>
      </c>
      <c r="AD1973" s="115" t="s">
        <v>133</v>
      </c>
      <c r="AE1973" s="115" t="s">
        <v>133</v>
      </c>
      <c r="AF1973" s="115" t="s">
        <v>133</v>
      </c>
      <c r="AG1973" s="115" t="s">
        <v>133</v>
      </c>
      <c r="AH1973" s="115" t="s">
        <v>133</v>
      </c>
    </row>
    <row r="1974" spans="1:34" x14ac:dyDescent="0.25">
      <c r="A1974" s="115">
        <v>339004</v>
      </c>
      <c r="B1974" s="115" t="s">
        <v>202</v>
      </c>
      <c r="AC1974" s="115" t="s">
        <v>133</v>
      </c>
      <c r="AD1974" s="115" t="s">
        <v>133</v>
      </c>
      <c r="AE1974" s="115" t="s">
        <v>133</v>
      </c>
      <c r="AF1974" s="115" t="s">
        <v>133</v>
      </c>
      <c r="AG1974" s="115" t="s">
        <v>133</v>
      </c>
      <c r="AH1974" s="115" t="s">
        <v>133</v>
      </c>
    </row>
    <row r="1975" spans="1:34" x14ac:dyDescent="0.25">
      <c r="A1975" s="115">
        <v>337522</v>
      </c>
      <c r="B1975" s="115" t="s">
        <v>202</v>
      </c>
      <c r="Q1975" s="115" t="s">
        <v>135</v>
      </c>
      <c r="R1975" s="115" t="s">
        <v>133</v>
      </c>
      <c r="W1975" s="115" t="s">
        <v>133</v>
      </c>
      <c r="AC1975" s="115" t="s">
        <v>133</v>
      </c>
      <c r="AD1975" s="115" t="s">
        <v>133</v>
      </c>
      <c r="AE1975" s="115" t="s">
        <v>133</v>
      </c>
      <c r="AF1975" s="115" t="s">
        <v>133</v>
      </c>
      <c r="AG1975" s="115" t="s">
        <v>133</v>
      </c>
      <c r="AH1975" s="115" t="s">
        <v>133</v>
      </c>
    </row>
    <row r="1976" spans="1:34" x14ac:dyDescent="0.25">
      <c r="A1976" s="115">
        <v>338575</v>
      </c>
      <c r="B1976" s="115" t="s">
        <v>202</v>
      </c>
      <c r="P1976" s="115" t="s">
        <v>136</v>
      </c>
      <c r="W1976" s="115" t="s">
        <v>135</v>
      </c>
      <c r="Z1976" s="115" t="s">
        <v>135</v>
      </c>
      <c r="AA1976" s="115" t="s">
        <v>135</v>
      </c>
      <c r="AC1976" s="115" t="s">
        <v>133</v>
      </c>
      <c r="AD1976" s="115" t="s">
        <v>133</v>
      </c>
      <c r="AE1976" s="115" t="s">
        <v>133</v>
      </c>
      <c r="AF1976" s="115" t="s">
        <v>133</v>
      </c>
      <c r="AG1976" s="115" t="s">
        <v>133</v>
      </c>
      <c r="AH1976" s="115" t="s">
        <v>133</v>
      </c>
    </row>
    <row r="1977" spans="1:34" x14ac:dyDescent="0.25">
      <c r="A1977" s="115">
        <v>339271</v>
      </c>
      <c r="B1977" s="115" t="s">
        <v>202</v>
      </c>
      <c r="AC1977" s="115" t="s">
        <v>133</v>
      </c>
      <c r="AD1977" s="115" t="s">
        <v>133</v>
      </c>
      <c r="AE1977" s="115" t="s">
        <v>133</v>
      </c>
      <c r="AF1977" s="115" t="s">
        <v>133</v>
      </c>
      <c r="AG1977" s="115" t="s">
        <v>133</v>
      </c>
      <c r="AH1977" s="115" t="s">
        <v>133</v>
      </c>
    </row>
    <row r="1978" spans="1:34" x14ac:dyDescent="0.25">
      <c r="A1978" s="115">
        <v>339376</v>
      </c>
      <c r="B1978" s="115" t="s">
        <v>202</v>
      </c>
      <c r="AC1978" s="115" t="s">
        <v>133</v>
      </c>
      <c r="AD1978" s="115" t="s">
        <v>133</v>
      </c>
      <c r="AE1978" s="115" t="s">
        <v>133</v>
      </c>
      <c r="AF1978" s="115" t="s">
        <v>133</v>
      </c>
      <c r="AG1978" s="115" t="s">
        <v>133</v>
      </c>
      <c r="AH1978" s="115" t="s">
        <v>133</v>
      </c>
    </row>
    <row r="1979" spans="1:34" x14ac:dyDescent="0.25">
      <c r="A1979" s="115">
        <v>338620</v>
      </c>
      <c r="B1979" s="115" t="s">
        <v>202</v>
      </c>
      <c r="N1979" s="115" t="s">
        <v>136</v>
      </c>
      <c r="AC1979" s="115" t="s">
        <v>133</v>
      </c>
      <c r="AD1979" s="115" t="s">
        <v>133</v>
      </c>
      <c r="AE1979" s="115" t="s">
        <v>133</v>
      </c>
      <c r="AF1979" s="115" t="s">
        <v>133</v>
      </c>
      <c r="AG1979" s="115" t="s">
        <v>133</v>
      </c>
      <c r="AH1979" s="115" t="s">
        <v>133</v>
      </c>
    </row>
    <row r="1980" spans="1:34" x14ac:dyDescent="0.25">
      <c r="A1980" s="115">
        <v>339002</v>
      </c>
      <c r="B1980" s="115" t="s">
        <v>202</v>
      </c>
      <c r="D1980" s="115" t="s">
        <v>135</v>
      </c>
      <c r="N1980" s="115" t="s">
        <v>133</v>
      </c>
      <c r="AC1980" s="115" t="s">
        <v>133</v>
      </c>
      <c r="AD1980" s="115" t="s">
        <v>133</v>
      </c>
      <c r="AE1980" s="115" t="s">
        <v>133</v>
      </c>
      <c r="AF1980" s="115" t="s">
        <v>133</v>
      </c>
      <c r="AG1980" s="115" t="s">
        <v>133</v>
      </c>
      <c r="AH1980" s="115" t="s">
        <v>133</v>
      </c>
    </row>
    <row r="1981" spans="1:34" x14ac:dyDescent="0.25">
      <c r="A1981" s="115">
        <v>339175</v>
      </c>
      <c r="B1981" s="115" t="s">
        <v>202</v>
      </c>
      <c r="X1981" s="115" t="s">
        <v>135</v>
      </c>
      <c r="AC1981" s="115" t="s">
        <v>133</v>
      </c>
      <c r="AD1981" s="115" t="s">
        <v>133</v>
      </c>
      <c r="AE1981" s="115" t="s">
        <v>133</v>
      </c>
      <c r="AF1981" s="115" t="s">
        <v>133</v>
      </c>
      <c r="AG1981" s="115" t="s">
        <v>133</v>
      </c>
      <c r="AH1981" s="115" t="s">
        <v>133</v>
      </c>
    </row>
    <row r="1982" spans="1:34" x14ac:dyDescent="0.25">
      <c r="A1982" s="115">
        <v>339231</v>
      </c>
      <c r="B1982" s="115" t="s">
        <v>202</v>
      </c>
      <c r="C1982" s="115" t="s">
        <v>136</v>
      </c>
      <c r="K1982" s="115" t="s">
        <v>136</v>
      </c>
      <c r="P1982" s="115" t="s">
        <v>136</v>
      </c>
      <c r="X1982" s="115" t="s">
        <v>135</v>
      </c>
      <c r="AC1982" s="115" t="s">
        <v>133</v>
      </c>
      <c r="AD1982" s="115" t="s">
        <v>133</v>
      </c>
      <c r="AE1982" s="115" t="s">
        <v>133</v>
      </c>
      <c r="AF1982" s="115" t="s">
        <v>133</v>
      </c>
      <c r="AG1982" s="115" t="s">
        <v>133</v>
      </c>
      <c r="AH1982" s="115" t="s">
        <v>133</v>
      </c>
    </row>
    <row r="1983" spans="1:34" x14ac:dyDescent="0.25">
      <c r="A1983" s="115">
        <v>339510</v>
      </c>
      <c r="B1983" s="115" t="s">
        <v>202</v>
      </c>
      <c r="AC1983" s="115" t="s">
        <v>133</v>
      </c>
      <c r="AD1983" s="115" t="s">
        <v>133</v>
      </c>
      <c r="AE1983" s="115" t="s">
        <v>133</v>
      </c>
      <c r="AF1983" s="115" t="s">
        <v>133</v>
      </c>
      <c r="AG1983" s="115" t="s">
        <v>133</v>
      </c>
      <c r="AH1983" s="115" t="s">
        <v>133</v>
      </c>
    </row>
    <row r="1984" spans="1:34" x14ac:dyDescent="0.25">
      <c r="A1984" s="115">
        <v>339462</v>
      </c>
      <c r="B1984" s="115" t="s">
        <v>202</v>
      </c>
      <c r="G1984" s="115" t="s">
        <v>136</v>
      </c>
      <c r="N1984" s="115" t="s">
        <v>136</v>
      </c>
      <c r="Z1984" s="115" t="s">
        <v>135</v>
      </c>
      <c r="AA1984" s="115" t="s">
        <v>135</v>
      </c>
      <c r="AC1984" s="115" t="s">
        <v>133</v>
      </c>
      <c r="AD1984" s="115" t="s">
        <v>133</v>
      </c>
      <c r="AE1984" s="115" t="s">
        <v>133</v>
      </c>
      <c r="AF1984" s="115" t="s">
        <v>133</v>
      </c>
      <c r="AG1984" s="115" t="s">
        <v>133</v>
      </c>
      <c r="AH1984" s="115" t="s">
        <v>133</v>
      </c>
    </row>
    <row r="1985" spans="1:34" x14ac:dyDescent="0.25">
      <c r="A1985" s="115">
        <v>339379</v>
      </c>
      <c r="B1985" s="115" t="s">
        <v>202</v>
      </c>
      <c r="W1985" s="115" t="s">
        <v>135</v>
      </c>
      <c r="Y1985" s="115" t="s">
        <v>135</v>
      </c>
      <c r="AC1985" s="115" t="s">
        <v>133</v>
      </c>
      <c r="AD1985" s="115" t="s">
        <v>133</v>
      </c>
      <c r="AE1985" s="115" t="s">
        <v>133</v>
      </c>
      <c r="AF1985" s="115" t="s">
        <v>133</v>
      </c>
      <c r="AG1985" s="115" t="s">
        <v>133</v>
      </c>
      <c r="AH1985" s="115" t="s">
        <v>133</v>
      </c>
    </row>
    <row r="1986" spans="1:34" x14ac:dyDescent="0.25">
      <c r="A1986" s="115">
        <v>339324</v>
      </c>
      <c r="B1986" s="115" t="s">
        <v>202</v>
      </c>
      <c r="N1986" s="115" t="s">
        <v>136</v>
      </c>
      <c r="P1986" s="115" t="s">
        <v>135</v>
      </c>
      <c r="W1986" s="115" t="s">
        <v>136</v>
      </c>
      <c r="AA1986" s="115" t="s">
        <v>136</v>
      </c>
      <c r="AC1986" s="115" t="s">
        <v>133</v>
      </c>
      <c r="AD1986" s="115" t="s">
        <v>133</v>
      </c>
      <c r="AE1986" s="115" t="s">
        <v>133</v>
      </c>
      <c r="AF1986" s="115" t="s">
        <v>133</v>
      </c>
      <c r="AG1986" s="115" t="s">
        <v>133</v>
      </c>
      <c r="AH1986" s="115" t="s">
        <v>133</v>
      </c>
    </row>
    <row r="1987" spans="1:34" x14ac:dyDescent="0.25">
      <c r="A1987" s="115">
        <v>339261</v>
      </c>
      <c r="B1987" s="115" t="s">
        <v>202</v>
      </c>
      <c r="H1987" s="115" t="s">
        <v>133</v>
      </c>
      <c r="S1987" s="115" t="s">
        <v>135</v>
      </c>
      <c r="AC1987" s="115" t="s">
        <v>133</v>
      </c>
      <c r="AD1987" s="115" t="s">
        <v>133</v>
      </c>
      <c r="AE1987" s="115" t="s">
        <v>133</v>
      </c>
      <c r="AF1987" s="115" t="s">
        <v>133</v>
      </c>
      <c r="AG1987" s="115" t="s">
        <v>133</v>
      </c>
      <c r="AH1987" s="115" t="s">
        <v>133</v>
      </c>
    </row>
    <row r="1988" spans="1:34" x14ac:dyDescent="0.25">
      <c r="A1988" s="115">
        <v>339382</v>
      </c>
      <c r="B1988" s="115" t="s">
        <v>202</v>
      </c>
      <c r="AC1988" s="115" t="s">
        <v>133</v>
      </c>
      <c r="AD1988" s="115" t="s">
        <v>133</v>
      </c>
      <c r="AE1988" s="115" t="s">
        <v>133</v>
      </c>
      <c r="AF1988" s="115" t="s">
        <v>133</v>
      </c>
      <c r="AG1988" s="115" t="s">
        <v>133</v>
      </c>
      <c r="AH1988" s="115" t="s">
        <v>133</v>
      </c>
    </row>
    <row r="1989" spans="1:34" x14ac:dyDescent="0.25">
      <c r="A1989" s="115">
        <v>339224</v>
      </c>
      <c r="B1989" s="115" t="s">
        <v>202</v>
      </c>
      <c r="S1989" s="115" t="s">
        <v>136</v>
      </c>
      <c r="W1989" s="115" t="s">
        <v>135</v>
      </c>
      <c r="AC1989" s="115" t="s">
        <v>133</v>
      </c>
      <c r="AD1989" s="115" t="s">
        <v>133</v>
      </c>
      <c r="AE1989" s="115" t="s">
        <v>133</v>
      </c>
      <c r="AF1989" s="115" t="s">
        <v>133</v>
      </c>
      <c r="AG1989" s="115" t="s">
        <v>133</v>
      </c>
      <c r="AH1989" s="115" t="s">
        <v>133</v>
      </c>
    </row>
    <row r="1990" spans="1:34" x14ac:dyDescent="0.25">
      <c r="A1990" s="115">
        <v>339483</v>
      </c>
      <c r="B1990" s="115" t="s">
        <v>202</v>
      </c>
      <c r="P1990" s="115" t="s">
        <v>136</v>
      </c>
      <c r="Z1990" s="115" t="s">
        <v>135</v>
      </c>
      <c r="AC1990" s="115" t="s">
        <v>133</v>
      </c>
      <c r="AD1990" s="115" t="s">
        <v>133</v>
      </c>
      <c r="AE1990" s="115" t="s">
        <v>133</v>
      </c>
      <c r="AF1990" s="115" t="s">
        <v>133</v>
      </c>
      <c r="AG1990" s="115" t="s">
        <v>133</v>
      </c>
      <c r="AH1990" s="115" t="s">
        <v>133</v>
      </c>
    </row>
    <row r="1991" spans="1:34" x14ac:dyDescent="0.25">
      <c r="A1991" s="115">
        <v>339272</v>
      </c>
      <c r="B1991" s="115" t="s">
        <v>202</v>
      </c>
      <c r="X1991" s="115" t="s">
        <v>135</v>
      </c>
      <c r="AC1991" s="115" t="s">
        <v>133</v>
      </c>
      <c r="AD1991" s="115" t="s">
        <v>133</v>
      </c>
      <c r="AE1991" s="115" t="s">
        <v>133</v>
      </c>
      <c r="AF1991" s="115" t="s">
        <v>133</v>
      </c>
      <c r="AG1991" s="115" t="s">
        <v>133</v>
      </c>
      <c r="AH1991" s="115" t="s">
        <v>133</v>
      </c>
    </row>
    <row r="1992" spans="1:34" x14ac:dyDescent="0.25">
      <c r="A1992" s="115">
        <v>338602</v>
      </c>
      <c r="B1992" s="115" t="s">
        <v>202</v>
      </c>
      <c r="P1992" s="115" t="s">
        <v>136</v>
      </c>
      <c r="AC1992" s="115" t="s">
        <v>133</v>
      </c>
      <c r="AD1992" s="115" t="s">
        <v>133</v>
      </c>
      <c r="AE1992" s="115" t="s">
        <v>133</v>
      </c>
      <c r="AF1992" s="115" t="s">
        <v>133</v>
      </c>
      <c r="AG1992" s="115" t="s">
        <v>133</v>
      </c>
      <c r="AH1992" s="115" t="s">
        <v>133</v>
      </c>
    </row>
    <row r="1993" spans="1:34" x14ac:dyDescent="0.25">
      <c r="A1993" s="115">
        <v>339343</v>
      </c>
      <c r="B1993" s="115" t="s">
        <v>202</v>
      </c>
      <c r="AC1993" s="115" t="s">
        <v>133</v>
      </c>
      <c r="AD1993" s="115" t="s">
        <v>133</v>
      </c>
      <c r="AE1993" s="115" t="s">
        <v>133</v>
      </c>
      <c r="AF1993" s="115" t="s">
        <v>133</v>
      </c>
      <c r="AG1993" s="115" t="s">
        <v>133</v>
      </c>
      <c r="AH1993" s="115" t="s">
        <v>133</v>
      </c>
    </row>
    <row r="1994" spans="1:34" x14ac:dyDescent="0.25">
      <c r="A1994" s="115">
        <v>338633</v>
      </c>
      <c r="B1994" s="115" t="s">
        <v>202</v>
      </c>
      <c r="S1994" s="115" t="s">
        <v>136</v>
      </c>
      <c r="Y1994" s="115" t="s">
        <v>136</v>
      </c>
      <c r="Z1994" s="115" t="s">
        <v>136</v>
      </c>
      <c r="AC1994" s="115" t="s">
        <v>133</v>
      </c>
      <c r="AD1994" s="115" t="s">
        <v>133</v>
      </c>
      <c r="AE1994" s="115" t="s">
        <v>133</v>
      </c>
      <c r="AF1994" s="115" t="s">
        <v>133</v>
      </c>
      <c r="AG1994" s="115" t="s">
        <v>133</v>
      </c>
      <c r="AH1994" s="115" t="s">
        <v>133</v>
      </c>
    </row>
    <row r="1995" spans="1:34" x14ac:dyDescent="0.25">
      <c r="A1995" s="115">
        <v>339496</v>
      </c>
      <c r="B1995" s="115" t="s">
        <v>202</v>
      </c>
      <c r="X1995" s="115" t="s">
        <v>135</v>
      </c>
      <c r="AC1995" s="115" t="s">
        <v>133</v>
      </c>
      <c r="AD1995" s="115" t="s">
        <v>133</v>
      </c>
      <c r="AE1995" s="115" t="s">
        <v>133</v>
      </c>
      <c r="AF1995" s="115" t="s">
        <v>133</v>
      </c>
      <c r="AG1995" s="115" t="s">
        <v>133</v>
      </c>
      <c r="AH1995" s="115" t="s">
        <v>133</v>
      </c>
    </row>
    <row r="1996" spans="1:34" x14ac:dyDescent="0.25">
      <c r="A1996" s="115">
        <v>337763</v>
      </c>
      <c r="B1996" s="115" t="s">
        <v>202</v>
      </c>
      <c r="F1996" s="115" t="s">
        <v>136</v>
      </c>
      <c r="K1996" s="115" t="s">
        <v>136</v>
      </c>
      <c r="P1996" s="115" t="s">
        <v>136</v>
      </c>
      <c r="Y1996" s="115" t="s">
        <v>136</v>
      </c>
      <c r="AC1996" s="115" t="s">
        <v>133</v>
      </c>
      <c r="AD1996" s="115" t="s">
        <v>133</v>
      </c>
      <c r="AE1996" s="115" t="s">
        <v>133</v>
      </c>
      <c r="AF1996" s="115" t="s">
        <v>133</v>
      </c>
      <c r="AG1996" s="115" t="s">
        <v>133</v>
      </c>
      <c r="AH1996" s="115" t="s">
        <v>133</v>
      </c>
    </row>
    <row r="1997" spans="1:34" x14ac:dyDescent="0.25">
      <c r="A1997" s="115">
        <v>337456</v>
      </c>
      <c r="B1997" s="115" t="s">
        <v>202</v>
      </c>
      <c r="H1997" s="115" t="s">
        <v>136</v>
      </c>
      <c r="P1997" s="115" t="s">
        <v>136</v>
      </c>
      <c r="W1997" s="115" t="s">
        <v>136</v>
      </c>
      <c r="Y1997" s="115" t="s">
        <v>136</v>
      </c>
      <c r="AC1997" s="115" t="s">
        <v>133</v>
      </c>
      <c r="AD1997" s="115" t="s">
        <v>133</v>
      </c>
      <c r="AE1997" s="115" t="s">
        <v>133</v>
      </c>
      <c r="AF1997" s="115" t="s">
        <v>133</v>
      </c>
      <c r="AG1997" s="115" t="s">
        <v>133</v>
      </c>
      <c r="AH1997" s="115" t="s">
        <v>133</v>
      </c>
    </row>
    <row r="1998" spans="1:34" x14ac:dyDescent="0.25">
      <c r="A1998" s="115">
        <v>338847</v>
      </c>
      <c r="B1998" s="115" t="s">
        <v>202</v>
      </c>
      <c r="P1998" s="115" t="s">
        <v>136</v>
      </c>
      <c r="X1998" s="115" t="s">
        <v>136</v>
      </c>
      <c r="Z1998" s="115" t="s">
        <v>136</v>
      </c>
      <c r="AC1998" s="115" t="s">
        <v>133</v>
      </c>
      <c r="AD1998" s="115" t="s">
        <v>133</v>
      </c>
      <c r="AE1998" s="115" t="s">
        <v>133</v>
      </c>
      <c r="AF1998" s="115" t="s">
        <v>133</v>
      </c>
      <c r="AG1998" s="115" t="s">
        <v>133</v>
      </c>
      <c r="AH1998" s="115" t="s">
        <v>133</v>
      </c>
    </row>
    <row r="1999" spans="1:34" x14ac:dyDescent="0.25">
      <c r="A1999" s="115">
        <v>339438</v>
      </c>
      <c r="B1999" s="115" t="s">
        <v>202</v>
      </c>
      <c r="W1999" s="115" t="s">
        <v>135</v>
      </c>
      <c r="AC1999" s="115" t="s">
        <v>133</v>
      </c>
      <c r="AD1999" s="115" t="s">
        <v>133</v>
      </c>
      <c r="AE1999" s="115" t="s">
        <v>133</v>
      </c>
      <c r="AF1999" s="115" t="s">
        <v>133</v>
      </c>
      <c r="AG1999" s="115" t="s">
        <v>133</v>
      </c>
      <c r="AH1999" s="115" t="s">
        <v>133</v>
      </c>
    </row>
    <row r="2000" spans="1:34" x14ac:dyDescent="0.25">
      <c r="A2000" s="115">
        <v>336196</v>
      </c>
      <c r="B2000" s="115" t="s">
        <v>202</v>
      </c>
      <c r="P2000" s="115" t="s">
        <v>136</v>
      </c>
      <c r="S2000" s="115" t="s">
        <v>136</v>
      </c>
      <c r="Z2000" s="115" t="s">
        <v>136</v>
      </c>
      <c r="AA2000" s="115" t="s">
        <v>136</v>
      </c>
      <c r="AC2000" s="115" t="s">
        <v>133</v>
      </c>
      <c r="AD2000" s="115" t="s">
        <v>133</v>
      </c>
      <c r="AE2000" s="115" t="s">
        <v>133</v>
      </c>
      <c r="AF2000" s="115" t="s">
        <v>133</v>
      </c>
      <c r="AG2000" s="115" t="s">
        <v>133</v>
      </c>
      <c r="AH2000" s="115" t="s">
        <v>133</v>
      </c>
    </row>
    <row r="2001" spans="1:34" x14ac:dyDescent="0.25">
      <c r="A2001" s="115">
        <v>338837</v>
      </c>
      <c r="B2001" s="115" t="s">
        <v>202</v>
      </c>
      <c r="N2001" s="115" t="s">
        <v>136</v>
      </c>
      <c r="V2001" s="115" t="s">
        <v>136</v>
      </c>
      <c r="AA2001" s="115" t="s">
        <v>136</v>
      </c>
      <c r="AC2001" s="115" t="s">
        <v>133</v>
      </c>
      <c r="AD2001" s="115" t="s">
        <v>133</v>
      </c>
      <c r="AE2001" s="115" t="s">
        <v>133</v>
      </c>
      <c r="AF2001" s="115" t="s">
        <v>133</v>
      </c>
      <c r="AG2001" s="115" t="s">
        <v>133</v>
      </c>
      <c r="AH2001" s="115" t="s">
        <v>133</v>
      </c>
    </row>
    <row r="2002" spans="1:34" x14ac:dyDescent="0.25">
      <c r="A2002" s="115">
        <v>339228</v>
      </c>
      <c r="B2002" s="115" t="s">
        <v>202</v>
      </c>
      <c r="AC2002" s="115" t="s">
        <v>133</v>
      </c>
      <c r="AD2002" s="115" t="s">
        <v>133</v>
      </c>
      <c r="AE2002" s="115" t="s">
        <v>133</v>
      </c>
      <c r="AF2002" s="115" t="s">
        <v>133</v>
      </c>
      <c r="AG2002" s="115" t="s">
        <v>133</v>
      </c>
      <c r="AH2002" s="115" t="s">
        <v>133</v>
      </c>
    </row>
    <row r="2003" spans="1:34" x14ac:dyDescent="0.25">
      <c r="A2003" s="115">
        <v>339907</v>
      </c>
      <c r="B2003" s="115" t="s">
        <v>202</v>
      </c>
      <c r="P2003" s="115" t="s">
        <v>136</v>
      </c>
      <c r="X2003" s="115" t="s">
        <v>135</v>
      </c>
      <c r="Z2003" s="115" t="s">
        <v>135</v>
      </c>
      <c r="AC2003" s="115" t="s">
        <v>133</v>
      </c>
      <c r="AD2003" s="115" t="s">
        <v>133</v>
      </c>
      <c r="AE2003" s="115" t="s">
        <v>133</v>
      </c>
      <c r="AF2003" s="115" t="s">
        <v>133</v>
      </c>
      <c r="AG2003" s="115" t="s">
        <v>133</v>
      </c>
      <c r="AH2003" s="115" t="s">
        <v>133</v>
      </c>
    </row>
    <row r="2004" spans="1:34" x14ac:dyDescent="0.25">
      <c r="A2004" s="115">
        <v>339312</v>
      </c>
      <c r="B2004" s="115" t="s">
        <v>202</v>
      </c>
      <c r="AC2004" s="115" t="s">
        <v>133</v>
      </c>
      <c r="AD2004" s="115" t="s">
        <v>133</v>
      </c>
      <c r="AE2004" s="115" t="s">
        <v>133</v>
      </c>
      <c r="AF2004" s="115" t="s">
        <v>133</v>
      </c>
      <c r="AG2004" s="115" t="s">
        <v>133</v>
      </c>
      <c r="AH2004" s="115" t="s">
        <v>133</v>
      </c>
    </row>
    <row r="2005" spans="1:34" x14ac:dyDescent="0.25">
      <c r="A2005" s="115">
        <v>339274</v>
      </c>
      <c r="B2005" s="115" t="s">
        <v>202</v>
      </c>
      <c r="AC2005" s="115" t="s">
        <v>133</v>
      </c>
      <c r="AD2005" s="115" t="s">
        <v>133</v>
      </c>
      <c r="AE2005" s="115" t="s">
        <v>133</v>
      </c>
      <c r="AF2005" s="115" t="s">
        <v>133</v>
      </c>
      <c r="AG2005" s="115" t="s">
        <v>133</v>
      </c>
      <c r="AH2005" s="115" t="s">
        <v>133</v>
      </c>
    </row>
    <row r="2006" spans="1:34" x14ac:dyDescent="0.25">
      <c r="A2006" s="115">
        <v>339539</v>
      </c>
      <c r="B2006" s="115" t="s">
        <v>202</v>
      </c>
      <c r="X2006" s="115" t="s">
        <v>135</v>
      </c>
      <c r="AC2006" s="115" t="s">
        <v>133</v>
      </c>
      <c r="AD2006" s="115" t="s">
        <v>133</v>
      </c>
      <c r="AE2006" s="115" t="s">
        <v>133</v>
      </c>
      <c r="AF2006" s="115" t="s">
        <v>133</v>
      </c>
      <c r="AG2006" s="115" t="s">
        <v>133</v>
      </c>
      <c r="AH2006" s="115" t="s">
        <v>133</v>
      </c>
    </row>
    <row r="2007" spans="1:34" x14ac:dyDescent="0.25">
      <c r="A2007" s="115">
        <v>339145</v>
      </c>
      <c r="B2007" s="115" t="s">
        <v>202</v>
      </c>
      <c r="X2007" s="115" t="s">
        <v>135</v>
      </c>
      <c r="AC2007" s="115" t="s">
        <v>133</v>
      </c>
      <c r="AD2007" s="115" t="s">
        <v>133</v>
      </c>
      <c r="AE2007" s="115" t="s">
        <v>133</v>
      </c>
      <c r="AF2007" s="115" t="s">
        <v>133</v>
      </c>
      <c r="AG2007" s="115" t="s">
        <v>133</v>
      </c>
      <c r="AH2007" s="115" t="s">
        <v>133</v>
      </c>
    </row>
    <row r="2008" spans="1:34" x14ac:dyDescent="0.25">
      <c r="A2008" s="115">
        <v>339415</v>
      </c>
      <c r="B2008" s="115" t="s">
        <v>202</v>
      </c>
      <c r="AC2008" s="115" t="s">
        <v>133</v>
      </c>
      <c r="AD2008" s="115" t="s">
        <v>133</v>
      </c>
      <c r="AE2008" s="115" t="s">
        <v>133</v>
      </c>
      <c r="AF2008" s="115" t="s">
        <v>133</v>
      </c>
      <c r="AG2008" s="115" t="s">
        <v>133</v>
      </c>
      <c r="AH2008" s="115" t="s">
        <v>133</v>
      </c>
    </row>
    <row r="2009" spans="1:34" x14ac:dyDescent="0.25">
      <c r="A2009" s="115">
        <v>332073</v>
      </c>
      <c r="B2009" s="115" t="s">
        <v>202</v>
      </c>
      <c r="C2009" s="115" t="s">
        <v>136</v>
      </c>
      <c r="P2009" s="115" t="s">
        <v>136</v>
      </c>
      <c r="X2009" s="115" t="s">
        <v>135</v>
      </c>
      <c r="Z2009" s="115" t="s">
        <v>135</v>
      </c>
      <c r="AC2009" s="115" t="s">
        <v>133</v>
      </c>
      <c r="AD2009" s="115" t="s">
        <v>133</v>
      </c>
      <c r="AE2009" s="115" t="s">
        <v>133</v>
      </c>
      <c r="AF2009" s="115" t="s">
        <v>133</v>
      </c>
      <c r="AG2009" s="115" t="s">
        <v>133</v>
      </c>
      <c r="AH2009" s="115" t="s">
        <v>133</v>
      </c>
    </row>
    <row r="2010" spans="1:34" x14ac:dyDescent="0.25">
      <c r="A2010" s="115">
        <v>339096</v>
      </c>
      <c r="B2010" s="115" t="s">
        <v>202</v>
      </c>
      <c r="AC2010" s="115" t="s">
        <v>133</v>
      </c>
      <c r="AD2010" s="115" t="s">
        <v>133</v>
      </c>
      <c r="AE2010" s="115" t="s">
        <v>133</v>
      </c>
      <c r="AF2010" s="115" t="s">
        <v>133</v>
      </c>
      <c r="AG2010" s="115" t="s">
        <v>133</v>
      </c>
      <c r="AH2010" s="115" t="s">
        <v>133</v>
      </c>
    </row>
    <row r="2011" spans="1:34" x14ac:dyDescent="0.25">
      <c r="A2011" s="115">
        <v>339033</v>
      </c>
      <c r="B2011" s="115" t="s">
        <v>202</v>
      </c>
      <c r="S2011" s="115" t="s">
        <v>136</v>
      </c>
      <c r="AC2011" s="115" t="s">
        <v>133</v>
      </c>
      <c r="AD2011" s="115" t="s">
        <v>133</v>
      </c>
      <c r="AE2011" s="115" t="s">
        <v>133</v>
      </c>
      <c r="AF2011" s="115" t="s">
        <v>133</v>
      </c>
      <c r="AG2011" s="115" t="s">
        <v>133</v>
      </c>
      <c r="AH2011" s="115" t="s">
        <v>133</v>
      </c>
    </row>
    <row r="2012" spans="1:34" x14ac:dyDescent="0.25">
      <c r="A2012" s="115">
        <v>338513</v>
      </c>
      <c r="B2012" s="115" t="s">
        <v>202</v>
      </c>
      <c r="AA2012" s="115" t="s">
        <v>136</v>
      </c>
      <c r="AC2012" s="115" t="s">
        <v>133</v>
      </c>
      <c r="AD2012" s="115" t="s">
        <v>133</v>
      </c>
      <c r="AE2012" s="115" t="s">
        <v>133</v>
      </c>
      <c r="AF2012" s="115" t="s">
        <v>133</v>
      </c>
      <c r="AG2012" s="115" t="s">
        <v>133</v>
      </c>
      <c r="AH2012" s="115" t="s">
        <v>133</v>
      </c>
    </row>
    <row r="2013" spans="1:34" x14ac:dyDescent="0.25">
      <c r="A2013" s="115">
        <v>338160</v>
      </c>
      <c r="B2013" s="115" t="s">
        <v>202</v>
      </c>
      <c r="H2013" s="115" t="s">
        <v>136</v>
      </c>
      <c r="P2013" s="115" t="s">
        <v>135</v>
      </c>
      <c r="T2013" s="115" t="s">
        <v>136</v>
      </c>
      <c r="AC2013" s="115" t="s">
        <v>133</v>
      </c>
      <c r="AD2013" s="115" t="s">
        <v>133</v>
      </c>
      <c r="AE2013" s="115" t="s">
        <v>133</v>
      </c>
      <c r="AF2013" s="115" t="s">
        <v>133</v>
      </c>
      <c r="AG2013" s="115" t="s">
        <v>133</v>
      </c>
      <c r="AH2013" s="115" t="s">
        <v>133</v>
      </c>
    </row>
    <row r="2014" spans="1:34" x14ac:dyDescent="0.25">
      <c r="A2014" s="115">
        <v>339484</v>
      </c>
      <c r="B2014" s="115" t="s">
        <v>202</v>
      </c>
      <c r="AC2014" s="115" t="s">
        <v>133</v>
      </c>
      <c r="AD2014" s="115" t="s">
        <v>133</v>
      </c>
      <c r="AE2014" s="115" t="s">
        <v>133</v>
      </c>
      <c r="AF2014" s="115" t="s">
        <v>133</v>
      </c>
      <c r="AG2014" s="115" t="s">
        <v>133</v>
      </c>
      <c r="AH2014" s="115" t="s">
        <v>133</v>
      </c>
    </row>
    <row r="2015" spans="1:34" x14ac:dyDescent="0.25">
      <c r="A2015" s="115">
        <v>339487</v>
      </c>
      <c r="B2015" s="115" t="s">
        <v>202</v>
      </c>
      <c r="AC2015" s="115" t="s">
        <v>133</v>
      </c>
      <c r="AD2015" s="115" t="s">
        <v>133</v>
      </c>
      <c r="AE2015" s="115" t="s">
        <v>133</v>
      </c>
      <c r="AF2015" s="115" t="s">
        <v>133</v>
      </c>
      <c r="AG2015" s="115" t="s">
        <v>133</v>
      </c>
      <c r="AH2015" s="115" t="s">
        <v>133</v>
      </c>
    </row>
    <row r="2016" spans="1:34" x14ac:dyDescent="0.25">
      <c r="A2016" s="115">
        <v>339787</v>
      </c>
      <c r="B2016" s="115" t="s">
        <v>202</v>
      </c>
      <c r="AC2016" s="115" t="s">
        <v>133</v>
      </c>
      <c r="AD2016" s="115" t="s">
        <v>133</v>
      </c>
      <c r="AE2016" s="115" t="s">
        <v>133</v>
      </c>
      <c r="AF2016" s="115" t="s">
        <v>133</v>
      </c>
      <c r="AG2016" s="115" t="s">
        <v>133</v>
      </c>
      <c r="AH2016" s="115" t="s">
        <v>133</v>
      </c>
    </row>
    <row r="2017" spans="1:34" x14ac:dyDescent="0.25">
      <c r="A2017" s="115">
        <v>339132</v>
      </c>
      <c r="B2017" s="115" t="s">
        <v>202</v>
      </c>
      <c r="X2017" s="115" t="s">
        <v>135</v>
      </c>
      <c r="AC2017" s="115" t="s">
        <v>133</v>
      </c>
      <c r="AD2017" s="115" t="s">
        <v>133</v>
      </c>
      <c r="AE2017" s="115" t="s">
        <v>133</v>
      </c>
      <c r="AF2017" s="115" t="s">
        <v>133</v>
      </c>
      <c r="AG2017" s="115" t="s">
        <v>133</v>
      </c>
      <c r="AH2017" s="115" t="s">
        <v>133</v>
      </c>
    </row>
    <row r="2018" spans="1:34" x14ac:dyDescent="0.25">
      <c r="A2018" s="115">
        <v>338937</v>
      </c>
      <c r="B2018" s="115" t="s">
        <v>202</v>
      </c>
      <c r="I2018" s="115" t="s">
        <v>135</v>
      </c>
      <c r="N2018" s="115" t="s">
        <v>136</v>
      </c>
      <c r="V2018" s="115" t="s">
        <v>136</v>
      </c>
      <c r="AA2018" s="115" t="s">
        <v>135</v>
      </c>
      <c r="AC2018" s="115" t="s">
        <v>133</v>
      </c>
      <c r="AD2018" s="115" t="s">
        <v>133</v>
      </c>
      <c r="AE2018" s="115" t="s">
        <v>133</v>
      </c>
      <c r="AF2018" s="115" t="s">
        <v>133</v>
      </c>
      <c r="AG2018" s="115" t="s">
        <v>133</v>
      </c>
      <c r="AH2018" s="115" t="s">
        <v>133</v>
      </c>
    </row>
    <row r="2019" spans="1:34" x14ac:dyDescent="0.25">
      <c r="A2019" s="115">
        <v>340083</v>
      </c>
      <c r="B2019" s="115" t="s">
        <v>202</v>
      </c>
      <c r="I2019" s="115" t="s">
        <v>136</v>
      </c>
      <c r="N2019" s="115" t="s">
        <v>136</v>
      </c>
      <c r="V2019" s="115" t="s">
        <v>135</v>
      </c>
      <c r="AC2019" s="115" t="s">
        <v>133</v>
      </c>
      <c r="AD2019" s="115" t="s">
        <v>133</v>
      </c>
      <c r="AE2019" s="115" t="s">
        <v>133</v>
      </c>
      <c r="AF2019" s="115" t="s">
        <v>133</v>
      </c>
      <c r="AG2019" s="115" t="s">
        <v>133</v>
      </c>
      <c r="AH2019" s="115" t="s">
        <v>133</v>
      </c>
    </row>
    <row r="2020" spans="1:34" x14ac:dyDescent="0.25">
      <c r="A2020" s="115">
        <v>321482</v>
      </c>
      <c r="B2020" s="115" t="s">
        <v>202</v>
      </c>
      <c r="L2020" s="115" t="s">
        <v>136</v>
      </c>
      <c r="AA2020" s="115" t="s">
        <v>136</v>
      </c>
      <c r="AC2020" s="115" t="s">
        <v>133</v>
      </c>
      <c r="AD2020" s="115" t="s">
        <v>133</v>
      </c>
      <c r="AE2020" s="115" t="s">
        <v>133</v>
      </c>
      <c r="AF2020" s="115" t="s">
        <v>133</v>
      </c>
      <c r="AG2020" s="115" t="s">
        <v>133</v>
      </c>
      <c r="AH2020" s="115" t="s">
        <v>133</v>
      </c>
    </row>
    <row r="2021" spans="1:34" x14ac:dyDescent="0.25">
      <c r="A2021" s="115">
        <v>339058</v>
      </c>
      <c r="B2021" s="115" t="s">
        <v>202</v>
      </c>
      <c r="X2021" s="115" t="s">
        <v>135</v>
      </c>
      <c r="AC2021" s="115" t="s">
        <v>133</v>
      </c>
      <c r="AD2021" s="115" t="s">
        <v>133</v>
      </c>
      <c r="AE2021" s="115" t="s">
        <v>133</v>
      </c>
      <c r="AF2021" s="115" t="s">
        <v>133</v>
      </c>
      <c r="AG2021" s="115" t="s">
        <v>133</v>
      </c>
      <c r="AH2021" s="115" t="s">
        <v>133</v>
      </c>
    </row>
    <row r="2022" spans="1:34" x14ac:dyDescent="0.25">
      <c r="A2022" s="115">
        <v>337486</v>
      </c>
      <c r="B2022" s="115" t="s">
        <v>202</v>
      </c>
      <c r="W2022" s="115" t="s">
        <v>135</v>
      </c>
      <c r="X2022" s="115" t="s">
        <v>135</v>
      </c>
      <c r="Y2022" s="115" t="s">
        <v>135</v>
      </c>
      <c r="Z2022" s="115" t="s">
        <v>135</v>
      </c>
      <c r="AC2022" s="115" t="s">
        <v>133</v>
      </c>
      <c r="AD2022" s="115" t="s">
        <v>133</v>
      </c>
      <c r="AE2022" s="115" t="s">
        <v>133</v>
      </c>
      <c r="AF2022" s="115" t="s">
        <v>133</v>
      </c>
      <c r="AG2022" s="115" t="s">
        <v>133</v>
      </c>
      <c r="AH2022" s="115" t="s">
        <v>133</v>
      </c>
    </row>
    <row r="2023" spans="1:34" x14ac:dyDescent="0.25">
      <c r="A2023" s="115">
        <v>338585</v>
      </c>
      <c r="B2023" s="115" t="s">
        <v>202</v>
      </c>
      <c r="N2023" s="115" t="s">
        <v>136</v>
      </c>
      <c r="P2023" s="115" t="s">
        <v>136</v>
      </c>
      <c r="W2023" s="115" t="s">
        <v>136</v>
      </c>
      <c r="AC2023" s="115" t="s">
        <v>133</v>
      </c>
      <c r="AD2023" s="115" t="s">
        <v>133</v>
      </c>
      <c r="AE2023" s="115" t="s">
        <v>133</v>
      </c>
      <c r="AF2023" s="115" t="s">
        <v>133</v>
      </c>
      <c r="AG2023" s="115" t="s">
        <v>133</v>
      </c>
      <c r="AH2023" s="115" t="s">
        <v>133</v>
      </c>
    </row>
    <row r="2024" spans="1:34" x14ac:dyDescent="0.25">
      <c r="A2024" s="115">
        <v>325990</v>
      </c>
      <c r="B2024" s="115" t="s">
        <v>202</v>
      </c>
      <c r="K2024" s="115" t="s">
        <v>136</v>
      </c>
      <c r="P2024" s="115" t="s">
        <v>136</v>
      </c>
      <c r="AC2024" s="115" t="s">
        <v>133</v>
      </c>
      <c r="AD2024" s="115" t="s">
        <v>133</v>
      </c>
      <c r="AE2024" s="115" t="s">
        <v>133</v>
      </c>
      <c r="AF2024" s="115" t="s">
        <v>133</v>
      </c>
      <c r="AG2024" s="115" t="s">
        <v>133</v>
      </c>
      <c r="AH2024" s="115" t="s">
        <v>133</v>
      </c>
    </row>
    <row r="2025" spans="1:34" x14ac:dyDescent="0.25">
      <c r="A2025" s="115">
        <v>338734</v>
      </c>
      <c r="B2025" s="115" t="s">
        <v>202</v>
      </c>
      <c r="G2025" s="115" t="s">
        <v>136</v>
      </c>
      <c r="N2025" s="115" t="s">
        <v>136</v>
      </c>
      <c r="Z2025" s="115" t="s">
        <v>136</v>
      </c>
      <c r="AA2025" s="115" t="s">
        <v>136</v>
      </c>
      <c r="AC2025" s="115" t="s">
        <v>133</v>
      </c>
      <c r="AD2025" s="115" t="s">
        <v>133</v>
      </c>
      <c r="AE2025" s="115" t="s">
        <v>133</v>
      </c>
      <c r="AF2025" s="115" t="s">
        <v>133</v>
      </c>
      <c r="AG2025" s="115" t="s">
        <v>133</v>
      </c>
      <c r="AH2025" s="115" t="s">
        <v>133</v>
      </c>
    </row>
    <row r="2026" spans="1:34" x14ac:dyDescent="0.25">
      <c r="A2026" s="115">
        <v>339423</v>
      </c>
      <c r="B2026" s="115" t="s">
        <v>202</v>
      </c>
      <c r="N2026" s="115" t="s">
        <v>133</v>
      </c>
      <c r="AC2026" s="115" t="s">
        <v>133</v>
      </c>
      <c r="AD2026" s="115" t="s">
        <v>133</v>
      </c>
      <c r="AE2026" s="115" t="s">
        <v>133</v>
      </c>
      <c r="AF2026" s="115" t="s">
        <v>133</v>
      </c>
      <c r="AG2026" s="115" t="s">
        <v>133</v>
      </c>
      <c r="AH2026" s="115" t="s">
        <v>133</v>
      </c>
    </row>
    <row r="2027" spans="1:34" x14ac:dyDescent="0.25">
      <c r="A2027" s="115">
        <v>339346</v>
      </c>
      <c r="B2027" s="115" t="s">
        <v>202</v>
      </c>
      <c r="AC2027" s="115" t="s">
        <v>133</v>
      </c>
      <c r="AD2027" s="115" t="s">
        <v>133</v>
      </c>
      <c r="AE2027" s="115" t="s">
        <v>133</v>
      </c>
      <c r="AF2027" s="115" t="s">
        <v>133</v>
      </c>
      <c r="AG2027" s="115" t="s">
        <v>133</v>
      </c>
      <c r="AH2027" s="115" t="s">
        <v>133</v>
      </c>
    </row>
    <row r="2028" spans="1:34" x14ac:dyDescent="0.25">
      <c r="A2028" s="115">
        <v>338774</v>
      </c>
      <c r="B2028" s="115" t="s">
        <v>202</v>
      </c>
      <c r="N2028" s="115" t="s">
        <v>136</v>
      </c>
      <c r="P2028" s="115" t="s">
        <v>136</v>
      </c>
      <c r="X2028" s="115" t="s">
        <v>136</v>
      </c>
      <c r="Y2028" s="115" t="s">
        <v>136</v>
      </c>
      <c r="AC2028" s="115" t="s">
        <v>133</v>
      </c>
      <c r="AD2028" s="115" t="s">
        <v>133</v>
      </c>
      <c r="AE2028" s="115" t="s">
        <v>133</v>
      </c>
      <c r="AF2028" s="115" t="s">
        <v>133</v>
      </c>
      <c r="AG2028" s="115" t="s">
        <v>133</v>
      </c>
      <c r="AH2028" s="115" t="s">
        <v>133</v>
      </c>
    </row>
    <row r="2029" spans="1:34" x14ac:dyDescent="0.25">
      <c r="A2029" s="115">
        <v>335162</v>
      </c>
      <c r="B2029" s="115" t="s">
        <v>202</v>
      </c>
      <c r="N2029" s="115" t="s">
        <v>136</v>
      </c>
      <c r="AA2029" s="115" t="s">
        <v>136</v>
      </c>
      <c r="AC2029" s="115" t="s">
        <v>133</v>
      </c>
      <c r="AD2029" s="115" t="s">
        <v>133</v>
      </c>
      <c r="AE2029" s="115" t="s">
        <v>133</v>
      </c>
      <c r="AF2029" s="115" t="s">
        <v>133</v>
      </c>
      <c r="AG2029" s="115" t="s">
        <v>133</v>
      </c>
      <c r="AH2029" s="115" t="s">
        <v>133</v>
      </c>
    </row>
    <row r="2030" spans="1:34" x14ac:dyDescent="0.25">
      <c r="A2030" s="115">
        <v>339131</v>
      </c>
      <c r="B2030" s="115" t="s">
        <v>202</v>
      </c>
      <c r="N2030" s="115" t="s">
        <v>136</v>
      </c>
      <c r="S2030" s="115" t="s">
        <v>136</v>
      </c>
      <c r="X2030" s="115" t="s">
        <v>135</v>
      </c>
      <c r="AC2030" s="115" t="s">
        <v>133</v>
      </c>
      <c r="AD2030" s="115" t="s">
        <v>133</v>
      </c>
      <c r="AE2030" s="115" t="s">
        <v>133</v>
      </c>
      <c r="AF2030" s="115" t="s">
        <v>133</v>
      </c>
      <c r="AG2030" s="115" t="s">
        <v>133</v>
      </c>
      <c r="AH2030" s="115" t="s">
        <v>133</v>
      </c>
    </row>
    <row r="2031" spans="1:34" x14ac:dyDescent="0.25">
      <c r="A2031" s="115">
        <v>335338</v>
      </c>
      <c r="B2031" s="115" t="s">
        <v>202</v>
      </c>
      <c r="N2031" s="115" t="s">
        <v>136</v>
      </c>
      <c r="P2031" s="115" t="s">
        <v>136</v>
      </c>
      <c r="W2031" s="115" t="s">
        <v>136</v>
      </c>
      <c r="AC2031" s="115" t="s">
        <v>133</v>
      </c>
      <c r="AD2031" s="115" t="s">
        <v>133</v>
      </c>
      <c r="AE2031" s="115" t="s">
        <v>133</v>
      </c>
      <c r="AF2031" s="115" t="s">
        <v>133</v>
      </c>
      <c r="AG2031" s="115" t="s">
        <v>133</v>
      </c>
      <c r="AH2031" s="115" t="s">
        <v>133</v>
      </c>
    </row>
    <row r="2032" spans="1:34" x14ac:dyDescent="0.25">
      <c r="A2032" s="115">
        <v>339450</v>
      </c>
      <c r="B2032" s="115" t="s">
        <v>202</v>
      </c>
      <c r="W2032" s="115" t="s">
        <v>135</v>
      </c>
      <c r="AC2032" s="115" t="s">
        <v>133</v>
      </c>
      <c r="AD2032" s="115" t="s">
        <v>133</v>
      </c>
      <c r="AE2032" s="115" t="s">
        <v>133</v>
      </c>
      <c r="AF2032" s="115" t="s">
        <v>133</v>
      </c>
      <c r="AG2032" s="115" t="s">
        <v>133</v>
      </c>
      <c r="AH2032" s="115" t="s">
        <v>133</v>
      </c>
    </row>
    <row r="2033" spans="1:34" x14ac:dyDescent="0.25">
      <c r="A2033" s="115">
        <v>339547</v>
      </c>
      <c r="B2033" s="115" t="s">
        <v>202</v>
      </c>
      <c r="AC2033" s="115" t="s">
        <v>133</v>
      </c>
      <c r="AD2033" s="115" t="s">
        <v>133</v>
      </c>
      <c r="AE2033" s="115" t="s">
        <v>133</v>
      </c>
      <c r="AF2033" s="115" t="s">
        <v>133</v>
      </c>
      <c r="AG2033" s="115" t="s">
        <v>133</v>
      </c>
      <c r="AH2033" s="115" t="s">
        <v>133</v>
      </c>
    </row>
    <row r="2034" spans="1:34" x14ac:dyDescent="0.25">
      <c r="A2034" s="115">
        <v>339375</v>
      </c>
      <c r="B2034" s="115" t="s">
        <v>202</v>
      </c>
      <c r="K2034" s="115" t="s">
        <v>135</v>
      </c>
      <c r="N2034" s="115" t="s">
        <v>135</v>
      </c>
      <c r="X2034" s="115" t="s">
        <v>135</v>
      </c>
      <c r="AA2034" s="115" t="s">
        <v>135</v>
      </c>
      <c r="AC2034" s="115" t="s">
        <v>133</v>
      </c>
      <c r="AD2034" s="115" t="s">
        <v>133</v>
      </c>
      <c r="AE2034" s="115" t="s">
        <v>133</v>
      </c>
      <c r="AF2034" s="115" t="s">
        <v>133</v>
      </c>
      <c r="AG2034" s="115" t="s">
        <v>133</v>
      </c>
      <c r="AH2034" s="115" t="s">
        <v>133</v>
      </c>
    </row>
    <row r="2035" spans="1:34" x14ac:dyDescent="0.25">
      <c r="A2035" s="115">
        <v>339518</v>
      </c>
      <c r="B2035" s="115" t="s">
        <v>202</v>
      </c>
      <c r="AC2035" s="115" t="s">
        <v>133</v>
      </c>
      <c r="AD2035" s="115" t="s">
        <v>133</v>
      </c>
      <c r="AE2035" s="115" t="s">
        <v>133</v>
      </c>
      <c r="AF2035" s="115" t="s">
        <v>133</v>
      </c>
      <c r="AG2035" s="115" t="s">
        <v>133</v>
      </c>
      <c r="AH2035" s="115" t="s">
        <v>133</v>
      </c>
    </row>
    <row r="2036" spans="1:34" x14ac:dyDescent="0.25">
      <c r="A2036" s="115">
        <v>339315</v>
      </c>
      <c r="B2036" s="115" t="s">
        <v>202</v>
      </c>
      <c r="AC2036" s="115" t="s">
        <v>133</v>
      </c>
      <c r="AD2036" s="115" t="s">
        <v>133</v>
      </c>
      <c r="AE2036" s="115" t="s">
        <v>133</v>
      </c>
      <c r="AF2036" s="115" t="s">
        <v>133</v>
      </c>
      <c r="AG2036" s="115" t="s">
        <v>133</v>
      </c>
      <c r="AH2036" s="115" t="s">
        <v>133</v>
      </c>
    </row>
    <row r="2037" spans="1:34" x14ac:dyDescent="0.25">
      <c r="A2037" s="115">
        <v>339197</v>
      </c>
      <c r="B2037" s="115" t="s">
        <v>202</v>
      </c>
      <c r="AC2037" s="115" t="s">
        <v>133</v>
      </c>
      <c r="AD2037" s="115" t="s">
        <v>133</v>
      </c>
      <c r="AE2037" s="115" t="s">
        <v>133</v>
      </c>
      <c r="AF2037" s="115" t="s">
        <v>133</v>
      </c>
      <c r="AG2037" s="115" t="s">
        <v>133</v>
      </c>
      <c r="AH2037" s="115" t="s">
        <v>133</v>
      </c>
    </row>
    <row r="2038" spans="1:34" x14ac:dyDescent="0.25">
      <c r="A2038" s="115">
        <v>339460</v>
      </c>
      <c r="B2038" s="115" t="s">
        <v>202</v>
      </c>
      <c r="Z2038" s="115" t="s">
        <v>135</v>
      </c>
      <c r="AC2038" s="115" t="s">
        <v>133</v>
      </c>
      <c r="AD2038" s="115" t="s">
        <v>133</v>
      </c>
      <c r="AE2038" s="115" t="s">
        <v>133</v>
      </c>
      <c r="AF2038" s="115" t="s">
        <v>133</v>
      </c>
      <c r="AG2038" s="115" t="s">
        <v>133</v>
      </c>
      <c r="AH2038" s="115" t="s">
        <v>133</v>
      </c>
    </row>
    <row r="2039" spans="1:34" x14ac:dyDescent="0.25">
      <c r="A2039" s="115">
        <v>339265</v>
      </c>
      <c r="B2039" s="115" t="s">
        <v>202</v>
      </c>
      <c r="W2039" s="115" t="s">
        <v>135</v>
      </c>
      <c r="X2039" s="115" t="s">
        <v>135</v>
      </c>
      <c r="Y2039" s="115" t="s">
        <v>135</v>
      </c>
      <c r="Z2039" s="115" t="s">
        <v>135</v>
      </c>
      <c r="AC2039" s="115" t="s">
        <v>133</v>
      </c>
      <c r="AD2039" s="115" t="s">
        <v>133</v>
      </c>
      <c r="AE2039" s="115" t="s">
        <v>133</v>
      </c>
      <c r="AF2039" s="115" t="s">
        <v>133</v>
      </c>
      <c r="AG2039" s="115" t="s">
        <v>133</v>
      </c>
      <c r="AH2039" s="115" t="s">
        <v>133</v>
      </c>
    </row>
    <row r="2040" spans="1:34" x14ac:dyDescent="0.25">
      <c r="A2040" s="115">
        <v>339466</v>
      </c>
      <c r="B2040" s="115" t="s">
        <v>202</v>
      </c>
      <c r="AC2040" s="115" t="s">
        <v>133</v>
      </c>
      <c r="AD2040" s="115" t="s">
        <v>133</v>
      </c>
      <c r="AE2040" s="115" t="s">
        <v>133</v>
      </c>
      <c r="AF2040" s="115" t="s">
        <v>133</v>
      </c>
      <c r="AG2040" s="115" t="s">
        <v>133</v>
      </c>
      <c r="AH2040" s="115" t="s">
        <v>133</v>
      </c>
    </row>
    <row r="2041" spans="1:34" x14ac:dyDescent="0.25">
      <c r="A2041" s="115">
        <v>339545</v>
      </c>
      <c r="B2041" s="115" t="s">
        <v>202</v>
      </c>
      <c r="AA2041" s="115" t="s">
        <v>135</v>
      </c>
      <c r="AC2041" s="115" t="s">
        <v>133</v>
      </c>
      <c r="AD2041" s="115" t="s">
        <v>133</v>
      </c>
      <c r="AE2041" s="115" t="s">
        <v>133</v>
      </c>
      <c r="AF2041" s="115" t="s">
        <v>133</v>
      </c>
      <c r="AG2041" s="115" t="s">
        <v>133</v>
      </c>
      <c r="AH2041" s="115" t="s">
        <v>133</v>
      </c>
    </row>
    <row r="2042" spans="1:34" x14ac:dyDescent="0.25">
      <c r="A2042" s="115">
        <v>337356</v>
      </c>
      <c r="B2042" s="115" t="s">
        <v>202</v>
      </c>
      <c r="W2042" s="115" t="s">
        <v>133</v>
      </c>
      <c r="AC2042" s="115" t="s">
        <v>133</v>
      </c>
      <c r="AD2042" s="115" t="s">
        <v>133</v>
      </c>
      <c r="AE2042" s="115" t="s">
        <v>133</v>
      </c>
      <c r="AF2042" s="115" t="s">
        <v>133</v>
      </c>
      <c r="AG2042" s="115" t="s">
        <v>133</v>
      </c>
      <c r="AH2042" s="115" t="s">
        <v>133</v>
      </c>
    </row>
    <row r="2043" spans="1:34" x14ac:dyDescent="0.25">
      <c r="A2043" s="115">
        <v>339182</v>
      </c>
      <c r="B2043" s="115" t="s">
        <v>202</v>
      </c>
      <c r="G2043" s="115" t="s">
        <v>133</v>
      </c>
      <c r="L2043" s="115" t="s">
        <v>133</v>
      </c>
      <c r="Z2043" s="115" t="s">
        <v>133</v>
      </c>
      <c r="AC2043" s="115" t="s">
        <v>133</v>
      </c>
      <c r="AD2043" s="115" t="s">
        <v>133</v>
      </c>
      <c r="AE2043" s="115" t="s">
        <v>133</v>
      </c>
      <c r="AF2043" s="115" t="s">
        <v>133</v>
      </c>
      <c r="AG2043" s="115" t="s">
        <v>133</v>
      </c>
      <c r="AH2043" s="115" t="s">
        <v>133</v>
      </c>
    </row>
    <row r="2044" spans="1:34" x14ac:dyDescent="0.25">
      <c r="A2044" s="115">
        <v>339109</v>
      </c>
      <c r="B2044" s="115" t="s">
        <v>202</v>
      </c>
      <c r="X2044" s="115" t="s">
        <v>135</v>
      </c>
      <c r="AC2044" s="115" t="s">
        <v>133</v>
      </c>
      <c r="AD2044" s="115" t="s">
        <v>133</v>
      </c>
      <c r="AE2044" s="115" t="s">
        <v>133</v>
      </c>
      <c r="AF2044" s="115" t="s">
        <v>133</v>
      </c>
      <c r="AG2044" s="115" t="s">
        <v>133</v>
      </c>
      <c r="AH2044" s="115" t="s">
        <v>133</v>
      </c>
    </row>
    <row r="2045" spans="1:34" x14ac:dyDescent="0.25">
      <c r="A2045" s="115">
        <v>339046</v>
      </c>
      <c r="B2045" s="115" t="s">
        <v>202</v>
      </c>
      <c r="W2045" s="115" t="s">
        <v>133</v>
      </c>
      <c r="Z2045" s="115" t="s">
        <v>133</v>
      </c>
      <c r="AC2045" s="115" t="s">
        <v>133</v>
      </c>
      <c r="AD2045" s="115" t="s">
        <v>133</v>
      </c>
      <c r="AE2045" s="115" t="s">
        <v>133</v>
      </c>
      <c r="AF2045" s="115" t="s">
        <v>133</v>
      </c>
      <c r="AG2045" s="115" t="s">
        <v>133</v>
      </c>
      <c r="AH2045" s="115" t="s">
        <v>133</v>
      </c>
    </row>
    <row r="2046" spans="1:34" x14ac:dyDescent="0.25">
      <c r="A2046" s="115">
        <v>339422</v>
      </c>
      <c r="B2046" s="115" t="s">
        <v>202</v>
      </c>
      <c r="AC2046" s="115" t="s">
        <v>133</v>
      </c>
      <c r="AD2046" s="115" t="s">
        <v>133</v>
      </c>
      <c r="AE2046" s="115" t="s">
        <v>133</v>
      </c>
      <c r="AF2046" s="115" t="s">
        <v>133</v>
      </c>
      <c r="AG2046" s="115" t="s">
        <v>133</v>
      </c>
      <c r="AH2046" s="115" t="s">
        <v>133</v>
      </c>
    </row>
    <row r="2047" spans="1:34" x14ac:dyDescent="0.25">
      <c r="A2047" s="115">
        <v>335553</v>
      </c>
      <c r="B2047" s="115" t="s">
        <v>202</v>
      </c>
      <c r="AC2047" s="115" t="s">
        <v>133</v>
      </c>
      <c r="AD2047" s="115" t="s">
        <v>133</v>
      </c>
      <c r="AE2047" s="115" t="s">
        <v>133</v>
      </c>
      <c r="AF2047" s="115" t="s">
        <v>133</v>
      </c>
      <c r="AG2047" s="115" t="s">
        <v>133</v>
      </c>
      <c r="AH2047" s="115" t="s">
        <v>133</v>
      </c>
    </row>
    <row r="2048" spans="1:34" x14ac:dyDescent="0.25">
      <c r="A2048" s="115">
        <v>339138</v>
      </c>
      <c r="B2048" s="115" t="s">
        <v>202</v>
      </c>
      <c r="P2048" s="115" t="s">
        <v>136</v>
      </c>
      <c r="X2048" s="115" t="s">
        <v>135</v>
      </c>
      <c r="AA2048" s="115" t="s">
        <v>135</v>
      </c>
      <c r="AC2048" s="115" t="s">
        <v>133</v>
      </c>
      <c r="AD2048" s="115" t="s">
        <v>133</v>
      </c>
      <c r="AE2048" s="115" t="s">
        <v>133</v>
      </c>
      <c r="AF2048" s="115" t="s">
        <v>133</v>
      </c>
      <c r="AG2048" s="115" t="s">
        <v>133</v>
      </c>
      <c r="AH2048" s="115" t="s">
        <v>133</v>
      </c>
    </row>
    <row r="2049" spans="1:34" x14ac:dyDescent="0.25">
      <c r="A2049" s="115">
        <v>339185</v>
      </c>
      <c r="B2049" s="115" t="s">
        <v>202</v>
      </c>
      <c r="V2049" s="115" t="s">
        <v>136</v>
      </c>
      <c r="X2049" s="115" t="s">
        <v>135</v>
      </c>
      <c r="Y2049" s="115" t="s">
        <v>135</v>
      </c>
      <c r="AA2049" s="115" t="s">
        <v>135</v>
      </c>
      <c r="AC2049" s="115" t="s">
        <v>133</v>
      </c>
      <c r="AD2049" s="115" t="s">
        <v>133</v>
      </c>
      <c r="AE2049" s="115" t="s">
        <v>133</v>
      </c>
      <c r="AF2049" s="115" t="s">
        <v>133</v>
      </c>
      <c r="AG2049" s="115" t="s">
        <v>133</v>
      </c>
      <c r="AH2049" s="115" t="s">
        <v>133</v>
      </c>
    </row>
    <row r="2050" spans="1:34" x14ac:dyDescent="0.25">
      <c r="A2050" s="115">
        <v>338161</v>
      </c>
      <c r="B2050" s="115" t="s">
        <v>202</v>
      </c>
      <c r="X2050" s="115" t="s">
        <v>136</v>
      </c>
      <c r="Y2050" s="115" t="s">
        <v>136</v>
      </c>
      <c r="Z2050" s="115" t="s">
        <v>136</v>
      </c>
      <c r="AC2050" s="115" t="s">
        <v>133</v>
      </c>
      <c r="AD2050" s="115" t="s">
        <v>133</v>
      </c>
      <c r="AE2050" s="115" t="s">
        <v>133</v>
      </c>
      <c r="AF2050" s="115" t="s">
        <v>133</v>
      </c>
      <c r="AG2050" s="115" t="s">
        <v>133</v>
      </c>
      <c r="AH2050" s="115" t="s">
        <v>133</v>
      </c>
    </row>
    <row r="2051" spans="1:34" x14ac:dyDescent="0.25">
      <c r="A2051" s="115">
        <v>339157</v>
      </c>
      <c r="B2051" s="115" t="s">
        <v>202</v>
      </c>
      <c r="K2051" s="115" t="s">
        <v>136</v>
      </c>
      <c r="W2051" s="115" t="s">
        <v>135</v>
      </c>
      <c r="X2051" s="115" t="s">
        <v>135</v>
      </c>
      <c r="AC2051" s="115" t="s">
        <v>133</v>
      </c>
      <c r="AD2051" s="115" t="s">
        <v>133</v>
      </c>
      <c r="AE2051" s="115" t="s">
        <v>133</v>
      </c>
      <c r="AF2051" s="115" t="s">
        <v>133</v>
      </c>
      <c r="AG2051" s="115" t="s">
        <v>133</v>
      </c>
      <c r="AH2051" s="115" t="s">
        <v>133</v>
      </c>
    </row>
    <row r="2052" spans="1:34" x14ac:dyDescent="0.25">
      <c r="A2052" s="115">
        <v>339156</v>
      </c>
      <c r="B2052" s="115" t="s">
        <v>202</v>
      </c>
      <c r="AC2052" s="115" t="s">
        <v>133</v>
      </c>
      <c r="AD2052" s="115" t="s">
        <v>133</v>
      </c>
      <c r="AE2052" s="115" t="s">
        <v>133</v>
      </c>
      <c r="AF2052" s="115" t="s">
        <v>133</v>
      </c>
      <c r="AG2052" s="115" t="s">
        <v>133</v>
      </c>
      <c r="AH2052" s="115" t="s">
        <v>133</v>
      </c>
    </row>
    <row r="2053" spans="1:34" x14ac:dyDescent="0.25">
      <c r="A2053" s="115">
        <v>339508</v>
      </c>
      <c r="B2053" s="115" t="s">
        <v>202</v>
      </c>
      <c r="P2053" s="115" t="s">
        <v>136</v>
      </c>
      <c r="AC2053" s="115" t="s">
        <v>133</v>
      </c>
      <c r="AD2053" s="115" t="s">
        <v>133</v>
      </c>
      <c r="AE2053" s="115" t="s">
        <v>133</v>
      </c>
      <c r="AF2053" s="115" t="s">
        <v>133</v>
      </c>
      <c r="AG2053" s="115" t="s">
        <v>133</v>
      </c>
      <c r="AH2053" s="115" t="s">
        <v>133</v>
      </c>
    </row>
    <row r="2054" spans="1:34" x14ac:dyDescent="0.25">
      <c r="A2054" s="115">
        <v>339407</v>
      </c>
      <c r="B2054" s="115" t="s">
        <v>202</v>
      </c>
      <c r="X2054" s="115" t="s">
        <v>135</v>
      </c>
      <c r="AC2054" s="115" t="s">
        <v>133</v>
      </c>
      <c r="AD2054" s="115" t="s">
        <v>133</v>
      </c>
      <c r="AE2054" s="115" t="s">
        <v>133</v>
      </c>
      <c r="AF2054" s="115" t="s">
        <v>133</v>
      </c>
      <c r="AG2054" s="115" t="s">
        <v>133</v>
      </c>
      <c r="AH2054" s="115" t="s">
        <v>133</v>
      </c>
    </row>
    <row r="2055" spans="1:34" x14ac:dyDescent="0.25">
      <c r="A2055" s="115">
        <v>339480</v>
      </c>
      <c r="B2055" s="115" t="s">
        <v>202</v>
      </c>
      <c r="AC2055" s="115" t="s">
        <v>133</v>
      </c>
      <c r="AD2055" s="115" t="s">
        <v>133</v>
      </c>
      <c r="AE2055" s="115" t="s">
        <v>133</v>
      </c>
      <c r="AF2055" s="115" t="s">
        <v>133</v>
      </c>
      <c r="AG2055" s="115" t="s">
        <v>133</v>
      </c>
      <c r="AH2055" s="115" t="s">
        <v>133</v>
      </c>
    </row>
    <row r="2056" spans="1:34" x14ac:dyDescent="0.25">
      <c r="A2056" s="115">
        <v>339485</v>
      </c>
      <c r="B2056" s="115" t="s">
        <v>202</v>
      </c>
      <c r="N2056" s="115" t="s">
        <v>135</v>
      </c>
      <c r="P2056" s="115" t="s">
        <v>136</v>
      </c>
      <c r="Y2056" s="115" t="s">
        <v>135</v>
      </c>
      <c r="AC2056" s="115" t="s">
        <v>133</v>
      </c>
      <c r="AD2056" s="115" t="s">
        <v>133</v>
      </c>
      <c r="AE2056" s="115" t="s">
        <v>133</v>
      </c>
      <c r="AF2056" s="115" t="s">
        <v>133</v>
      </c>
      <c r="AG2056" s="115" t="s">
        <v>133</v>
      </c>
      <c r="AH2056" s="115" t="s">
        <v>133</v>
      </c>
    </row>
    <row r="2057" spans="1:34" x14ac:dyDescent="0.25">
      <c r="A2057" s="115">
        <v>335865</v>
      </c>
      <c r="B2057" s="115" t="s">
        <v>202</v>
      </c>
      <c r="W2057" s="115" t="s">
        <v>136</v>
      </c>
      <c r="AA2057" s="115" t="s">
        <v>136</v>
      </c>
      <c r="AC2057" s="115" t="s">
        <v>133</v>
      </c>
      <c r="AD2057" s="115" t="s">
        <v>133</v>
      </c>
      <c r="AE2057" s="115" t="s">
        <v>133</v>
      </c>
      <c r="AF2057" s="115" t="s">
        <v>133</v>
      </c>
      <c r="AG2057" s="115" t="s">
        <v>133</v>
      </c>
      <c r="AH2057" s="115" t="s">
        <v>133</v>
      </c>
    </row>
    <row r="2058" spans="1:34" x14ac:dyDescent="0.25">
      <c r="A2058" s="115">
        <v>339090</v>
      </c>
      <c r="B2058" s="115" t="s">
        <v>202</v>
      </c>
      <c r="J2058" s="115" t="s">
        <v>133</v>
      </c>
      <c r="W2058" s="115" t="s">
        <v>133</v>
      </c>
      <c r="Y2058" s="115" t="s">
        <v>133</v>
      </c>
      <c r="Z2058" s="115" t="s">
        <v>133</v>
      </c>
      <c r="AC2058" s="115" t="s">
        <v>133</v>
      </c>
      <c r="AD2058" s="115" t="s">
        <v>133</v>
      </c>
      <c r="AE2058" s="115" t="s">
        <v>133</v>
      </c>
      <c r="AF2058" s="115" t="s">
        <v>133</v>
      </c>
      <c r="AG2058" s="115" t="s">
        <v>133</v>
      </c>
      <c r="AH2058" s="115" t="s">
        <v>133</v>
      </c>
    </row>
    <row r="2059" spans="1:34" x14ac:dyDescent="0.25">
      <c r="A2059" s="115">
        <v>334112</v>
      </c>
      <c r="B2059" s="115" t="s">
        <v>202</v>
      </c>
      <c r="P2059" s="115" t="s">
        <v>136</v>
      </c>
      <c r="W2059" s="115" t="s">
        <v>136</v>
      </c>
      <c r="X2059" s="115" t="s">
        <v>136</v>
      </c>
      <c r="Z2059" s="115" t="s">
        <v>136</v>
      </c>
      <c r="AC2059" s="115" t="s">
        <v>133</v>
      </c>
      <c r="AD2059" s="115" t="s">
        <v>133</v>
      </c>
      <c r="AE2059" s="115" t="s">
        <v>133</v>
      </c>
      <c r="AF2059" s="115" t="s">
        <v>133</v>
      </c>
      <c r="AG2059" s="115" t="s">
        <v>133</v>
      </c>
      <c r="AH2059" s="115" t="s">
        <v>133</v>
      </c>
    </row>
    <row r="2060" spans="1:34" x14ac:dyDescent="0.25">
      <c r="A2060" s="115">
        <v>340131</v>
      </c>
      <c r="B2060" s="115" t="s">
        <v>202</v>
      </c>
      <c r="M2060" s="115" t="s">
        <v>133</v>
      </c>
      <c r="P2060" s="115" t="s">
        <v>135</v>
      </c>
      <c r="Z2060" s="115" t="s">
        <v>136</v>
      </c>
      <c r="AA2060" s="115" t="s">
        <v>135</v>
      </c>
      <c r="AC2060" s="115" t="s">
        <v>133</v>
      </c>
      <c r="AD2060" s="115" t="s">
        <v>133</v>
      </c>
      <c r="AE2060" s="115" t="s">
        <v>133</v>
      </c>
      <c r="AF2060" s="115" t="s">
        <v>133</v>
      </c>
      <c r="AG2060" s="115" t="s">
        <v>133</v>
      </c>
      <c r="AH2060" s="115" t="s">
        <v>133</v>
      </c>
    </row>
    <row r="2061" spans="1:34" x14ac:dyDescent="0.25">
      <c r="A2061" s="115">
        <v>332736</v>
      </c>
      <c r="B2061" s="115" t="s">
        <v>202</v>
      </c>
      <c r="P2061" s="115" t="s">
        <v>133</v>
      </c>
      <c r="W2061" s="115" t="s">
        <v>135</v>
      </c>
      <c r="AC2061" s="115" t="s">
        <v>133</v>
      </c>
      <c r="AD2061" s="115" t="s">
        <v>133</v>
      </c>
      <c r="AE2061" s="115" t="s">
        <v>133</v>
      </c>
      <c r="AF2061" s="115" t="s">
        <v>133</v>
      </c>
      <c r="AG2061" s="115" t="s">
        <v>133</v>
      </c>
      <c r="AH2061" s="115" t="s">
        <v>133</v>
      </c>
    </row>
    <row r="2062" spans="1:34" x14ac:dyDescent="0.25">
      <c r="A2062" s="115">
        <v>339217</v>
      </c>
      <c r="B2062" s="115" t="s">
        <v>202</v>
      </c>
      <c r="Q2062" s="115" t="s">
        <v>135</v>
      </c>
      <c r="W2062" s="115" t="s">
        <v>133</v>
      </c>
      <c r="Y2062" s="115" t="s">
        <v>133</v>
      </c>
      <c r="AC2062" s="115" t="s">
        <v>133</v>
      </c>
      <c r="AD2062" s="115" t="s">
        <v>133</v>
      </c>
      <c r="AE2062" s="115" t="s">
        <v>133</v>
      </c>
      <c r="AF2062" s="115" t="s">
        <v>133</v>
      </c>
      <c r="AG2062" s="115" t="s">
        <v>133</v>
      </c>
      <c r="AH2062" s="115" t="s">
        <v>133</v>
      </c>
    </row>
    <row r="2063" spans="1:34" x14ac:dyDescent="0.25">
      <c r="A2063" s="115">
        <v>339924</v>
      </c>
      <c r="B2063" s="115" t="s">
        <v>202</v>
      </c>
      <c r="AC2063" s="115" t="s">
        <v>133</v>
      </c>
      <c r="AD2063" s="115" t="s">
        <v>133</v>
      </c>
      <c r="AE2063" s="115" t="s">
        <v>133</v>
      </c>
      <c r="AF2063" s="115" t="s">
        <v>133</v>
      </c>
      <c r="AG2063" s="115" t="s">
        <v>133</v>
      </c>
      <c r="AH2063" s="115" t="s">
        <v>133</v>
      </c>
    </row>
    <row r="2064" spans="1:34" x14ac:dyDescent="0.25">
      <c r="A2064" s="115">
        <v>339075</v>
      </c>
      <c r="B2064" s="115" t="s">
        <v>202</v>
      </c>
      <c r="N2064" s="115" t="s">
        <v>135</v>
      </c>
      <c r="AC2064" s="115" t="s">
        <v>133</v>
      </c>
      <c r="AD2064" s="115" t="s">
        <v>133</v>
      </c>
      <c r="AE2064" s="115" t="s">
        <v>133</v>
      </c>
      <c r="AF2064" s="115" t="s">
        <v>133</v>
      </c>
      <c r="AG2064" s="115" t="s">
        <v>133</v>
      </c>
      <c r="AH2064" s="115" t="s">
        <v>133</v>
      </c>
    </row>
    <row r="2065" spans="1:34" x14ac:dyDescent="0.25">
      <c r="A2065" s="115">
        <v>339062</v>
      </c>
      <c r="B2065" s="115" t="s">
        <v>202</v>
      </c>
      <c r="P2065" s="115" t="s">
        <v>136</v>
      </c>
      <c r="Z2065" s="115" t="s">
        <v>135</v>
      </c>
      <c r="AC2065" s="115" t="s">
        <v>133</v>
      </c>
      <c r="AD2065" s="115" t="s">
        <v>133</v>
      </c>
      <c r="AE2065" s="115" t="s">
        <v>133</v>
      </c>
      <c r="AF2065" s="115" t="s">
        <v>133</v>
      </c>
      <c r="AG2065" s="115" t="s">
        <v>133</v>
      </c>
      <c r="AH2065" s="115" t="s">
        <v>133</v>
      </c>
    </row>
    <row r="2066" spans="1:34" x14ac:dyDescent="0.25">
      <c r="A2066" s="115">
        <v>338163</v>
      </c>
      <c r="B2066" s="115" t="s">
        <v>202</v>
      </c>
      <c r="S2066" s="115" t="s">
        <v>135</v>
      </c>
      <c r="X2066" s="115" t="s">
        <v>135</v>
      </c>
      <c r="AC2066" s="115" t="s">
        <v>133</v>
      </c>
      <c r="AD2066" s="115" t="s">
        <v>133</v>
      </c>
      <c r="AE2066" s="115" t="s">
        <v>133</v>
      </c>
      <c r="AF2066" s="115" t="s">
        <v>133</v>
      </c>
      <c r="AG2066" s="115" t="s">
        <v>133</v>
      </c>
      <c r="AH2066" s="115" t="s">
        <v>133</v>
      </c>
    </row>
    <row r="2067" spans="1:34" x14ac:dyDescent="0.25">
      <c r="A2067" s="115">
        <v>339713</v>
      </c>
      <c r="B2067" s="115" t="s">
        <v>202</v>
      </c>
      <c r="AC2067" s="115" t="s">
        <v>133</v>
      </c>
      <c r="AD2067" s="115" t="s">
        <v>133</v>
      </c>
      <c r="AE2067" s="115" t="s">
        <v>133</v>
      </c>
      <c r="AF2067" s="115" t="s">
        <v>133</v>
      </c>
      <c r="AG2067" s="115" t="s">
        <v>133</v>
      </c>
      <c r="AH2067" s="115" t="s">
        <v>133</v>
      </c>
    </row>
    <row r="2068" spans="1:34" x14ac:dyDescent="0.25">
      <c r="A2068" s="115">
        <v>339323</v>
      </c>
      <c r="B2068" s="115" t="s">
        <v>202</v>
      </c>
      <c r="P2068" s="115" t="s">
        <v>136</v>
      </c>
      <c r="W2068" s="115" t="s">
        <v>135</v>
      </c>
      <c r="X2068" s="115" t="s">
        <v>135</v>
      </c>
      <c r="AC2068" s="115" t="s">
        <v>133</v>
      </c>
      <c r="AD2068" s="115" t="s">
        <v>133</v>
      </c>
      <c r="AE2068" s="115" t="s">
        <v>133</v>
      </c>
      <c r="AF2068" s="115" t="s">
        <v>133</v>
      </c>
      <c r="AG2068" s="115" t="s">
        <v>133</v>
      </c>
      <c r="AH2068" s="115" t="s">
        <v>133</v>
      </c>
    </row>
    <row r="2069" spans="1:34" x14ac:dyDescent="0.25">
      <c r="A2069" s="115">
        <v>338019</v>
      </c>
      <c r="B2069" s="115" t="s">
        <v>202</v>
      </c>
      <c r="P2069" s="115" t="s">
        <v>136</v>
      </c>
      <c r="W2069" s="115" t="s">
        <v>136</v>
      </c>
      <c r="X2069" s="115" t="s">
        <v>136</v>
      </c>
      <c r="AC2069" s="115" t="s">
        <v>133</v>
      </c>
      <c r="AD2069" s="115" t="s">
        <v>133</v>
      </c>
      <c r="AE2069" s="115" t="s">
        <v>133</v>
      </c>
      <c r="AF2069" s="115" t="s">
        <v>133</v>
      </c>
      <c r="AG2069" s="115" t="s">
        <v>133</v>
      </c>
      <c r="AH2069" s="115" t="s">
        <v>133</v>
      </c>
    </row>
    <row r="2070" spans="1:34" x14ac:dyDescent="0.25">
      <c r="A2070" s="115">
        <v>339012</v>
      </c>
      <c r="B2070" s="115" t="s">
        <v>202</v>
      </c>
      <c r="AC2070" s="115" t="s">
        <v>133</v>
      </c>
      <c r="AD2070" s="115" t="s">
        <v>133</v>
      </c>
      <c r="AE2070" s="115" t="s">
        <v>133</v>
      </c>
      <c r="AF2070" s="115" t="s">
        <v>133</v>
      </c>
      <c r="AG2070" s="115" t="s">
        <v>133</v>
      </c>
      <c r="AH2070" s="115" t="s">
        <v>133</v>
      </c>
    </row>
    <row r="2071" spans="1:34" x14ac:dyDescent="0.25">
      <c r="A2071" s="115">
        <v>339079</v>
      </c>
      <c r="B2071" s="115" t="s">
        <v>202</v>
      </c>
      <c r="AC2071" s="115" t="s">
        <v>133</v>
      </c>
      <c r="AD2071" s="115" t="s">
        <v>133</v>
      </c>
      <c r="AE2071" s="115" t="s">
        <v>133</v>
      </c>
      <c r="AF2071" s="115" t="s">
        <v>133</v>
      </c>
      <c r="AG2071" s="115" t="s">
        <v>133</v>
      </c>
      <c r="AH2071" s="115" t="s">
        <v>133</v>
      </c>
    </row>
    <row r="2072" spans="1:34" x14ac:dyDescent="0.25">
      <c r="A2072" s="115">
        <v>339125</v>
      </c>
      <c r="B2072" s="115" t="s">
        <v>202</v>
      </c>
      <c r="AC2072" s="115" t="s">
        <v>133</v>
      </c>
      <c r="AD2072" s="115" t="s">
        <v>133</v>
      </c>
      <c r="AE2072" s="115" t="s">
        <v>133</v>
      </c>
      <c r="AF2072" s="115" t="s">
        <v>133</v>
      </c>
      <c r="AG2072" s="115" t="s">
        <v>133</v>
      </c>
      <c r="AH2072" s="115" t="s">
        <v>133</v>
      </c>
    </row>
    <row r="2073" spans="1:34" x14ac:dyDescent="0.25">
      <c r="A2073" s="115">
        <v>339153</v>
      </c>
      <c r="B2073" s="115" t="s">
        <v>202</v>
      </c>
      <c r="AC2073" s="115" t="s">
        <v>133</v>
      </c>
      <c r="AD2073" s="115" t="s">
        <v>133</v>
      </c>
      <c r="AE2073" s="115" t="s">
        <v>133</v>
      </c>
      <c r="AF2073" s="115" t="s">
        <v>133</v>
      </c>
      <c r="AG2073" s="115" t="s">
        <v>133</v>
      </c>
      <c r="AH2073" s="115" t="s">
        <v>133</v>
      </c>
    </row>
    <row r="2074" spans="1:34" x14ac:dyDescent="0.25">
      <c r="A2074" s="115">
        <v>339173</v>
      </c>
      <c r="B2074" s="115" t="s">
        <v>202</v>
      </c>
      <c r="AC2074" s="115" t="s">
        <v>133</v>
      </c>
      <c r="AD2074" s="115" t="s">
        <v>133</v>
      </c>
      <c r="AE2074" s="115" t="s">
        <v>133</v>
      </c>
      <c r="AF2074" s="115" t="s">
        <v>133</v>
      </c>
      <c r="AG2074" s="115" t="s">
        <v>133</v>
      </c>
      <c r="AH2074" s="115" t="s">
        <v>133</v>
      </c>
    </row>
    <row r="2075" spans="1:34" x14ac:dyDescent="0.25">
      <c r="A2075" s="115">
        <v>339252</v>
      </c>
      <c r="B2075" s="115" t="s">
        <v>202</v>
      </c>
      <c r="N2075" s="115" t="s">
        <v>136</v>
      </c>
      <c r="X2075" s="115" t="s">
        <v>135</v>
      </c>
      <c r="Z2075" s="115" t="s">
        <v>135</v>
      </c>
      <c r="AA2075" s="115" t="s">
        <v>135</v>
      </c>
      <c r="AC2075" s="115" t="s">
        <v>133</v>
      </c>
      <c r="AD2075" s="115" t="s">
        <v>133</v>
      </c>
      <c r="AE2075" s="115" t="s">
        <v>133</v>
      </c>
      <c r="AF2075" s="115" t="s">
        <v>133</v>
      </c>
      <c r="AG2075" s="115" t="s">
        <v>133</v>
      </c>
      <c r="AH2075" s="115" t="s">
        <v>133</v>
      </c>
    </row>
    <row r="2076" spans="1:34" x14ac:dyDescent="0.25">
      <c r="A2076" s="115">
        <v>339461</v>
      </c>
      <c r="B2076" s="115" t="s">
        <v>202</v>
      </c>
      <c r="Z2076" s="115" t="s">
        <v>135</v>
      </c>
      <c r="AC2076" s="115" t="s">
        <v>133</v>
      </c>
      <c r="AD2076" s="115" t="s">
        <v>133</v>
      </c>
      <c r="AE2076" s="115" t="s">
        <v>133</v>
      </c>
      <c r="AF2076" s="115" t="s">
        <v>133</v>
      </c>
      <c r="AG2076" s="115" t="s">
        <v>133</v>
      </c>
      <c r="AH2076" s="115" t="s">
        <v>133</v>
      </c>
    </row>
    <row r="2077" spans="1:34" x14ac:dyDescent="0.25">
      <c r="A2077" s="115">
        <v>339565</v>
      </c>
      <c r="B2077" s="115" t="s">
        <v>202</v>
      </c>
      <c r="AC2077" s="115" t="s">
        <v>133</v>
      </c>
      <c r="AD2077" s="115" t="s">
        <v>133</v>
      </c>
      <c r="AE2077" s="115" t="s">
        <v>133</v>
      </c>
      <c r="AF2077" s="115" t="s">
        <v>133</v>
      </c>
      <c r="AG2077" s="115" t="s">
        <v>133</v>
      </c>
      <c r="AH2077" s="115" t="s">
        <v>133</v>
      </c>
    </row>
    <row r="2078" spans="1:34" x14ac:dyDescent="0.25">
      <c r="A2078" s="115">
        <v>339700</v>
      </c>
      <c r="B2078" s="115" t="s">
        <v>202</v>
      </c>
      <c r="V2078" s="115" t="s">
        <v>133</v>
      </c>
      <c r="Z2078" s="115" t="s">
        <v>135</v>
      </c>
      <c r="AC2078" s="115" t="s">
        <v>133</v>
      </c>
      <c r="AD2078" s="115" t="s">
        <v>133</v>
      </c>
      <c r="AG2078" s="115" t="s">
        <v>133</v>
      </c>
      <c r="AH2078" s="115" t="s">
        <v>133</v>
      </c>
    </row>
    <row r="2079" spans="1:34" x14ac:dyDescent="0.25">
      <c r="A2079" s="115">
        <v>339809</v>
      </c>
      <c r="B2079" s="115" t="s">
        <v>202</v>
      </c>
      <c r="D2079" s="115" t="s">
        <v>136</v>
      </c>
      <c r="X2079" s="115" t="s">
        <v>135</v>
      </c>
      <c r="Y2079" s="115" t="s">
        <v>135</v>
      </c>
      <c r="AA2079" s="115" t="s">
        <v>135</v>
      </c>
      <c r="AC2079" s="115" t="s">
        <v>133</v>
      </c>
      <c r="AD2079" s="115" t="s">
        <v>133</v>
      </c>
      <c r="AG2079" s="115" t="s">
        <v>133</v>
      </c>
      <c r="AH2079" s="115" t="s">
        <v>133</v>
      </c>
    </row>
    <row r="2080" spans="1:34" x14ac:dyDescent="0.25">
      <c r="A2080" s="115">
        <v>339902</v>
      </c>
      <c r="B2080" s="115" t="s">
        <v>202</v>
      </c>
      <c r="AC2080" s="115" t="s">
        <v>133</v>
      </c>
      <c r="AD2080" s="115" t="s">
        <v>133</v>
      </c>
      <c r="AG2080" s="115" t="s">
        <v>133</v>
      </c>
      <c r="AH2080" s="115" t="s">
        <v>133</v>
      </c>
    </row>
    <row r="2081" spans="1:34" x14ac:dyDescent="0.25">
      <c r="A2081" s="115">
        <v>335274</v>
      </c>
      <c r="B2081" s="115" t="s">
        <v>202</v>
      </c>
      <c r="AC2081" s="115" t="s">
        <v>133</v>
      </c>
      <c r="AD2081" s="115" t="s">
        <v>133</v>
      </c>
      <c r="AE2081" s="115" t="s">
        <v>133</v>
      </c>
      <c r="AF2081" s="115" t="s">
        <v>133</v>
      </c>
      <c r="AG2081" s="115" t="s">
        <v>133</v>
      </c>
      <c r="AH2081" s="115" t="s">
        <v>133</v>
      </c>
    </row>
    <row r="2082" spans="1:34" x14ac:dyDescent="0.25">
      <c r="A2082" s="115">
        <v>338834</v>
      </c>
      <c r="B2082" s="115" t="s">
        <v>202</v>
      </c>
      <c r="Y2082" s="115" t="s">
        <v>136</v>
      </c>
      <c r="AA2082" s="115" t="s">
        <v>136</v>
      </c>
      <c r="AC2082" s="115" t="s">
        <v>133</v>
      </c>
      <c r="AD2082" s="115" t="s">
        <v>133</v>
      </c>
      <c r="AE2082" s="115" t="s">
        <v>133</v>
      </c>
      <c r="AF2082" s="115" t="s">
        <v>133</v>
      </c>
      <c r="AG2082" s="115" t="s">
        <v>133</v>
      </c>
      <c r="AH2082" s="115" t="s">
        <v>133</v>
      </c>
    </row>
    <row r="2083" spans="1:34" x14ac:dyDescent="0.25">
      <c r="A2083" s="115">
        <v>339135</v>
      </c>
      <c r="B2083" s="115" t="s">
        <v>202</v>
      </c>
      <c r="AC2083" s="115" t="s">
        <v>133</v>
      </c>
      <c r="AD2083" s="115" t="s">
        <v>133</v>
      </c>
      <c r="AE2083" s="115" t="s">
        <v>133</v>
      </c>
      <c r="AF2083" s="115" t="s">
        <v>133</v>
      </c>
      <c r="AG2083" s="115" t="s">
        <v>133</v>
      </c>
      <c r="AH2083" s="115" t="s">
        <v>133</v>
      </c>
    </row>
    <row r="2084" spans="1:34" x14ac:dyDescent="0.25">
      <c r="A2084" s="115">
        <v>339347</v>
      </c>
      <c r="B2084" s="115" t="s">
        <v>202</v>
      </c>
      <c r="N2084" s="115" t="s">
        <v>136</v>
      </c>
      <c r="X2084" s="115" t="s">
        <v>133</v>
      </c>
      <c r="AA2084" s="115" t="s">
        <v>135</v>
      </c>
      <c r="AC2084" s="115" t="s">
        <v>133</v>
      </c>
      <c r="AD2084" s="115" t="s">
        <v>133</v>
      </c>
      <c r="AE2084" s="115" t="s">
        <v>133</v>
      </c>
      <c r="AF2084" s="115" t="s">
        <v>133</v>
      </c>
      <c r="AG2084" s="115" t="s">
        <v>133</v>
      </c>
      <c r="AH2084" s="115" t="s">
        <v>133</v>
      </c>
    </row>
    <row r="2085" spans="1:34" x14ac:dyDescent="0.25">
      <c r="A2085" s="115">
        <v>306907</v>
      </c>
      <c r="B2085" s="115" t="s">
        <v>202</v>
      </c>
      <c r="P2085" s="115" t="s">
        <v>201</v>
      </c>
      <c r="W2085" s="115" t="s">
        <v>201</v>
      </c>
      <c r="X2085" s="115" t="s">
        <v>201</v>
      </c>
      <c r="AC2085" s="115" t="s">
        <v>201</v>
      </c>
      <c r="AD2085" s="115" t="s">
        <v>201</v>
      </c>
      <c r="AE2085" s="115" t="s">
        <v>201</v>
      </c>
      <c r="AF2085" s="115" t="s">
        <v>201</v>
      </c>
      <c r="AG2085" s="115" t="s">
        <v>201</v>
      </c>
      <c r="AH2085" s="115" t="s">
        <v>201</v>
      </c>
    </row>
  </sheetData>
  <sheetProtection algorithmName="SHA-512" hashValue="X+lc2AMLg7/bs//7rSy4XaGXiXOexOKc/uWEac6t15EwvCHPLqJPoX1/8mu71z+8X/mt2v3fOcrb48i3UAOstQ==" saltValue="Zqp8dSinbzcXjrHn+4vpU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H2230"/>
  <sheetViews>
    <sheetView rightToLeft="1" workbookViewId="0">
      <pane ySplit="2" topLeftCell="A2223" activePane="bottomLeft" state="frozen"/>
      <selection pane="bottomLeft" activeCell="D2227" sqref="A1:AH2230"/>
    </sheetView>
  </sheetViews>
  <sheetFormatPr defaultColWidth="9" defaultRowHeight="13.8" x14ac:dyDescent="0.25"/>
  <cols>
    <col min="1" max="1" width="11.09765625" style="115" bestFit="1" customWidth="1"/>
    <col min="2" max="2" width="21.296875" style="115" bestFit="1" customWidth="1"/>
    <col min="3" max="3" width="18.296875" style="115" bestFit="1" customWidth="1"/>
    <col min="4" max="4" width="20.296875" style="115" bestFit="1" customWidth="1"/>
    <col min="5" max="5" width="6.296875" style="115" bestFit="1" customWidth="1"/>
    <col min="6" max="6" width="10.296875" style="115" bestFit="1" customWidth="1"/>
    <col min="7" max="7" width="13.19921875" style="115" bestFit="1" customWidth="1"/>
    <col min="8" max="8" width="12" style="115" bestFit="1" customWidth="1"/>
    <col min="9" max="9" width="13.09765625" style="115" bestFit="1" customWidth="1"/>
    <col min="10" max="11" width="9.296875" style="115" bestFit="1" customWidth="1"/>
    <col min="12" max="12" width="11.09765625" style="115" bestFit="1" customWidth="1"/>
    <col min="13" max="16" width="11.09765625" style="115" customWidth="1"/>
    <col min="17" max="17" width="8.09765625" style="115" bestFit="1" customWidth="1"/>
    <col min="18" max="18" width="9.296875" style="115" bestFit="1" customWidth="1"/>
    <col min="19" max="19" width="10.8984375" style="115" bestFit="1" customWidth="1"/>
    <col min="20" max="21" width="10.296875" style="115" bestFit="1" customWidth="1"/>
    <col min="22" max="22" width="10.296875" style="115" customWidth="1"/>
    <col min="23" max="27" width="13.796875" style="115" customWidth="1"/>
    <col min="28" max="28" width="18.19921875" style="115" bestFit="1" customWidth="1"/>
    <col min="29" max="29" width="6.8984375" style="115" bestFit="1" customWidth="1"/>
    <col min="30" max="30" width="23.296875" style="115" bestFit="1" customWidth="1"/>
    <col min="31" max="32" width="15.296875" style="115" customWidth="1"/>
    <col min="33" max="33" width="45.09765625" style="115" customWidth="1"/>
    <col min="34" max="35" width="13.296875" style="115" customWidth="1"/>
    <col min="36" max="16384" width="9" style="115"/>
  </cols>
  <sheetData>
    <row r="1" spans="1:34" x14ac:dyDescent="0.25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2">
        <v>13</v>
      </c>
      <c r="N1" s="2">
        <v>14</v>
      </c>
      <c r="O1" s="2">
        <v>15</v>
      </c>
      <c r="P1" s="2">
        <v>16</v>
      </c>
      <c r="Q1" s="2">
        <v>17</v>
      </c>
      <c r="R1" s="2">
        <v>18</v>
      </c>
      <c r="S1" s="2">
        <v>19</v>
      </c>
      <c r="T1" s="2">
        <v>20</v>
      </c>
      <c r="U1" s="2">
        <v>21</v>
      </c>
      <c r="V1" s="2">
        <v>22</v>
      </c>
      <c r="W1" s="2">
        <v>23</v>
      </c>
      <c r="X1" s="2">
        <v>24</v>
      </c>
      <c r="Y1" s="2">
        <v>25</v>
      </c>
      <c r="Z1" s="2">
        <v>26</v>
      </c>
      <c r="AA1" s="2">
        <v>27</v>
      </c>
      <c r="AB1" s="2">
        <v>28</v>
      </c>
      <c r="AC1" s="2">
        <v>29</v>
      </c>
      <c r="AD1" s="2">
        <v>30</v>
      </c>
      <c r="AE1" s="2">
        <v>31</v>
      </c>
      <c r="AF1" s="2">
        <v>32</v>
      </c>
      <c r="AG1" s="2">
        <v>33</v>
      </c>
      <c r="AH1" s="2">
        <v>34</v>
      </c>
    </row>
    <row r="2" spans="1:34" x14ac:dyDescent="0.25">
      <c r="A2" s="2" t="s">
        <v>78</v>
      </c>
      <c r="B2" s="2" t="s">
        <v>79</v>
      </c>
      <c r="C2" s="2" t="s">
        <v>80</v>
      </c>
      <c r="D2" s="2" t="s">
        <v>81</v>
      </c>
      <c r="E2" s="2" t="s">
        <v>45</v>
      </c>
      <c r="F2" s="2" t="s">
        <v>42</v>
      </c>
      <c r="G2" s="2" t="s">
        <v>43</v>
      </c>
      <c r="H2" s="2" t="s">
        <v>44</v>
      </c>
      <c r="I2" s="2" t="s">
        <v>85</v>
      </c>
      <c r="J2" s="2" t="s">
        <v>95</v>
      </c>
      <c r="K2" s="2" t="s">
        <v>96</v>
      </c>
      <c r="L2" s="2" t="s">
        <v>97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93</v>
      </c>
      <c r="R2" s="2" t="s">
        <v>102</v>
      </c>
      <c r="S2" s="2" t="s">
        <v>103</v>
      </c>
      <c r="T2" s="2" t="s">
        <v>104</v>
      </c>
      <c r="U2" s="2" t="s">
        <v>117</v>
      </c>
      <c r="V2" s="2" t="s">
        <v>209</v>
      </c>
      <c r="W2" s="2" t="s">
        <v>203</v>
      </c>
      <c r="X2" s="2" t="s">
        <v>204</v>
      </c>
      <c r="Y2" s="2" t="s">
        <v>205</v>
      </c>
      <c r="Z2" s="2" t="s">
        <v>206</v>
      </c>
      <c r="AA2" s="2" t="s">
        <v>207</v>
      </c>
      <c r="AB2" s="2" t="s">
        <v>208</v>
      </c>
      <c r="AC2" s="2" t="s">
        <v>4253</v>
      </c>
      <c r="AD2" s="2" t="s">
        <v>4254</v>
      </c>
      <c r="AE2" s="2" t="s">
        <v>4255</v>
      </c>
      <c r="AF2" s="2" t="s">
        <v>4437</v>
      </c>
      <c r="AG2" s="2" t="s">
        <v>4451</v>
      </c>
      <c r="AH2" s="2">
        <v>1</v>
      </c>
    </row>
    <row r="3" spans="1:34" x14ac:dyDescent="0.25">
      <c r="A3" s="2">
        <v>300482</v>
      </c>
      <c r="B3" s="2" t="s">
        <v>1654</v>
      </c>
      <c r="C3" s="2" t="s">
        <v>1655</v>
      </c>
      <c r="D3" s="2"/>
      <c r="E3" s="2" t="s">
        <v>76</v>
      </c>
      <c r="F3" s="2"/>
      <c r="G3" s="2"/>
      <c r="H3" s="2" t="s">
        <v>16</v>
      </c>
      <c r="I3" s="2" t="s">
        <v>138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4252</v>
      </c>
      <c r="AD3" s="2" t="s">
        <v>4252</v>
      </c>
      <c r="AE3" s="2" t="s">
        <v>4252</v>
      </c>
      <c r="AF3" s="2" t="s">
        <v>4252</v>
      </c>
      <c r="AG3" s="2" t="s">
        <v>4252</v>
      </c>
      <c r="AH3" s="2"/>
    </row>
    <row r="4" spans="1:34" x14ac:dyDescent="0.25">
      <c r="A4" s="2">
        <v>301719</v>
      </c>
      <c r="B4" s="2" t="s">
        <v>1052</v>
      </c>
      <c r="C4" s="2" t="s">
        <v>1470</v>
      </c>
      <c r="D4" s="2" t="s">
        <v>257</v>
      </c>
      <c r="E4" s="2" t="s">
        <v>76</v>
      </c>
      <c r="F4" s="2">
        <v>31663</v>
      </c>
      <c r="G4" s="2" t="s">
        <v>18</v>
      </c>
      <c r="H4" s="2" t="s">
        <v>16</v>
      </c>
      <c r="I4" s="2" t="s">
        <v>138</v>
      </c>
      <c r="J4" s="2" t="s">
        <v>15</v>
      </c>
      <c r="K4" s="2"/>
      <c r="L4" s="2" t="s">
        <v>67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5">
      <c r="A5" s="2">
        <v>301841</v>
      </c>
      <c r="B5" s="2" t="s">
        <v>1542</v>
      </c>
      <c r="C5" s="2" t="s">
        <v>228</v>
      </c>
      <c r="D5" s="2" t="s">
        <v>574</v>
      </c>
      <c r="E5" s="2" t="s">
        <v>76</v>
      </c>
      <c r="F5" s="2">
        <v>30533</v>
      </c>
      <c r="G5" s="2" t="s">
        <v>1543</v>
      </c>
      <c r="H5" s="2" t="s">
        <v>16</v>
      </c>
      <c r="I5" s="2" t="s">
        <v>138</v>
      </c>
      <c r="J5" s="2" t="s">
        <v>1179</v>
      </c>
      <c r="K5" s="2"/>
      <c r="L5" s="2" t="s">
        <v>30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 t="s">
        <v>4252</v>
      </c>
      <c r="AF5" s="2" t="s">
        <v>4252</v>
      </c>
      <c r="AG5" s="2" t="s">
        <v>4252</v>
      </c>
      <c r="AH5" s="2"/>
    </row>
    <row r="6" spans="1:34" x14ac:dyDescent="0.25">
      <c r="A6" s="2">
        <v>302038</v>
      </c>
      <c r="B6" s="2" t="s">
        <v>1279</v>
      </c>
      <c r="C6" s="2" t="s">
        <v>759</v>
      </c>
      <c r="D6" s="2" t="s">
        <v>1280</v>
      </c>
      <c r="E6" s="2" t="s">
        <v>76</v>
      </c>
      <c r="F6" s="2"/>
      <c r="G6" s="2"/>
      <c r="H6" s="2" t="s">
        <v>16</v>
      </c>
      <c r="I6" s="2" t="s">
        <v>138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4252</v>
      </c>
      <c r="X6" s="2"/>
      <c r="Y6" s="2" t="s">
        <v>4252</v>
      </c>
      <c r="Z6" s="2" t="s">
        <v>4252</v>
      </c>
      <c r="AA6" s="2" t="s">
        <v>4252</v>
      </c>
      <c r="AB6" s="2" t="s">
        <v>4252</v>
      </c>
      <c r="AC6" s="2" t="s">
        <v>4252</v>
      </c>
      <c r="AD6" s="2" t="s">
        <v>4252</v>
      </c>
      <c r="AE6" s="2" t="s">
        <v>4252</v>
      </c>
      <c r="AF6" s="2" t="s">
        <v>4252</v>
      </c>
      <c r="AG6" s="2" t="s">
        <v>4252</v>
      </c>
      <c r="AH6" s="2"/>
    </row>
    <row r="7" spans="1:34" x14ac:dyDescent="0.25">
      <c r="A7" s="2">
        <v>303149</v>
      </c>
      <c r="B7" s="2" t="s">
        <v>1382</v>
      </c>
      <c r="C7" s="2" t="s">
        <v>291</v>
      </c>
      <c r="D7" s="2" t="s">
        <v>1184</v>
      </c>
      <c r="E7" s="2" t="s">
        <v>77</v>
      </c>
      <c r="F7" s="2"/>
      <c r="G7" s="2"/>
      <c r="H7" s="2" t="s">
        <v>16</v>
      </c>
      <c r="I7" s="2" t="s">
        <v>138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4252</v>
      </c>
      <c r="AE7" s="2" t="s">
        <v>4252</v>
      </c>
      <c r="AF7" s="2" t="s">
        <v>4252</v>
      </c>
      <c r="AG7" s="2" t="s">
        <v>4252</v>
      </c>
      <c r="AH7" s="2"/>
    </row>
    <row r="8" spans="1:34" x14ac:dyDescent="0.25">
      <c r="A8" s="2">
        <v>303278</v>
      </c>
      <c r="B8" s="2" t="s">
        <v>1216</v>
      </c>
      <c r="C8" s="2" t="s">
        <v>361</v>
      </c>
      <c r="D8" s="2" t="s">
        <v>1184</v>
      </c>
      <c r="E8" s="2" t="s">
        <v>77</v>
      </c>
      <c r="F8" s="2"/>
      <c r="G8" s="2"/>
      <c r="H8" s="2" t="s">
        <v>16</v>
      </c>
      <c r="I8" s="2" t="s">
        <v>138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4252</v>
      </c>
      <c r="AB8" s="2" t="s">
        <v>4252</v>
      </c>
      <c r="AC8" s="2" t="s">
        <v>4252</v>
      </c>
      <c r="AD8" s="2" t="s">
        <v>4252</v>
      </c>
      <c r="AE8" s="2" t="s">
        <v>4252</v>
      </c>
      <c r="AF8" s="2" t="s">
        <v>4252</v>
      </c>
      <c r="AG8" s="2" t="s">
        <v>4252</v>
      </c>
      <c r="AH8" s="2"/>
    </row>
    <row r="9" spans="1:34" x14ac:dyDescent="0.25">
      <c r="A9" s="2">
        <v>303836</v>
      </c>
      <c r="B9" s="2" t="s">
        <v>1762</v>
      </c>
      <c r="C9" s="2" t="s">
        <v>1763</v>
      </c>
      <c r="D9" s="2" t="s">
        <v>221</v>
      </c>
      <c r="E9" s="2" t="s">
        <v>76</v>
      </c>
      <c r="F9" s="2">
        <v>30907</v>
      </c>
      <c r="G9" s="2" t="s">
        <v>1764</v>
      </c>
      <c r="H9" s="2" t="s">
        <v>16</v>
      </c>
      <c r="I9" s="2" t="s">
        <v>138</v>
      </c>
      <c r="J9" s="2" t="s">
        <v>15</v>
      </c>
      <c r="K9" s="2"/>
      <c r="L9" s="2" t="s">
        <v>18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 t="s">
        <v>4252</v>
      </c>
      <c r="AG9" s="2" t="s">
        <v>4252</v>
      </c>
      <c r="AH9" s="2"/>
    </row>
    <row r="10" spans="1:34" x14ac:dyDescent="0.25">
      <c r="A10" s="2">
        <v>303951</v>
      </c>
      <c r="B10" s="2" t="s">
        <v>2231</v>
      </c>
      <c r="C10" s="2" t="s">
        <v>920</v>
      </c>
      <c r="D10" s="2" t="s">
        <v>221</v>
      </c>
      <c r="E10" s="2" t="s">
        <v>76</v>
      </c>
      <c r="F10" s="2">
        <v>32032</v>
      </c>
      <c r="G10" s="2" t="s">
        <v>70</v>
      </c>
      <c r="H10" s="2" t="s">
        <v>16</v>
      </c>
      <c r="I10" s="2" t="s">
        <v>138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4252</v>
      </c>
      <c r="AE10" s="2" t="s">
        <v>4252</v>
      </c>
      <c r="AF10" s="2" t="s">
        <v>4252</v>
      </c>
      <c r="AG10" s="2" t="s">
        <v>4252</v>
      </c>
      <c r="AH10" s="2"/>
    </row>
    <row r="11" spans="1:34" x14ac:dyDescent="0.25">
      <c r="A11" s="2">
        <v>303970</v>
      </c>
      <c r="B11" s="2" t="s">
        <v>2122</v>
      </c>
      <c r="C11" s="2" t="s">
        <v>363</v>
      </c>
      <c r="D11" s="2" t="s">
        <v>257</v>
      </c>
      <c r="E11" s="2" t="s">
        <v>77</v>
      </c>
      <c r="F11" s="2">
        <v>29221</v>
      </c>
      <c r="G11" s="2" t="s">
        <v>2123</v>
      </c>
      <c r="H11" s="2" t="s">
        <v>16</v>
      </c>
      <c r="I11" s="2" t="s">
        <v>138</v>
      </c>
      <c r="J11" s="2" t="s">
        <v>1179</v>
      </c>
      <c r="K11" s="2"/>
      <c r="L11" s="2" t="s">
        <v>18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 t="s">
        <v>4252</v>
      </c>
      <c r="AF11" s="2" t="s">
        <v>4252</v>
      </c>
      <c r="AG11" s="2" t="s">
        <v>4252</v>
      </c>
      <c r="AH11" s="2"/>
    </row>
    <row r="12" spans="1:34" x14ac:dyDescent="0.25">
      <c r="A12" s="2">
        <v>304013</v>
      </c>
      <c r="B12" s="2" t="s">
        <v>2078</v>
      </c>
      <c r="C12" s="2" t="s">
        <v>387</v>
      </c>
      <c r="D12" s="2" t="s">
        <v>434</v>
      </c>
      <c r="E12" s="2" t="s">
        <v>76</v>
      </c>
      <c r="F12" s="2">
        <v>30618</v>
      </c>
      <c r="G12" s="2" t="s">
        <v>18</v>
      </c>
      <c r="H12" s="2" t="s">
        <v>16</v>
      </c>
      <c r="I12" s="2" t="s">
        <v>138</v>
      </c>
      <c r="J12" s="2" t="s">
        <v>1179</v>
      </c>
      <c r="K12" s="2"/>
      <c r="L12" s="2" t="s">
        <v>18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 t="s">
        <v>4252</v>
      </c>
      <c r="AG12" s="2" t="s">
        <v>4252</v>
      </c>
      <c r="AH12" s="2"/>
    </row>
    <row r="13" spans="1:34" x14ac:dyDescent="0.25">
      <c r="A13" s="2">
        <v>304912</v>
      </c>
      <c r="B13" s="2" t="s">
        <v>1275</v>
      </c>
      <c r="C13" s="2" t="s">
        <v>338</v>
      </c>
      <c r="D13" s="2" t="s">
        <v>818</v>
      </c>
      <c r="E13" s="2" t="s">
        <v>77</v>
      </c>
      <c r="F13" s="2"/>
      <c r="G13" s="2"/>
      <c r="H13" s="2" t="s">
        <v>16</v>
      </c>
      <c r="I13" s="2" t="s">
        <v>138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4252</v>
      </c>
      <c r="X13" s="2"/>
      <c r="Y13" s="2"/>
      <c r="Z13" s="2" t="s">
        <v>4252</v>
      </c>
      <c r="AA13" s="2" t="s">
        <v>4252</v>
      </c>
      <c r="AB13" s="2" t="s">
        <v>4252</v>
      </c>
      <c r="AC13" s="2" t="s">
        <v>4252</v>
      </c>
      <c r="AD13" s="2" t="s">
        <v>4252</v>
      </c>
      <c r="AE13" s="2" t="s">
        <v>4252</v>
      </c>
      <c r="AF13" s="2" t="s">
        <v>4252</v>
      </c>
      <c r="AG13" s="2" t="s">
        <v>4252</v>
      </c>
      <c r="AH13" s="2"/>
    </row>
    <row r="14" spans="1:34" x14ac:dyDescent="0.25">
      <c r="A14" s="2">
        <v>305218</v>
      </c>
      <c r="B14" s="2" t="s">
        <v>4291</v>
      </c>
      <c r="C14" s="2" t="s">
        <v>2591</v>
      </c>
      <c r="D14" s="2" t="s">
        <v>4292</v>
      </c>
      <c r="E14" s="2"/>
      <c r="F14" s="2"/>
      <c r="G14" s="2"/>
      <c r="H14" s="2"/>
      <c r="I14" s="2" t="s">
        <v>138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5">
      <c r="A15" s="2">
        <v>305725</v>
      </c>
      <c r="B15" s="2" t="s">
        <v>1424</v>
      </c>
      <c r="C15" s="2" t="s">
        <v>252</v>
      </c>
      <c r="D15" s="2" t="s">
        <v>270</v>
      </c>
      <c r="E15" s="2" t="s">
        <v>76</v>
      </c>
      <c r="F15" s="2">
        <v>31795</v>
      </c>
      <c r="G15" s="2" t="s">
        <v>40</v>
      </c>
      <c r="H15" s="2" t="s">
        <v>16</v>
      </c>
      <c r="I15" s="2" t="s">
        <v>138</v>
      </c>
      <c r="J15" s="2" t="s">
        <v>1179</v>
      </c>
      <c r="K15" s="2"/>
      <c r="L15" s="2" t="s">
        <v>40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 t="s">
        <v>4252</v>
      </c>
      <c r="AF15" s="2" t="s">
        <v>4252</v>
      </c>
      <c r="AG15" s="2" t="s">
        <v>4252</v>
      </c>
      <c r="AH15" s="2"/>
    </row>
    <row r="16" spans="1:34" x14ac:dyDescent="0.25">
      <c r="A16" s="2">
        <v>306130</v>
      </c>
      <c r="B16" s="2" t="s">
        <v>1278</v>
      </c>
      <c r="C16" s="2" t="s">
        <v>387</v>
      </c>
      <c r="D16" s="2" t="s">
        <v>1184</v>
      </c>
      <c r="E16" s="2" t="s">
        <v>76</v>
      </c>
      <c r="F16" s="2"/>
      <c r="G16" s="2"/>
      <c r="H16" s="2" t="s">
        <v>16</v>
      </c>
      <c r="I16" s="2" t="s">
        <v>138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 t="s">
        <v>4252</v>
      </c>
      <c r="Z16" s="2"/>
      <c r="AA16" s="2" t="s">
        <v>4252</v>
      </c>
      <c r="AB16" s="2" t="s">
        <v>4252</v>
      </c>
      <c r="AC16" s="2" t="s">
        <v>4252</v>
      </c>
      <c r="AD16" s="2" t="s">
        <v>4252</v>
      </c>
      <c r="AE16" s="2" t="s">
        <v>4252</v>
      </c>
      <c r="AF16" s="2" t="s">
        <v>4252</v>
      </c>
      <c r="AG16" s="2" t="s">
        <v>4252</v>
      </c>
      <c r="AH16" s="2"/>
    </row>
    <row r="17" spans="1:34" x14ac:dyDescent="0.25">
      <c r="A17" s="2">
        <v>307900</v>
      </c>
      <c r="B17" s="2" t="s">
        <v>1479</v>
      </c>
      <c r="C17" s="2" t="s">
        <v>749</v>
      </c>
      <c r="D17" s="2" t="s">
        <v>1184</v>
      </c>
      <c r="E17" s="2" t="s">
        <v>76</v>
      </c>
      <c r="F17" s="2"/>
      <c r="G17" s="2"/>
      <c r="H17" s="2" t="s">
        <v>16</v>
      </c>
      <c r="I17" s="2" t="s">
        <v>138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 t="s">
        <v>4252</v>
      </c>
      <c r="AB17" s="2" t="s">
        <v>4252</v>
      </c>
      <c r="AC17" s="2" t="s">
        <v>4252</v>
      </c>
      <c r="AD17" s="2" t="s">
        <v>4252</v>
      </c>
      <c r="AE17" s="2" t="s">
        <v>4252</v>
      </c>
      <c r="AF17" s="2" t="s">
        <v>4252</v>
      </c>
      <c r="AG17" s="2" t="s">
        <v>4252</v>
      </c>
      <c r="AH17" s="2"/>
    </row>
    <row r="18" spans="1:34" x14ac:dyDescent="0.25">
      <c r="A18" s="2">
        <v>309066</v>
      </c>
      <c r="B18" s="2" t="s">
        <v>2026</v>
      </c>
      <c r="C18" s="2" t="s">
        <v>581</v>
      </c>
      <c r="D18" s="2" t="s">
        <v>1667</v>
      </c>
      <c r="E18" s="2" t="s">
        <v>76</v>
      </c>
      <c r="F18" s="2">
        <v>31534</v>
      </c>
      <c r="G18" s="2" t="s">
        <v>18</v>
      </c>
      <c r="H18" s="2" t="s">
        <v>16</v>
      </c>
      <c r="I18" s="2" t="s">
        <v>138</v>
      </c>
      <c r="J18" s="2" t="s">
        <v>15</v>
      </c>
      <c r="K18" s="2"/>
      <c r="L18" s="2" t="s">
        <v>30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 t="s">
        <v>4252</v>
      </c>
      <c r="AF18" s="2" t="s">
        <v>4252</v>
      </c>
      <c r="AG18" s="2" t="s">
        <v>4252</v>
      </c>
      <c r="AH18" s="2"/>
    </row>
    <row r="19" spans="1:34" x14ac:dyDescent="0.25">
      <c r="A19" s="2">
        <v>309503</v>
      </c>
      <c r="B19" s="2" t="s">
        <v>1276</v>
      </c>
      <c r="C19" s="2" t="s">
        <v>247</v>
      </c>
      <c r="D19" s="2" t="s">
        <v>1184</v>
      </c>
      <c r="E19" s="2" t="s">
        <v>76</v>
      </c>
      <c r="F19" s="2"/>
      <c r="G19" s="2"/>
      <c r="H19" s="2" t="s">
        <v>16</v>
      </c>
      <c r="I19" s="2" t="s">
        <v>138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 t="s">
        <v>4252</v>
      </c>
      <c r="AB19" s="2" t="s">
        <v>4252</v>
      </c>
      <c r="AC19" s="2" t="s">
        <v>4252</v>
      </c>
      <c r="AD19" s="2" t="s">
        <v>4252</v>
      </c>
      <c r="AE19" s="2" t="s">
        <v>4252</v>
      </c>
      <c r="AF19" s="2" t="s">
        <v>4252</v>
      </c>
      <c r="AG19" s="2" t="s">
        <v>4252</v>
      </c>
      <c r="AH19" s="2"/>
    </row>
    <row r="20" spans="1:34" x14ac:dyDescent="0.25">
      <c r="A20" s="2">
        <v>310705</v>
      </c>
      <c r="B20" s="2" t="s">
        <v>2308</v>
      </c>
      <c r="C20" s="2" t="s">
        <v>711</v>
      </c>
      <c r="D20" s="2" t="s">
        <v>430</v>
      </c>
      <c r="E20" s="2" t="s">
        <v>76</v>
      </c>
      <c r="F20" s="2"/>
      <c r="G20" s="2"/>
      <c r="H20" s="2" t="s">
        <v>16</v>
      </c>
      <c r="I20" s="2" t="s">
        <v>138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 t="s">
        <v>4252</v>
      </c>
      <c r="AE20" s="2" t="s">
        <v>4252</v>
      </c>
      <c r="AF20" s="2" t="s">
        <v>4252</v>
      </c>
      <c r="AG20" s="2" t="s">
        <v>4252</v>
      </c>
      <c r="AH20" s="2"/>
    </row>
    <row r="21" spans="1:34" x14ac:dyDescent="0.25">
      <c r="A21" s="2">
        <v>310894</v>
      </c>
      <c r="B21" s="2" t="s">
        <v>1352</v>
      </c>
      <c r="C21" s="2" t="s">
        <v>1353</v>
      </c>
      <c r="D21" s="2" t="s">
        <v>1354</v>
      </c>
      <c r="E21" s="2" t="s">
        <v>76</v>
      </c>
      <c r="F21" s="2">
        <v>31116</v>
      </c>
      <c r="G21" s="2" t="s">
        <v>1355</v>
      </c>
      <c r="H21" s="2" t="s">
        <v>16</v>
      </c>
      <c r="I21" s="2" t="s">
        <v>138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 t="s">
        <v>4252</v>
      </c>
      <c r="AC21" s="2" t="s">
        <v>4252</v>
      </c>
      <c r="AD21" s="2" t="s">
        <v>4252</v>
      </c>
      <c r="AE21" s="2" t="s">
        <v>4252</v>
      </c>
      <c r="AF21" s="2" t="s">
        <v>4252</v>
      </c>
      <c r="AG21" s="2" t="s">
        <v>4252</v>
      </c>
      <c r="AH21" s="2"/>
    </row>
    <row r="22" spans="1:34" x14ac:dyDescent="0.25">
      <c r="A22" s="2">
        <v>311937</v>
      </c>
      <c r="B22" s="2" t="s">
        <v>2092</v>
      </c>
      <c r="C22" s="2" t="s">
        <v>999</v>
      </c>
      <c r="D22" s="2" t="s">
        <v>283</v>
      </c>
      <c r="E22" s="2" t="s">
        <v>76</v>
      </c>
      <c r="F22" s="2"/>
      <c r="G22" s="2"/>
      <c r="H22" s="2" t="s">
        <v>16</v>
      </c>
      <c r="I22" s="2" t="s">
        <v>138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 t="s">
        <v>4252</v>
      </c>
      <c r="AB22" s="2" t="s">
        <v>4252</v>
      </c>
      <c r="AC22" s="2" t="s">
        <v>4252</v>
      </c>
      <c r="AD22" s="2" t="s">
        <v>4252</v>
      </c>
      <c r="AE22" s="2" t="s">
        <v>4252</v>
      </c>
      <c r="AF22" s="2" t="s">
        <v>4252</v>
      </c>
      <c r="AG22" s="2" t="s">
        <v>4252</v>
      </c>
      <c r="AH22" s="2"/>
    </row>
    <row r="23" spans="1:34" x14ac:dyDescent="0.25">
      <c r="A23" s="2">
        <v>312237</v>
      </c>
      <c r="B23" s="2" t="s">
        <v>2301</v>
      </c>
      <c r="C23" s="2" t="s">
        <v>228</v>
      </c>
      <c r="D23" s="2" t="s">
        <v>1080</v>
      </c>
      <c r="E23" s="2" t="s">
        <v>77</v>
      </c>
      <c r="F23" s="2"/>
      <c r="G23" s="2"/>
      <c r="H23" s="2" t="s">
        <v>16</v>
      </c>
      <c r="I23" s="2" t="s">
        <v>138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4252</v>
      </c>
      <c r="AE23" s="2" t="s">
        <v>4252</v>
      </c>
      <c r="AF23" s="2" t="s">
        <v>4252</v>
      </c>
      <c r="AG23" s="2" t="s">
        <v>4252</v>
      </c>
      <c r="AH23" s="2"/>
    </row>
    <row r="24" spans="1:34" x14ac:dyDescent="0.25">
      <c r="A24" s="2">
        <v>312720</v>
      </c>
      <c r="B24" s="2" t="s">
        <v>2029</v>
      </c>
      <c r="C24" s="2" t="s">
        <v>542</v>
      </c>
      <c r="D24" s="2" t="s">
        <v>533</v>
      </c>
      <c r="E24" s="2" t="s">
        <v>77</v>
      </c>
      <c r="F24" s="2"/>
      <c r="G24" s="2"/>
      <c r="H24" s="2" t="s">
        <v>16</v>
      </c>
      <c r="I24" s="2" t="s">
        <v>138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4252</v>
      </c>
      <c r="AA24" s="2" t="s">
        <v>4252</v>
      </c>
      <c r="AB24" s="2" t="s">
        <v>4252</v>
      </c>
      <c r="AC24" s="2" t="s">
        <v>4252</v>
      </c>
      <c r="AD24" s="2" t="s">
        <v>4252</v>
      </c>
      <c r="AE24" s="2" t="s">
        <v>4252</v>
      </c>
      <c r="AF24" s="2" t="s">
        <v>4252</v>
      </c>
      <c r="AG24" s="2" t="s">
        <v>4252</v>
      </c>
      <c r="AH24" s="2"/>
    </row>
    <row r="25" spans="1:34" x14ac:dyDescent="0.25">
      <c r="A25" s="2">
        <v>312742</v>
      </c>
      <c r="B25" s="2" t="s">
        <v>1541</v>
      </c>
      <c r="C25" s="2" t="s">
        <v>213</v>
      </c>
      <c r="D25" s="2" t="s">
        <v>1184</v>
      </c>
      <c r="E25" s="2" t="s">
        <v>77</v>
      </c>
      <c r="F25" s="2"/>
      <c r="G25" s="2"/>
      <c r="H25" s="2" t="s">
        <v>16</v>
      </c>
      <c r="I25" s="2" t="s">
        <v>138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 t="s">
        <v>4252</v>
      </c>
      <c r="AB25" s="2" t="s">
        <v>4252</v>
      </c>
      <c r="AC25" s="2" t="s">
        <v>4252</v>
      </c>
      <c r="AD25" s="2" t="s">
        <v>4252</v>
      </c>
      <c r="AE25" s="2" t="s">
        <v>4252</v>
      </c>
      <c r="AF25" s="2" t="s">
        <v>4252</v>
      </c>
      <c r="AG25" s="2" t="s">
        <v>4252</v>
      </c>
      <c r="AH25" s="2"/>
    </row>
    <row r="26" spans="1:34" x14ac:dyDescent="0.25">
      <c r="A26" s="2">
        <v>312850</v>
      </c>
      <c r="B26" s="2" t="s">
        <v>1765</v>
      </c>
      <c r="C26" s="2" t="s">
        <v>966</v>
      </c>
      <c r="D26" s="2" t="s">
        <v>1184</v>
      </c>
      <c r="E26" s="2" t="s">
        <v>76</v>
      </c>
      <c r="F26" s="2"/>
      <c r="G26" s="2"/>
      <c r="H26" s="2" t="s">
        <v>16</v>
      </c>
      <c r="I26" s="2" t="s">
        <v>138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 t="s">
        <v>4252</v>
      </c>
      <c r="AB26" s="2" t="s">
        <v>4252</v>
      </c>
      <c r="AC26" s="2" t="s">
        <v>4252</v>
      </c>
      <c r="AD26" s="2" t="s">
        <v>4252</v>
      </c>
      <c r="AE26" s="2" t="s">
        <v>4252</v>
      </c>
      <c r="AF26" s="2" t="s">
        <v>4252</v>
      </c>
      <c r="AG26" s="2" t="s">
        <v>4252</v>
      </c>
      <c r="AH26" s="2"/>
    </row>
    <row r="27" spans="1:34" x14ac:dyDescent="0.25">
      <c r="A27" s="2">
        <v>313619</v>
      </c>
      <c r="B27" s="2" t="s">
        <v>1299</v>
      </c>
      <c r="C27" s="2" t="s">
        <v>623</v>
      </c>
      <c r="D27" s="2" t="s">
        <v>451</v>
      </c>
      <c r="E27" s="2" t="s">
        <v>76</v>
      </c>
      <c r="F27" s="2">
        <v>31742</v>
      </c>
      <c r="G27" s="2" t="s">
        <v>428</v>
      </c>
      <c r="H27" s="2" t="s">
        <v>16</v>
      </c>
      <c r="I27" s="2" t="s">
        <v>138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 s="2">
        <v>315401</v>
      </c>
      <c r="B28" s="2" t="s">
        <v>2192</v>
      </c>
      <c r="C28" s="2" t="s">
        <v>2193</v>
      </c>
      <c r="D28" s="2" t="s">
        <v>2194</v>
      </c>
      <c r="E28" s="2" t="s">
        <v>77</v>
      </c>
      <c r="F28" s="2">
        <v>29921</v>
      </c>
      <c r="G28" s="2" t="s">
        <v>2195</v>
      </c>
      <c r="H28" s="2" t="s">
        <v>16</v>
      </c>
      <c r="I28" s="2" t="s">
        <v>138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 t="s">
        <v>4252</v>
      </c>
      <c r="AE28" s="2" t="s">
        <v>4252</v>
      </c>
      <c r="AF28" s="2" t="s">
        <v>4252</v>
      </c>
      <c r="AG28" s="2" t="s">
        <v>4252</v>
      </c>
      <c r="AH28" s="2"/>
    </row>
    <row r="29" spans="1:34" x14ac:dyDescent="0.25">
      <c r="A29" s="2">
        <v>315681</v>
      </c>
      <c r="B29" s="2" t="s">
        <v>2184</v>
      </c>
      <c r="C29" s="2" t="s">
        <v>512</v>
      </c>
      <c r="D29" s="2" t="s">
        <v>405</v>
      </c>
      <c r="E29" s="2" t="s">
        <v>77</v>
      </c>
      <c r="F29" s="2">
        <v>29337</v>
      </c>
      <c r="G29" s="2" t="s">
        <v>37</v>
      </c>
      <c r="H29" s="2" t="s">
        <v>16</v>
      </c>
      <c r="I29" s="2" t="s">
        <v>138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 t="s">
        <v>4252</v>
      </c>
      <c r="AE29" s="2" t="s">
        <v>4252</v>
      </c>
      <c r="AF29" s="2" t="s">
        <v>4252</v>
      </c>
      <c r="AG29" s="2" t="s">
        <v>4252</v>
      </c>
      <c r="AH29" s="2"/>
    </row>
    <row r="30" spans="1:34" x14ac:dyDescent="0.25">
      <c r="A30" s="2">
        <v>315833</v>
      </c>
      <c r="B30" s="2" t="s">
        <v>1342</v>
      </c>
      <c r="C30" s="2" t="s">
        <v>601</v>
      </c>
      <c r="D30" s="2" t="s">
        <v>371</v>
      </c>
      <c r="E30" s="2" t="s">
        <v>76</v>
      </c>
      <c r="F30" s="2">
        <v>32261</v>
      </c>
      <c r="G30" s="2" t="s">
        <v>865</v>
      </c>
      <c r="H30" s="2" t="s">
        <v>16</v>
      </c>
      <c r="I30" s="2" t="s">
        <v>138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 t="s">
        <v>4252</v>
      </c>
      <c r="AC30" s="2" t="s">
        <v>4252</v>
      </c>
      <c r="AD30" s="2" t="s">
        <v>4252</v>
      </c>
      <c r="AE30" s="2" t="s">
        <v>4252</v>
      </c>
      <c r="AF30" s="2" t="s">
        <v>4252</v>
      </c>
      <c r="AG30" s="2" t="s">
        <v>4252</v>
      </c>
      <c r="AH30" s="2"/>
    </row>
    <row r="31" spans="1:34" x14ac:dyDescent="0.25">
      <c r="A31" s="2">
        <v>315921</v>
      </c>
      <c r="B31" s="2" t="s">
        <v>1632</v>
      </c>
      <c r="C31" s="2" t="s">
        <v>1633</v>
      </c>
      <c r="D31" s="2" t="s">
        <v>1634</v>
      </c>
      <c r="E31" s="2" t="s">
        <v>76</v>
      </c>
      <c r="F31" s="2">
        <v>32690</v>
      </c>
      <c r="G31" s="2" t="s">
        <v>1635</v>
      </c>
      <c r="H31" s="2" t="s">
        <v>16</v>
      </c>
      <c r="I31" s="2" t="s">
        <v>138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 t="s">
        <v>4252</v>
      </c>
      <c r="AE31" s="2" t="s">
        <v>4252</v>
      </c>
      <c r="AF31" s="2" t="s">
        <v>4252</v>
      </c>
      <c r="AG31" s="2" t="s">
        <v>4252</v>
      </c>
      <c r="AH31" s="2"/>
    </row>
    <row r="32" spans="1:34" x14ac:dyDescent="0.25">
      <c r="A32" s="2">
        <v>316044</v>
      </c>
      <c r="B32" s="2" t="s">
        <v>1274</v>
      </c>
      <c r="C32" s="2" t="s">
        <v>323</v>
      </c>
      <c r="D32" s="2" t="s">
        <v>1184</v>
      </c>
      <c r="E32" s="2" t="s">
        <v>76</v>
      </c>
      <c r="F32" s="2"/>
      <c r="G32" s="2"/>
      <c r="H32" s="2" t="s">
        <v>16</v>
      </c>
      <c r="I32" s="2" t="s">
        <v>138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4252</v>
      </c>
      <c r="X32" s="2"/>
      <c r="Y32" s="2" t="s">
        <v>4252</v>
      </c>
      <c r="Z32" s="2" t="s">
        <v>4252</v>
      </c>
      <c r="AA32" s="2" t="s">
        <v>4252</v>
      </c>
      <c r="AB32" s="2" t="s">
        <v>4252</v>
      </c>
      <c r="AC32" s="2" t="s">
        <v>4252</v>
      </c>
      <c r="AD32" s="2" t="s">
        <v>4252</v>
      </c>
      <c r="AE32" s="2" t="s">
        <v>4252</v>
      </c>
      <c r="AF32" s="2" t="s">
        <v>4252</v>
      </c>
      <c r="AG32" s="2" t="s">
        <v>4252</v>
      </c>
      <c r="AH32" s="2"/>
    </row>
    <row r="33" spans="1:34" x14ac:dyDescent="0.25">
      <c r="A33" s="2">
        <v>316372</v>
      </c>
      <c r="B33" s="2" t="s">
        <v>1624</v>
      </c>
      <c r="C33" s="2" t="s">
        <v>1625</v>
      </c>
      <c r="D33" s="2" t="s">
        <v>1184</v>
      </c>
      <c r="E33" s="2" t="s">
        <v>76</v>
      </c>
      <c r="F33" s="2"/>
      <c r="G33" s="2"/>
      <c r="H33" s="2" t="s">
        <v>16</v>
      </c>
      <c r="I33" s="2" t="s">
        <v>138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 t="s">
        <v>4252</v>
      </c>
      <c r="AC33" s="2" t="s">
        <v>4252</v>
      </c>
      <c r="AD33" s="2" t="s">
        <v>4252</v>
      </c>
      <c r="AE33" s="2" t="s">
        <v>4252</v>
      </c>
      <c r="AF33" s="2" t="s">
        <v>4252</v>
      </c>
      <c r="AG33" s="2" t="s">
        <v>4252</v>
      </c>
      <c r="AH33" s="2"/>
    </row>
    <row r="34" spans="1:34" x14ac:dyDescent="0.25">
      <c r="A34" s="2">
        <v>316493</v>
      </c>
      <c r="B34" s="2" t="s">
        <v>2263</v>
      </c>
      <c r="C34" s="2" t="s">
        <v>1212</v>
      </c>
      <c r="D34" s="2" t="s">
        <v>1705</v>
      </c>
      <c r="E34" s="2" t="s">
        <v>76</v>
      </c>
      <c r="F34" s="2"/>
      <c r="G34" s="2"/>
      <c r="H34" s="2" t="s">
        <v>16</v>
      </c>
      <c r="I34" s="2" t="s">
        <v>138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 t="s">
        <v>4252</v>
      </c>
      <c r="AE34" s="2" t="s">
        <v>4252</v>
      </c>
      <c r="AF34" s="2" t="s">
        <v>4252</v>
      </c>
      <c r="AG34" s="2" t="s">
        <v>4252</v>
      </c>
      <c r="AH34" s="2"/>
    </row>
    <row r="35" spans="1:34" x14ac:dyDescent="0.25">
      <c r="A35" s="2">
        <v>316911</v>
      </c>
      <c r="B35" s="2" t="s">
        <v>1334</v>
      </c>
      <c r="C35" s="2" t="s">
        <v>228</v>
      </c>
      <c r="D35" s="2" t="s">
        <v>720</v>
      </c>
      <c r="E35" s="2" t="s">
        <v>76</v>
      </c>
      <c r="F35" s="2">
        <v>33118</v>
      </c>
      <c r="G35" s="2" t="s">
        <v>463</v>
      </c>
      <c r="H35" s="2" t="s">
        <v>16</v>
      </c>
      <c r="I35" s="2" t="s">
        <v>138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 t="s">
        <v>4252</v>
      </c>
      <c r="AC35" s="2" t="s">
        <v>4252</v>
      </c>
      <c r="AD35" s="2" t="s">
        <v>4252</v>
      </c>
      <c r="AE35" s="2" t="s">
        <v>4252</v>
      </c>
      <c r="AF35" s="2" t="s">
        <v>4252</v>
      </c>
      <c r="AG35" s="2" t="s">
        <v>4252</v>
      </c>
      <c r="AH35" s="2"/>
    </row>
    <row r="36" spans="1:34" x14ac:dyDescent="0.25">
      <c r="A36" s="2">
        <v>317247</v>
      </c>
      <c r="B36" s="2" t="s">
        <v>1679</v>
      </c>
      <c r="C36" s="2" t="s">
        <v>537</v>
      </c>
      <c r="D36" s="2" t="s">
        <v>1537</v>
      </c>
      <c r="E36" s="2" t="s">
        <v>76</v>
      </c>
      <c r="F36" s="2">
        <v>33392</v>
      </c>
      <c r="G36" s="2" t="s">
        <v>47</v>
      </c>
      <c r="H36" s="2" t="s">
        <v>16</v>
      </c>
      <c r="I36" s="2" t="s">
        <v>138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 t="s">
        <v>4252</v>
      </c>
      <c r="AC36" s="2" t="s">
        <v>4252</v>
      </c>
      <c r="AD36" s="2" t="s">
        <v>4252</v>
      </c>
      <c r="AE36" s="2" t="s">
        <v>4252</v>
      </c>
      <c r="AF36" s="2" t="s">
        <v>4252</v>
      </c>
      <c r="AG36" s="2" t="s">
        <v>4252</v>
      </c>
      <c r="AH36" s="2"/>
    </row>
    <row r="37" spans="1:34" x14ac:dyDescent="0.25">
      <c r="A37" s="2">
        <v>317355</v>
      </c>
      <c r="B37" s="2" t="s">
        <v>492</v>
      </c>
      <c r="C37" s="2" t="s">
        <v>993</v>
      </c>
      <c r="D37" s="2" t="s">
        <v>2264</v>
      </c>
      <c r="E37" s="2" t="s">
        <v>76</v>
      </c>
      <c r="F37" s="2">
        <v>33275</v>
      </c>
      <c r="G37" s="2" t="s">
        <v>18</v>
      </c>
      <c r="H37" s="2" t="s">
        <v>16</v>
      </c>
      <c r="I37" s="2" t="s">
        <v>138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 t="s">
        <v>4252</v>
      </c>
      <c r="AE37" s="2" t="s">
        <v>4252</v>
      </c>
      <c r="AF37" s="2" t="s">
        <v>4252</v>
      </c>
      <c r="AG37" s="2" t="s">
        <v>4252</v>
      </c>
      <c r="AH37" s="2"/>
    </row>
    <row r="38" spans="1:34" x14ac:dyDescent="0.25">
      <c r="A38" s="2">
        <v>317360</v>
      </c>
      <c r="B38" s="2" t="s">
        <v>1490</v>
      </c>
      <c r="C38" s="2" t="s">
        <v>247</v>
      </c>
      <c r="D38" s="2" t="s">
        <v>328</v>
      </c>
      <c r="E38" s="2" t="s">
        <v>76</v>
      </c>
      <c r="F38" s="2">
        <v>33029</v>
      </c>
      <c r="G38" s="2" t="s">
        <v>212</v>
      </c>
      <c r="H38" s="2" t="s">
        <v>16</v>
      </c>
      <c r="I38" s="2" t="s">
        <v>138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 t="s">
        <v>4252</v>
      </c>
      <c r="AE38" s="2" t="s">
        <v>4252</v>
      </c>
      <c r="AF38" s="2" t="s">
        <v>4252</v>
      </c>
      <c r="AG38" s="2" t="s">
        <v>4252</v>
      </c>
      <c r="AH38" s="2"/>
    </row>
    <row r="39" spans="1:34" x14ac:dyDescent="0.25">
      <c r="A39" s="2">
        <v>317408</v>
      </c>
      <c r="B39" s="2" t="s">
        <v>1343</v>
      </c>
      <c r="C39" s="2" t="s">
        <v>602</v>
      </c>
      <c r="D39" s="2" t="s">
        <v>224</v>
      </c>
      <c r="E39" s="2" t="s">
        <v>76</v>
      </c>
      <c r="F39" s="2">
        <v>33605</v>
      </c>
      <c r="G39" s="2" t="s">
        <v>754</v>
      </c>
      <c r="H39" s="2" t="s">
        <v>16</v>
      </c>
      <c r="I39" s="2" t="s">
        <v>138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2">
        <v>317771</v>
      </c>
      <c r="B40" s="2" t="s">
        <v>1622</v>
      </c>
      <c r="C40" s="2" t="s">
        <v>323</v>
      </c>
      <c r="D40" s="2" t="s">
        <v>885</v>
      </c>
      <c r="E40" s="2" t="s">
        <v>77</v>
      </c>
      <c r="F40" s="2">
        <v>32505</v>
      </c>
      <c r="G40" s="2" t="s">
        <v>30</v>
      </c>
      <c r="H40" s="2" t="s">
        <v>16</v>
      </c>
      <c r="I40" s="2" t="s">
        <v>138</v>
      </c>
      <c r="J40" s="2" t="s">
        <v>1179</v>
      </c>
      <c r="K40" s="2"/>
      <c r="L40" s="2" t="s">
        <v>30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 t="s">
        <v>4252</v>
      </c>
      <c r="AF40" s="2" t="s">
        <v>4252</v>
      </c>
      <c r="AG40" s="2" t="s">
        <v>4252</v>
      </c>
      <c r="AH40" s="2"/>
    </row>
    <row r="41" spans="1:34" x14ac:dyDescent="0.25">
      <c r="A41" s="2">
        <v>317979</v>
      </c>
      <c r="B41" s="2" t="s">
        <v>1419</v>
      </c>
      <c r="C41" s="2" t="s">
        <v>653</v>
      </c>
      <c r="D41" s="2" t="s">
        <v>265</v>
      </c>
      <c r="E41" s="2" t="s">
        <v>76</v>
      </c>
      <c r="F41" s="2">
        <v>33878</v>
      </c>
      <c r="G41" s="2" t="s">
        <v>30</v>
      </c>
      <c r="H41" s="2" t="s">
        <v>16</v>
      </c>
      <c r="I41" s="2" t="s">
        <v>138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 t="s">
        <v>4252</v>
      </c>
      <c r="AE41" s="2" t="s">
        <v>4252</v>
      </c>
      <c r="AF41" s="2" t="s">
        <v>4252</v>
      </c>
      <c r="AG41" s="2" t="s">
        <v>4252</v>
      </c>
      <c r="AH41" s="2"/>
    </row>
    <row r="42" spans="1:34" x14ac:dyDescent="0.25">
      <c r="A42" s="2">
        <v>318412</v>
      </c>
      <c r="B42" s="2" t="s">
        <v>2111</v>
      </c>
      <c r="C42" s="2" t="s">
        <v>331</v>
      </c>
      <c r="D42" s="2" t="s">
        <v>1184</v>
      </c>
      <c r="E42" s="2" t="s">
        <v>76</v>
      </c>
      <c r="F42" s="2"/>
      <c r="G42" s="2"/>
      <c r="H42" s="2" t="s">
        <v>16</v>
      </c>
      <c r="I42" s="2" t="s">
        <v>138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 t="s">
        <v>4252</v>
      </c>
      <c r="AE42" s="2" t="s">
        <v>4252</v>
      </c>
      <c r="AF42" s="2" t="s">
        <v>4252</v>
      </c>
      <c r="AG42" s="2" t="s">
        <v>4252</v>
      </c>
      <c r="AH42" s="2"/>
    </row>
    <row r="43" spans="1:34" x14ac:dyDescent="0.25">
      <c r="A43" s="2">
        <v>318871</v>
      </c>
      <c r="B43" s="2" t="s">
        <v>1499</v>
      </c>
      <c r="C43" s="2" t="s">
        <v>1500</v>
      </c>
      <c r="D43" s="2" t="s">
        <v>1501</v>
      </c>
      <c r="E43" s="2" t="s">
        <v>76</v>
      </c>
      <c r="F43" s="2">
        <v>29606</v>
      </c>
      <c r="G43" s="2" t="s">
        <v>47</v>
      </c>
      <c r="H43" s="2" t="s">
        <v>16</v>
      </c>
      <c r="I43" s="2" t="s">
        <v>138</v>
      </c>
      <c r="J43" s="2" t="s">
        <v>1179</v>
      </c>
      <c r="K43" s="2"/>
      <c r="L43" s="2" t="s">
        <v>47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 t="s">
        <v>4252</v>
      </c>
      <c r="AF43" s="2" t="s">
        <v>4252</v>
      </c>
      <c r="AG43" s="2" t="s">
        <v>4252</v>
      </c>
      <c r="AH43" s="2"/>
    </row>
    <row r="44" spans="1:34" x14ac:dyDescent="0.25">
      <c r="A44" s="2">
        <v>318937</v>
      </c>
      <c r="B44" s="2" t="s">
        <v>1335</v>
      </c>
      <c r="C44" s="2" t="s">
        <v>323</v>
      </c>
      <c r="D44" s="2" t="s">
        <v>1184</v>
      </c>
      <c r="E44" s="2" t="s">
        <v>76</v>
      </c>
      <c r="F44" s="2"/>
      <c r="G44" s="2"/>
      <c r="H44" s="2" t="s">
        <v>16</v>
      </c>
      <c r="I44" s="2" t="s">
        <v>138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 t="s">
        <v>4252</v>
      </c>
      <c r="AB44" s="2" t="s">
        <v>4252</v>
      </c>
      <c r="AC44" s="2" t="s">
        <v>4252</v>
      </c>
      <c r="AD44" s="2" t="s">
        <v>4252</v>
      </c>
      <c r="AE44" s="2" t="s">
        <v>4252</v>
      </c>
      <c r="AF44" s="2" t="s">
        <v>4252</v>
      </c>
      <c r="AG44" s="2" t="s">
        <v>4252</v>
      </c>
      <c r="AH44" s="2"/>
    </row>
    <row r="45" spans="1:34" x14ac:dyDescent="0.25">
      <c r="A45" s="2">
        <v>319111</v>
      </c>
      <c r="B45" s="2" t="s">
        <v>256</v>
      </c>
      <c r="C45" s="2" t="s">
        <v>247</v>
      </c>
      <c r="D45" s="2" t="s">
        <v>770</v>
      </c>
      <c r="E45" s="2" t="s">
        <v>76</v>
      </c>
      <c r="F45" s="2">
        <v>33861</v>
      </c>
      <c r="G45" s="2" t="s">
        <v>677</v>
      </c>
      <c r="H45" s="2" t="s">
        <v>16</v>
      </c>
      <c r="I45" s="2" t="s">
        <v>138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 t="s">
        <v>4252</v>
      </c>
      <c r="AD45" s="2" t="s">
        <v>4252</v>
      </c>
      <c r="AE45" s="2" t="s">
        <v>4252</v>
      </c>
      <c r="AF45" s="2" t="s">
        <v>4252</v>
      </c>
      <c r="AG45" s="2" t="s">
        <v>4252</v>
      </c>
      <c r="AH45" s="2"/>
    </row>
    <row r="46" spans="1:34" x14ac:dyDescent="0.25">
      <c r="A46" s="2">
        <v>319475</v>
      </c>
      <c r="B46" s="2" t="s">
        <v>2212</v>
      </c>
      <c r="C46" s="2" t="s">
        <v>926</v>
      </c>
      <c r="D46" s="2" t="s">
        <v>312</v>
      </c>
      <c r="E46" s="2" t="s">
        <v>76</v>
      </c>
      <c r="F46" s="2">
        <v>33970</v>
      </c>
      <c r="G46" s="2" t="s">
        <v>18</v>
      </c>
      <c r="H46" s="2" t="s">
        <v>19</v>
      </c>
      <c r="I46" s="2" t="s">
        <v>138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 t="s">
        <v>4252</v>
      </c>
      <c r="AE46" s="2" t="s">
        <v>4252</v>
      </c>
      <c r="AF46" s="2" t="s">
        <v>4252</v>
      </c>
      <c r="AG46" s="2" t="s">
        <v>4252</v>
      </c>
      <c r="AH46" s="2"/>
    </row>
    <row r="47" spans="1:34" x14ac:dyDescent="0.25">
      <c r="A47" s="2">
        <v>319501</v>
      </c>
      <c r="B47" s="2" t="s">
        <v>1548</v>
      </c>
      <c r="C47" s="2" t="s">
        <v>540</v>
      </c>
      <c r="D47" s="2" t="s">
        <v>1063</v>
      </c>
      <c r="E47" s="2" t="s">
        <v>76</v>
      </c>
      <c r="F47" s="2">
        <v>33140</v>
      </c>
      <c r="G47" s="2" t="s">
        <v>27</v>
      </c>
      <c r="H47" s="2" t="s">
        <v>16</v>
      </c>
      <c r="I47" s="2" t="s">
        <v>138</v>
      </c>
      <c r="J47" s="2" t="s">
        <v>15</v>
      </c>
      <c r="K47" s="2"/>
      <c r="L47" s="2" t="s">
        <v>18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 t="s">
        <v>4252</v>
      </c>
      <c r="AF47" s="2" t="s">
        <v>4252</v>
      </c>
      <c r="AG47" s="2" t="s">
        <v>4252</v>
      </c>
      <c r="AH47" s="2"/>
    </row>
    <row r="48" spans="1:34" x14ac:dyDescent="0.25">
      <c r="A48" s="2">
        <v>319724</v>
      </c>
      <c r="B48" s="2" t="s">
        <v>1261</v>
      </c>
      <c r="C48" s="2" t="s">
        <v>213</v>
      </c>
      <c r="D48" s="2" t="s">
        <v>451</v>
      </c>
      <c r="E48" s="2" t="s">
        <v>76</v>
      </c>
      <c r="F48" s="2">
        <v>33382</v>
      </c>
      <c r="G48" s="2" t="s">
        <v>18</v>
      </c>
      <c r="H48" s="2" t="s">
        <v>16</v>
      </c>
      <c r="I48" s="2" t="s">
        <v>138</v>
      </c>
      <c r="J48" s="2" t="s">
        <v>1179</v>
      </c>
      <c r="K48" s="2"/>
      <c r="L48" s="2" t="s">
        <v>73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 t="s">
        <v>4252</v>
      </c>
      <c r="AG48" s="2" t="s">
        <v>4252</v>
      </c>
      <c r="AH48" s="2"/>
    </row>
    <row r="49" spans="1:34" x14ac:dyDescent="0.25">
      <c r="A49" s="2">
        <v>319833</v>
      </c>
      <c r="B49" s="2" t="s">
        <v>1364</v>
      </c>
      <c r="C49" s="2" t="s">
        <v>515</v>
      </c>
      <c r="D49" s="2" t="s">
        <v>1184</v>
      </c>
      <c r="E49" s="2" t="s">
        <v>77</v>
      </c>
      <c r="F49" s="2"/>
      <c r="G49" s="2"/>
      <c r="H49" s="2" t="s">
        <v>16</v>
      </c>
      <c r="I49" s="2" t="s">
        <v>138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4252</v>
      </c>
      <c r="X49" s="2" t="s">
        <v>4252</v>
      </c>
      <c r="Y49" s="2"/>
      <c r="Z49" s="2" t="s">
        <v>4252</v>
      </c>
      <c r="AA49" s="2" t="s">
        <v>4252</v>
      </c>
      <c r="AB49" s="2" t="s">
        <v>4252</v>
      </c>
      <c r="AC49" s="2" t="s">
        <v>4252</v>
      </c>
      <c r="AD49" s="2" t="s">
        <v>4252</v>
      </c>
      <c r="AE49" s="2" t="s">
        <v>4252</v>
      </c>
      <c r="AF49" s="2" t="s">
        <v>4252</v>
      </c>
      <c r="AG49" s="2" t="s">
        <v>4252</v>
      </c>
      <c r="AH49" s="2"/>
    </row>
    <row r="50" spans="1:34" x14ac:dyDescent="0.25">
      <c r="A50" s="2">
        <v>320199</v>
      </c>
      <c r="B50" s="2" t="s">
        <v>1778</v>
      </c>
      <c r="C50" s="2" t="s">
        <v>338</v>
      </c>
      <c r="D50" s="2" t="s">
        <v>1070</v>
      </c>
      <c r="E50" s="2" t="s">
        <v>76</v>
      </c>
      <c r="F50" s="2">
        <v>33147</v>
      </c>
      <c r="G50" s="2" t="s">
        <v>575</v>
      </c>
      <c r="H50" s="2" t="s">
        <v>16</v>
      </c>
      <c r="I50" s="2" t="s">
        <v>138</v>
      </c>
      <c r="J50" s="2" t="s">
        <v>15</v>
      </c>
      <c r="K50" s="2"/>
      <c r="L50" s="2" t="s">
        <v>30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 t="s">
        <v>4252</v>
      </c>
      <c r="AF50" s="2" t="s">
        <v>4252</v>
      </c>
      <c r="AG50" s="2" t="s">
        <v>4252</v>
      </c>
      <c r="AH50" s="2"/>
    </row>
    <row r="51" spans="1:34" x14ac:dyDescent="0.25">
      <c r="A51" s="2">
        <v>320242</v>
      </c>
      <c r="B51" s="2" t="s">
        <v>1497</v>
      </c>
      <c r="C51" s="2" t="s">
        <v>331</v>
      </c>
      <c r="D51" s="2" t="s">
        <v>1498</v>
      </c>
      <c r="E51" s="2" t="s">
        <v>76</v>
      </c>
      <c r="F51" s="2">
        <v>28109</v>
      </c>
      <c r="G51" s="2" t="s">
        <v>18</v>
      </c>
      <c r="H51" s="2" t="s">
        <v>16</v>
      </c>
      <c r="I51" s="2" t="s">
        <v>138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 t="s">
        <v>4252</v>
      </c>
      <c r="AE51" s="2" t="s">
        <v>4252</v>
      </c>
      <c r="AF51" s="2" t="s">
        <v>4252</v>
      </c>
      <c r="AG51" s="2" t="s">
        <v>4252</v>
      </c>
      <c r="AH51" s="2"/>
    </row>
    <row r="52" spans="1:34" x14ac:dyDescent="0.25">
      <c r="A52" s="2">
        <v>320714</v>
      </c>
      <c r="B52" s="2" t="s">
        <v>1356</v>
      </c>
      <c r="C52" s="2" t="s">
        <v>213</v>
      </c>
      <c r="D52" s="2" t="s">
        <v>743</v>
      </c>
      <c r="E52" s="2" t="s">
        <v>76</v>
      </c>
      <c r="F52" s="2">
        <v>33201</v>
      </c>
      <c r="G52" s="2" t="s">
        <v>37</v>
      </c>
      <c r="H52" s="2" t="s">
        <v>16</v>
      </c>
      <c r="I52" s="2" t="s">
        <v>138</v>
      </c>
      <c r="J52" s="2" t="s">
        <v>1179</v>
      </c>
      <c r="K52" s="2"/>
      <c r="L52" s="2" t="s">
        <v>37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 s="2">
        <v>320836</v>
      </c>
      <c r="B53" s="2" t="s">
        <v>1443</v>
      </c>
      <c r="C53" s="2" t="s">
        <v>537</v>
      </c>
      <c r="D53" s="2" t="s">
        <v>317</v>
      </c>
      <c r="E53" s="2" t="s">
        <v>76</v>
      </c>
      <c r="F53" s="2">
        <v>33604</v>
      </c>
      <c r="G53" s="2" t="s">
        <v>1444</v>
      </c>
      <c r="H53" s="2" t="s">
        <v>16</v>
      </c>
      <c r="I53" s="2" t="s">
        <v>138</v>
      </c>
      <c r="J53" s="2" t="s">
        <v>1179</v>
      </c>
      <c r="K53" s="2"/>
      <c r="L53" s="2" t="s">
        <v>67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 t="s">
        <v>4252</v>
      </c>
      <c r="AF53" s="2" t="s">
        <v>4252</v>
      </c>
      <c r="AG53" s="2" t="s">
        <v>4252</v>
      </c>
      <c r="AH53" s="2"/>
    </row>
    <row r="54" spans="1:34" x14ac:dyDescent="0.25">
      <c r="A54" s="2">
        <v>320877</v>
      </c>
      <c r="B54" s="2" t="s">
        <v>1910</v>
      </c>
      <c r="C54" s="2" t="s">
        <v>338</v>
      </c>
      <c r="D54" s="2" t="s">
        <v>810</v>
      </c>
      <c r="E54" s="2" t="s">
        <v>76</v>
      </c>
      <c r="F54" s="2"/>
      <c r="G54" s="2"/>
      <c r="H54" s="2" t="s">
        <v>16</v>
      </c>
      <c r="I54" s="2" t="s">
        <v>138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 t="s">
        <v>4252</v>
      </c>
      <c r="Y54" s="2"/>
      <c r="Z54" s="2"/>
      <c r="AA54" s="2" t="s">
        <v>4252</v>
      </c>
      <c r="AB54" s="2" t="s">
        <v>4252</v>
      </c>
      <c r="AC54" s="2" t="s">
        <v>4252</v>
      </c>
      <c r="AD54" s="2" t="s">
        <v>4252</v>
      </c>
      <c r="AE54" s="2" t="s">
        <v>4252</v>
      </c>
      <c r="AF54" s="2" t="s">
        <v>4252</v>
      </c>
      <c r="AG54" s="2" t="s">
        <v>4252</v>
      </c>
      <c r="AH54" s="2"/>
    </row>
    <row r="55" spans="1:34" x14ac:dyDescent="0.25">
      <c r="A55" s="2">
        <v>320927</v>
      </c>
      <c r="B55" s="2" t="s">
        <v>1749</v>
      </c>
      <c r="C55" s="2" t="s">
        <v>230</v>
      </c>
      <c r="D55" s="2" t="s">
        <v>1750</v>
      </c>
      <c r="E55" s="2" t="s">
        <v>76</v>
      </c>
      <c r="F55" s="2">
        <v>31602</v>
      </c>
      <c r="G55" s="2" t="s">
        <v>18</v>
      </c>
      <c r="H55" s="2" t="s">
        <v>16</v>
      </c>
      <c r="I55" s="2" t="s">
        <v>138</v>
      </c>
      <c r="J55" s="2" t="s">
        <v>1179</v>
      </c>
      <c r="K55" s="2"/>
      <c r="L55" s="2" t="s">
        <v>18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 t="s">
        <v>4252</v>
      </c>
      <c r="AG55" s="2" t="s">
        <v>4252</v>
      </c>
      <c r="AH55" s="2"/>
    </row>
    <row r="56" spans="1:34" x14ac:dyDescent="0.25">
      <c r="A56" s="2">
        <v>321096</v>
      </c>
      <c r="B56" s="2" t="s">
        <v>1277</v>
      </c>
      <c r="C56" s="2" t="s">
        <v>254</v>
      </c>
      <c r="D56" s="2" t="s">
        <v>1184</v>
      </c>
      <c r="E56" s="2" t="s">
        <v>76</v>
      </c>
      <c r="F56" s="2"/>
      <c r="G56" s="2"/>
      <c r="H56" s="2" t="s">
        <v>16</v>
      </c>
      <c r="I56" s="2" t="s">
        <v>138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 t="s">
        <v>4252</v>
      </c>
      <c r="X56" s="2"/>
      <c r="Y56" s="2"/>
      <c r="Z56" s="2" t="s">
        <v>4252</v>
      </c>
      <c r="AA56" s="2" t="s">
        <v>4252</v>
      </c>
      <c r="AB56" s="2" t="s">
        <v>4252</v>
      </c>
      <c r="AC56" s="2" t="s">
        <v>4252</v>
      </c>
      <c r="AD56" s="2" t="s">
        <v>4252</v>
      </c>
      <c r="AE56" s="2" t="s">
        <v>4252</v>
      </c>
      <c r="AF56" s="2" t="s">
        <v>4252</v>
      </c>
      <c r="AG56" s="2" t="s">
        <v>4252</v>
      </c>
      <c r="AH56" s="2"/>
    </row>
    <row r="57" spans="1:34" x14ac:dyDescent="0.25">
      <c r="A57" s="2">
        <v>321125</v>
      </c>
      <c r="B57" s="2" t="s">
        <v>1746</v>
      </c>
      <c r="C57" s="2" t="s">
        <v>338</v>
      </c>
      <c r="D57" s="2" t="s">
        <v>1011</v>
      </c>
      <c r="E57" s="2" t="s">
        <v>76</v>
      </c>
      <c r="F57" s="2">
        <v>33623</v>
      </c>
      <c r="G57" s="2" t="s">
        <v>67</v>
      </c>
      <c r="H57" s="2" t="s">
        <v>16</v>
      </c>
      <c r="I57" s="2" t="s">
        <v>138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 t="s">
        <v>4252</v>
      </c>
      <c r="AC57" s="2" t="s">
        <v>4252</v>
      </c>
      <c r="AD57" s="2" t="s">
        <v>4252</v>
      </c>
      <c r="AE57" s="2" t="s">
        <v>4252</v>
      </c>
      <c r="AF57" s="2" t="s">
        <v>4252</v>
      </c>
      <c r="AG57" s="2" t="s">
        <v>4252</v>
      </c>
      <c r="AH57" s="2"/>
    </row>
    <row r="58" spans="1:34" x14ac:dyDescent="0.25">
      <c r="A58" s="2">
        <v>321203</v>
      </c>
      <c r="B58" s="2" t="s">
        <v>2279</v>
      </c>
      <c r="C58" s="2" t="s">
        <v>347</v>
      </c>
      <c r="D58" s="2" t="s">
        <v>621</v>
      </c>
      <c r="E58" s="2" t="s">
        <v>76</v>
      </c>
      <c r="F58" s="2"/>
      <c r="G58" s="2"/>
      <c r="H58" s="2" t="s">
        <v>16</v>
      </c>
      <c r="I58" s="2" t="s">
        <v>138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 t="s">
        <v>4252</v>
      </c>
      <c r="Z58" s="2"/>
      <c r="AA58" s="2" t="s">
        <v>4252</v>
      </c>
      <c r="AB58" s="2" t="s">
        <v>4252</v>
      </c>
      <c r="AC58" s="2" t="s">
        <v>4252</v>
      </c>
      <c r="AD58" s="2" t="s">
        <v>4252</v>
      </c>
      <c r="AE58" s="2" t="s">
        <v>4252</v>
      </c>
      <c r="AF58" s="2" t="s">
        <v>4252</v>
      </c>
      <c r="AG58" s="2" t="s">
        <v>4252</v>
      </c>
      <c r="AH58" s="2"/>
    </row>
    <row r="59" spans="1:34" x14ac:dyDescent="0.25">
      <c r="A59" s="2">
        <v>321216</v>
      </c>
      <c r="B59" s="2" t="s">
        <v>1385</v>
      </c>
      <c r="C59" s="2" t="s">
        <v>1386</v>
      </c>
      <c r="D59" s="2" t="s">
        <v>1184</v>
      </c>
      <c r="E59" s="2" t="s">
        <v>76</v>
      </c>
      <c r="F59" s="2"/>
      <c r="G59" s="2"/>
      <c r="H59" s="2" t="s">
        <v>16</v>
      </c>
      <c r="I59" s="2" t="s">
        <v>138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 t="s">
        <v>4252</v>
      </c>
      <c r="AF59" s="2" t="s">
        <v>4252</v>
      </c>
      <c r="AG59" s="2" t="s">
        <v>4252</v>
      </c>
      <c r="AH59" s="2"/>
    </row>
    <row r="60" spans="1:34" x14ac:dyDescent="0.25">
      <c r="A60" s="2">
        <v>321217</v>
      </c>
      <c r="B60" s="2" t="s">
        <v>1810</v>
      </c>
      <c r="C60" s="2" t="s">
        <v>588</v>
      </c>
      <c r="D60" s="2" t="s">
        <v>380</v>
      </c>
      <c r="E60" s="2" t="s">
        <v>76</v>
      </c>
      <c r="F60" s="2">
        <v>33604</v>
      </c>
      <c r="G60" s="2" t="s">
        <v>67</v>
      </c>
      <c r="H60" s="2" t="s">
        <v>16</v>
      </c>
      <c r="I60" s="2" t="s">
        <v>138</v>
      </c>
      <c r="J60" s="2" t="s">
        <v>1179</v>
      </c>
      <c r="K60" s="2"/>
      <c r="L60" s="2" t="s">
        <v>67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 t="s">
        <v>4252</v>
      </c>
      <c r="AG60" s="2" t="s">
        <v>4252</v>
      </c>
      <c r="AH60" s="2"/>
    </row>
    <row r="61" spans="1:34" x14ac:dyDescent="0.25">
      <c r="A61" s="2">
        <v>321384</v>
      </c>
      <c r="B61" s="2" t="s">
        <v>1339</v>
      </c>
      <c r="C61" s="2" t="s">
        <v>360</v>
      </c>
      <c r="D61" s="2" t="s">
        <v>1340</v>
      </c>
      <c r="E61" s="2" t="s">
        <v>77</v>
      </c>
      <c r="F61" s="2">
        <v>32893</v>
      </c>
      <c r="G61" s="2" t="s">
        <v>1341</v>
      </c>
      <c r="H61" s="2" t="s">
        <v>16</v>
      </c>
      <c r="I61" s="2" t="s">
        <v>138</v>
      </c>
      <c r="J61" s="2" t="s">
        <v>1179</v>
      </c>
      <c r="K61" s="2"/>
      <c r="L61" s="2" t="s">
        <v>67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 t="s">
        <v>4252</v>
      </c>
      <c r="AF61" s="2" t="s">
        <v>4252</v>
      </c>
      <c r="AG61" s="2" t="s">
        <v>4252</v>
      </c>
      <c r="AH61" s="2"/>
    </row>
    <row r="62" spans="1:34" x14ac:dyDescent="0.25">
      <c r="A62" s="2">
        <v>321785</v>
      </c>
      <c r="B62" s="2" t="s">
        <v>968</v>
      </c>
      <c r="C62" s="2" t="s">
        <v>323</v>
      </c>
      <c r="D62" s="2" t="s">
        <v>1184</v>
      </c>
      <c r="E62" s="2" t="s">
        <v>76</v>
      </c>
      <c r="F62" s="2"/>
      <c r="G62" s="2"/>
      <c r="H62" s="2" t="s">
        <v>16</v>
      </c>
      <c r="I62" s="2" t="s">
        <v>138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 t="s">
        <v>4252</v>
      </c>
      <c r="AB62" s="2" t="s">
        <v>4252</v>
      </c>
      <c r="AC62" s="2" t="s">
        <v>4252</v>
      </c>
      <c r="AD62" s="2" t="s">
        <v>4252</v>
      </c>
      <c r="AE62" s="2" t="s">
        <v>4252</v>
      </c>
      <c r="AF62" s="2" t="s">
        <v>4252</v>
      </c>
      <c r="AG62" s="2" t="s">
        <v>4252</v>
      </c>
      <c r="AH62" s="2"/>
    </row>
    <row r="63" spans="1:34" x14ac:dyDescent="0.25">
      <c r="A63" s="2">
        <v>321922</v>
      </c>
      <c r="B63" s="2" t="s">
        <v>1680</v>
      </c>
      <c r="C63" s="2" t="s">
        <v>220</v>
      </c>
      <c r="D63" s="2" t="s">
        <v>286</v>
      </c>
      <c r="E63" s="2" t="s">
        <v>76</v>
      </c>
      <c r="F63" s="2">
        <v>34066</v>
      </c>
      <c r="G63" s="2" t="s">
        <v>1635</v>
      </c>
      <c r="H63" s="2" t="s">
        <v>16</v>
      </c>
      <c r="I63" s="2" t="s">
        <v>138</v>
      </c>
      <c r="J63" s="2" t="s">
        <v>15</v>
      </c>
      <c r="K63" s="2"/>
      <c r="L63" s="2" t="s">
        <v>70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 t="s">
        <v>4252</v>
      </c>
      <c r="AF63" s="2" t="s">
        <v>4252</v>
      </c>
      <c r="AG63" s="2" t="s">
        <v>4252</v>
      </c>
      <c r="AH63" s="2"/>
    </row>
    <row r="64" spans="1:34" x14ac:dyDescent="0.25">
      <c r="A64" s="2">
        <v>322001</v>
      </c>
      <c r="B64" s="2" t="s">
        <v>1465</v>
      </c>
      <c r="C64" s="2" t="s">
        <v>376</v>
      </c>
      <c r="D64" s="2"/>
      <c r="E64" s="2" t="s">
        <v>77</v>
      </c>
      <c r="F64" s="2">
        <v>26177</v>
      </c>
      <c r="G64" s="2" t="s">
        <v>651</v>
      </c>
      <c r="H64" s="2" t="s">
        <v>16</v>
      </c>
      <c r="I64" s="2" t="s">
        <v>138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 t="s">
        <v>4252</v>
      </c>
      <c r="AD64" s="2" t="s">
        <v>4252</v>
      </c>
      <c r="AE64" s="2" t="s">
        <v>4252</v>
      </c>
      <c r="AF64" s="2" t="s">
        <v>4252</v>
      </c>
      <c r="AG64" s="2" t="s">
        <v>4252</v>
      </c>
      <c r="AH64" s="2"/>
    </row>
    <row r="65" spans="1:34" x14ac:dyDescent="0.25">
      <c r="A65" s="2">
        <v>322483</v>
      </c>
      <c r="B65" s="2" t="s">
        <v>2007</v>
      </c>
      <c r="C65" s="2" t="s">
        <v>617</v>
      </c>
      <c r="D65" s="2" t="s">
        <v>1184</v>
      </c>
      <c r="E65" s="2" t="s">
        <v>76</v>
      </c>
      <c r="F65" s="2"/>
      <c r="G65" s="2"/>
      <c r="H65" s="2" t="s">
        <v>16</v>
      </c>
      <c r="I65" s="2" t="s">
        <v>138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 t="s">
        <v>4252</v>
      </c>
      <c r="AB65" s="2" t="s">
        <v>4252</v>
      </c>
      <c r="AC65" s="2" t="s">
        <v>4252</v>
      </c>
      <c r="AD65" s="2" t="s">
        <v>4252</v>
      </c>
      <c r="AE65" s="2" t="s">
        <v>4252</v>
      </c>
      <c r="AF65" s="2" t="s">
        <v>4252</v>
      </c>
      <c r="AG65" s="2" t="s">
        <v>4252</v>
      </c>
      <c r="AH65" s="2"/>
    </row>
    <row r="66" spans="1:34" x14ac:dyDescent="0.25">
      <c r="A66" s="2">
        <v>322783</v>
      </c>
      <c r="B66" s="2" t="s">
        <v>3583</v>
      </c>
      <c r="C66" s="2" t="s">
        <v>210</v>
      </c>
      <c r="D66" s="2" t="s">
        <v>3584</v>
      </c>
      <c r="E66" s="2" t="s">
        <v>77</v>
      </c>
      <c r="F66" s="2">
        <v>33784</v>
      </c>
      <c r="G66" s="2" t="s">
        <v>18</v>
      </c>
      <c r="H66" s="2" t="s">
        <v>16</v>
      </c>
      <c r="I66" s="2" t="s">
        <v>138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 t="s">
        <v>4252</v>
      </c>
      <c r="AC66" s="2" t="s">
        <v>4252</v>
      </c>
      <c r="AD66" s="2" t="s">
        <v>4252</v>
      </c>
      <c r="AE66" s="2" t="s">
        <v>4252</v>
      </c>
      <c r="AF66" s="2" t="s">
        <v>4252</v>
      </c>
      <c r="AG66" s="2" t="s">
        <v>4252</v>
      </c>
      <c r="AH66" s="2"/>
    </row>
    <row r="67" spans="1:34" x14ac:dyDescent="0.25">
      <c r="A67" s="2">
        <v>322932</v>
      </c>
      <c r="B67" s="2" t="s">
        <v>2108</v>
      </c>
      <c r="C67" s="2" t="s">
        <v>455</v>
      </c>
      <c r="D67" s="2" t="s">
        <v>2109</v>
      </c>
      <c r="E67" s="2" t="s">
        <v>77</v>
      </c>
      <c r="F67" s="2">
        <v>34136</v>
      </c>
      <c r="G67" s="2" t="s">
        <v>18</v>
      </c>
      <c r="H67" s="2" t="s">
        <v>16</v>
      </c>
      <c r="I67" s="2" t="s">
        <v>138</v>
      </c>
      <c r="J67" s="2" t="s">
        <v>15</v>
      </c>
      <c r="K67" s="2"/>
      <c r="L67" s="2" t="s">
        <v>18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 t="s">
        <v>4252</v>
      </c>
      <c r="AF67" s="2" t="s">
        <v>4252</v>
      </c>
      <c r="AG67" s="2" t="s">
        <v>4252</v>
      </c>
      <c r="AH67" s="2"/>
    </row>
    <row r="68" spans="1:34" x14ac:dyDescent="0.25">
      <c r="A68" s="2">
        <v>322965</v>
      </c>
      <c r="B68" s="2" t="s">
        <v>1388</v>
      </c>
      <c r="C68" s="2" t="s">
        <v>1272</v>
      </c>
      <c r="D68" s="2" t="s">
        <v>1196</v>
      </c>
      <c r="E68" s="2" t="s">
        <v>76</v>
      </c>
      <c r="F68" s="2"/>
      <c r="G68" s="2"/>
      <c r="H68" s="2" t="s">
        <v>16</v>
      </c>
      <c r="I68" s="2" t="s">
        <v>138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 t="s">
        <v>4252</v>
      </c>
      <c r="AB68" s="2" t="s">
        <v>4252</v>
      </c>
      <c r="AC68" s="2" t="s">
        <v>4252</v>
      </c>
      <c r="AD68" s="2" t="s">
        <v>4252</v>
      </c>
      <c r="AE68" s="2" t="s">
        <v>4252</v>
      </c>
      <c r="AF68" s="2" t="s">
        <v>4252</v>
      </c>
      <c r="AG68" s="2" t="s">
        <v>4252</v>
      </c>
      <c r="AH68" s="2"/>
    </row>
    <row r="69" spans="1:34" x14ac:dyDescent="0.25">
      <c r="A69" s="2">
        <v>323027</v>
      </c>
      <c r="B69" s="2" t="s">
        <v>1344</v>
      </c>
      <c r="C69" s="2" t="s">
        <v>762</v>
      </c>
      <c r="D69" s="2" t="s">
        <v>1184</v>
      </c>
      <c r="E69" s="2" t="s">
        <v>76</v>
      </c>
      <c r="F69" s="2"/>
      <c r="G69" s="2"/>
      <c r="H69" s="2" t="s">
        <v>16</v>
      </c>
      <c r="I69" s="2" t="s">
        <v>138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 t="s">
        <v>4252</v>
      </c>
      <c r="AB69" s="2" t="s">
        <v>4252</v>
      </c>
      <c r="AC69" s="2" t="s">
        <v>4252</v>
      </c>
      <c r="AD69" s="2" t="s">
        <v>4252</v>
      </c>
      <c r="AE69" s="2" t="s">
        <v>4252</v>
      </c>
      <c r="AF69" s="2" t="s">
        <v>4252</v>
      </c>
      <c r="AG69" s="2" t="s">
        <v>4252</v>
      </c>
      <c r="AH69" s="2"/>
    </row>
    <row r="70" spans="1:34" x14ac:dyDescent="0.25">
      <c r="A70" s="2">
        <v>323051</v>
      </c>
      <c r="B70" s="2" t="s">
        <v>1420</v>
      </c>
      <c r="C70" s="2" t="s">
        <v>228</v>
      </c>
      <c r="D70" s="2" t="s">
        <v>1184</v>
      </c>
      <c r="E70" s="2" t="s">
        <v>76</v>
      </c>
      <c r="F70" s="2"/>
      <c r="G70" s="2"/>
      <c r="H70" s="2" t="s">
        <v>16</v>
      </c>
      <c r="I70" s="2" t="s">
        <v>138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 t="s">
        <v>4252</v>
      </c>
      <c r="X70" s="2" t="s">
        <v>4252</v>
      </c>
      <c r="Y70" s="2"/>
      <c r="Z70" s="2" t="s">
        <v>4252</v>
      </c>
      <c r="AA70" s="2" t="s">
        <v>4252</v>
      </c>
      <c r="AB70" s="2" t="s">
        <v>4252</v>
      </c>
      <c r="AC70" s="2" t="s">
        <v>4252</v>
      </c>
      <c r="AD70" s="2" t="s">
        <v>4252</v>
      </c>
      <c r="AE70" s="2" t="s">
        <v>4252</v>
      </c>
      <c r="AF70" s="2" t="s">
        <v>4252</v>
      </c>
      <c r="AG70" s="2" t="s">
        <v>4252</v>
      </c>
      <c r="AH70" s="2"/>
    </row>
    <row r="71" spans="1:34" x14ac:dyDescent="0.25">
      <c r="A71" s="2">
        <v>323184</v>
      </c>
      <c r="B71" s="2" t="s">
        <v>1445</v>
      </c>
      <c r="C71" s="2" t="s">
        <v>228</v>
      </c>
      <c r="D71" s="2" t="s">
        <v>1063</v>
      </c>
      <c r="E71" s="2" t="s">
        <v>76</v>
      </c>
      <c r="F71" s="2">
        <v>33060</v>
      </c>
      <c r="G71" s="2" t="s">
        <v>18</v>
      </c>
      <c r="H71" s="2" t="s">
        <v>16</v>
      </c>
      <c r="I71" s="2" t="s">
        <v>138</v>
      </c>
      <c r="J71" s="2" t="s">
        <v>1179</v>
      </c>
      <c r="K71" s="2"/>
      <c r="L71" s="2" t="s">
        <v>18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 t="s">
        <v>4252</v>
      </c>
      <c r="AF71" s="2" t="s">
        <v>4252</v>
      </c>
      <c r="AG71" s="2" t="s">
        <v>4252</v>
      </c>
      <c r="AH71" s="2"/>
    </row>
    <row r="72" spans="1:34" x14ac:dyDescent="0.25">
      <c r="A72" s="2">
        <v>323253</v>
      </c>
      <c r="B72" s="2" t="s">
        <v>1291</v>
      </c>
      <c r="C72" s="2" t="s">
        <v>1292</v>
      </c>
      <c r="D72" s="2" t="s">
        <v>965</v>
      </c>
      <c r="E72" s="2" t="s">
        <v>76</v>
      </c>
      <c r="F72" s="2">
        <v>33531</v>
      </c>
      <c r="G72" s="2" t="s">
        <v>1293</v>
      </c>
      <c r="H72" s="2" t="s">
        <v>16</v>
      </c>
      <c r="I72" s="2" t="s">
        <v>138</v>
      </c>
      <c r="J72" s="2" t="s">
        <v>1179</v>
      </c>
      <c r="K72" s="2"/>
      <c r="L72" s="2" t="s">
        <v>70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 t="s">
        <v>4252</v>
      </c>
      <c r="AF72" s="2" t="s">
        <v>4252</v>
      </c>
      <c r="AG72" s="2" t="s">
        <v>4252</v>
      </c>
      <c r="AH72" s="2"/>
    </row>
    <row r="73" spans="1:34" x14ac:dyDescent="0.25">
      <c r="A73" s="2">
        <v>323376</v>
      </c>
      <c r="B73" s="2" t="s">
        <v>1779</v>
      </c>
      <c r="C73" s="2" t="s">
        <v>278</v>
      </c>
      <c r="D73" s="2" t="s">
        <v>1498</v>
      </c>
      <c r="E73" s="2" t="s">
        <v>77</v>
      </c>
      <c r="F73" s="2">
        <v>35079</v>
      </c>
      <c r="G73" s="2" t="s">
        <v>18</v>
      </c>
      <c r="H73" s="2" t="s">
        <v>19</v>
      </c>
      <c r="I73" s="2" t="s">
        <v>138</v>
      </c>
      <c r="J73" s="2" t="s">
        <v>1179</v>
      </c>
      <c r="K73" s="2"/>
      <c r="L73" s="2" t="s">
        <v>18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 t="s">
        <v>4252</v>
      </c>
      <c r="AF73" s="2" t="s">
        <v>4252</v>
      </c>
      <c r="AG73" s="2" t="s">
        <v>4252</v>
      </c>
      <c r="AH73" s="2"/>
    </row>
    <row r="74" spans="1:34" x14ac:dyDescent="0.25">
      <c r="A74" s="2">
        <v>323649</v>
      </c>
      <c r="B74" s="2" t="s">
        <v>1678</v>
      </c>
      <c r="C74" s="2" t="s">
        <v>228</v>
      </c>
      <c r="D74" s="2" t="s">
        <v>600</v>
      </c>
      <c r="E74" s="2" t="s">
        <v>76</v>
      </c>
      <c r="F74" s="2">
        <v>33834</v>
      </c>
      <c r="G74" s="2" t="s">
        <v>18</v>
      </c>
      <c r="H74" s="2" t="s">
        <v>16</v>
      </c>
      <c r="I74" s="2" t="s">
        <v>138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 t="s">
        <v>4252</v>
      </c>
      <c r="AC74" s="2" t="s">
        <v>4252</v>
      </c>
      <c r="AD74" s="2" t="s">
        <v>4252</v>
      </c>
      <c r="AE74" s="2" t="s">
        <v>4252</v>
      </c>
      <c r="AF74" s="2" t="s">
        <v>4252</v>
      </c>
      <c r="AG74" s="2" t="s">
        <v>4252</v>
      </c>
      <c r="AH74" s="2"/>
    </row>
    <row r="75" spans="1:34" x14ac:dyDescent="0.25">
      <c r="A75" s="2">
        <v>323685</v>
      </c>
      <c r="B75" s="2" t="s">
        <v>1926</v>
      </c>
      <c r="C75" s="2" t="s">
        <v>798</v>
      </c>
      <c r="D75" s="2" t="s">
        <v>1184</v>
      </c>
      <c r="E75" s="2" t="s">
        <v>76</v>
      </c>
      <c r="F75" s="2"/>
      <c r="G75" s="2"/>
      <c r="H75" s="2" t="s">
        <v>16</v>
      </c>
      <c r="I75" s="2" t="s">
        <v>138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 t="s">
        <v>4252</v>
      </c>
      <c r="AC75" s="2" t="s">
        <v>4252</v>
      </c>
      <c r="AD75" s="2" t="s">
        <v>4252</v>
      </c>
      <c r="AE75" s="2" t="s">
        <v>4252</v>
      </c>
      <c r="AF75" s="2" t="s">
        <v>4252</v>
      </c>
      <c r="AG75" s="2" t="s">
        <v>4252</v>
      </c>
      <c r="AH75" s="2"/>
    </row>
    <row r="76" spans="1:34" x14ac:dyDescent="0.25">
      <c r="A76" s="2">
        <v>323702</v>
      </c>
      <c r="B76" s="2" t="s">
        <v>1988</v>
      </c>
      <c r="C76" s="2" t="s">
        <v>617</v>
      </c>
      <c r="D76" s="2" t="s">
        <v>618</v>
      </c>
      <c r="E76" s="2" t="s">
        <v>76</v>
      </c>
      <c r="F76" s="2">
        <v>31067</v>
      </c>
      <c r="G76" s="2" t="s">
        <v>1989</v>
      </c>
      <c r="H76" s="2" t="s">
        <v>16</v>
      </c>
      <c r="I76" s="2" t="s">
        <v>138</v>
      </c>
      <c r="J76" s="2" t="s">
        <v>15</v>
      </c>
      <c r="K76" s="2"/>
      <c r="L76" s="2" t="s">
        <v>61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 t="s">
        <v>4252</v>
      </c>
      <c r="AF76" s="2" t="s">
        <v>4252</v>
      </c>
      <c r="AG76" s="2" t="s">
        <v>4252</v>
      </c>
      <c r="AH76" s="2"/>
    </row>
    <row r="77" spans="1:34" x14ac:dyDescent="0.25">
      <c r="A77" s="2">
        <v>323729</v>
      </c>
      <c r="B77" s="2" t="s">
        <v>2275</v>
      </c>
      <c r="C77" s="2" t="s">
        <v>616</v>
      </c>
      <c r="D77" s="2" t="s">
        <v>265</v>
      </c>
      <c r="E77" s="2" t="s">
        <v>76</v>
      </c>
      <c r="F77" s="2">
        <v>34700</v>
      </c>
      <c r="G77" s="2" t="s">
        <v>18</v>
      </c>
      <c r="H77" s="2" t="s">
        <v>16</v>
      </c>
      <c r="I77" s="2" t="s">
        <v>138</v>
      </c>
      <c r="J77" s="2" t="s">
        <v>1179</v>
      </c>
      <c r="K77" s="2"/>
      <c r="L77" s="2" t="s">
        <v>18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 t="s">
        <v>4252</v>
      </c>
      <c r="AF77" s="2" t="s">
        <v>4252</v>
      </c>
      <c r="AG77" s="2" t="s">
        <v>4252</v>
      </c>
      <c r="AH77" s="2"/>
    </row>
    <row r="78" spans="1:34" x14ac:dyDescent="0.25">
      <c r="A78" s="2">
        <v>323755</v>
      </c>
      <c r="B78" s="2" t="s">
        <v>1811</v>
      </c>
      <c r="C78" s="2" t="s">
        <v>278</v>
      </c>
      <c r="D78" s="2" t="s">
        <v>533</v>
      </c>
      <c r="E78" s="2" t="s">
        <v>76</v>
      </c>
      <c r="F78" s="2">
        <v>34962</v>
      </c>
      <c r="G78" s="2" t="s">
        <v>571</v>
      </c>
      <c r="H78" s="2" t="s">
        <v>16</v>
      </c>
      <c r="I78" s="2" t="s">
        <v>138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 t="s">
        <v>4252</v>
      </c>
      <c r="AA78" s="2" t="s">
        <v>4252</v>
      </c>
      <c r="AB78" s="2" t="s">
        <v>4252</v>
      </c>
      <c r="AC78" s="2" t="s">
        <v>4252</v>
      </c>
      <c r="AD78" s="2" t="s">
        <v>4252</v>
      </c>
      <c r="AE78" s="2" t="s">
        <v>4252</v>
      </c>
      <c r="AF78" s="2" t="s">
        <v>4252</v>
      </c>
      <c r="AG78" s="2" t="s">
        <v>4252</v>
      </c>
      <c r="AH78" s="2"/>
    </row>
    <row r="79" spans="1:34" x14ac:dyDescent="0.25">
      <c r="A79" s="2">
        <v>323782</v>
      </c>
      <c r="B79" s="2" t="s">
        <v>2162</v>
      </c>
      <c r="C79" s="2" t="s">
        <v>617</v>
      </c>
      <c r="D79" s="2" t="s">
        <v>353</v>
      </c>
      <c r="E79" s="2" t="s">
        <v>76</v>
      </c>
      <c r="F79" s="2">
        <v>34335</v>
      </c>
      <c r="G79" s="2" t="s">
        <v>18</v>
      </c>
      <c r="H79" s="2" t="s">
        <v>16</v>
      </c>
      <c r="I79" s="2" t="s">
        <v>138</v>
      </c>
      <c r="J79" s="2" t="s">
        <v>15</v>
      </c>
      <c r="K79" s="2"/>
      <c r="L79" s="2" t="s">
        <v>40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 t="s">
        <v>4252</v>
      </c>
      <c r="AG79" s="2" t="s">
        <v>4252</v>
      </c>
      <c r="AH79" s="2"/>
    </row>
    <row r="80" spans="1:34" x14ac:dyDescent="0.25">
      <c r="A80" s="2">
        <v>323852</v>
      </c>
      <c r="B80" s="2" t="s">
        <v>2271</v>
      </c>
      <c r="C80" s="2" t="s">
        <v>213</v>
      </c>
      <c r="D80" s="2" t="s">
        <v>727</v>
      </c>
      <c r="E80" s="2" t="s">
        <v>76</v>
      </c>
      <c r="F80" s="2">
        <v>34830</v>
      </c>
      <c r="G80" s="2" t="s">
        <v>463</v>
      </c>
      <c r="H80" s="2" t="s">
        <v>16</v>
      </c>
      <c r="I80" s="2" t="s">
        <v>138</v>
      </c>
      <c r="J80" s="2" t="s">
        <v>1179</v>
      </c>
      <c r="K80" s="2"/>
      <c r="L80" s="2" t="s">
        <v>30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 t="s">
        <v>4252</v>
      </c>
      <c r="AF80" s="2" t="s">
        <v>4252</v>
      </c>
      <c r="AG80" s="2" t="s">
        <v>4252</v>
      </c>
      <c r="AH80" s="2"/>
    </row>
    <row r="81" spans="1:34" x14ac:dyDescent="0.25">
      <c r="A81" s="2">
        <v>323940</v>
      </c>
      <c r="B81" s="2" t="s">
        <v>1637</v>
      </c>
      <c r="C81" s="2" t="s">
        <v>633</v>
      </c>
      <c r="D81" s="2" t="s">
        <v>1184</v>
      </c>
      <c r="E81" s="2" t="s">
        <v>76</v>
      </c>
      <c r="F81" s="2"/>
      <c r="G81" s="2"/>
      <c r="H81" s="2" t="s">
        <v>16</v>
      </c>
      <c r="I81" s="2" t="s">
        <v>138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 t="s">
        <v>4252</v>
      </c>
      <c r="AB81" s="2" t="s">
        <v>4252</v>
      </c>
      <c r="AC81" s="2" t="s">
        <v>4252</v>
      </c>
      <c r="AD81" s="2" t="s">
        <v>4252</v>
      </c>
      <c r="AE81" s="2" t="s">
        <v>4252</v>
      </c>
      <c r="AF81" s="2" t="s">
        <v>4252</v>
      </c>
      <c r="AG81" s="2" t="s">
        <v>4252</v>
      </c>
      <c r="AH81" s="2"/>
    </row>
    <row r="82" spans="1:34" x14ac:dyDescent="0.25">
      <c r="A82" s="2">
        <v>323946</v>
      </c>
      <c r="B82" s="2" t="s">
        <v>757</v>
      </c>
      <c r="C82" s="2" t="s">
        <v>369</v>
      </c>
      <c r="D82" s="2" t="s">
        <v>1184</v>
      </c>
      <c r="E82" s="2" t="s">
        <v>76</v>
      </c>
      <c r="F82" s="2"/>
      <c r="G82" s="2"/>
      <c r="H82" s="2" t="s">
        <v>16</v>
      </c>
      <c r="I82" s="2" t="s">
        <v>138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 t="s">
        <v>4252</v>
      </c>
      <c r="AB82" s="2" t="s">
        <v>4252</v>
      </c>
      <c r="AC82" s="2" t="s">
        <v>4252</v>
      </c>
      <c r="AD82" s="2" t="s">
        <v>4252</v>
      </c>
      <c r="AE82" s="2" t="s">
        <v>4252</v>
      </c>
      <c r="AF82" s="2" t="s">
        <v>4252</v>
      </c>
      <c r="AG82" s="2" t="s">
        <v>4252</v>
      </c>
      <c r="AH82" s="2"/>
    </row>
    <row r="83" spans="1:34" x14ac:dyDescent="0.25">
      <c r="A83" s="2">
        <v>324099</v>
      </c>
      <c r="B83" s="2" t="s">
        <v>1638</v>
      </c>
      <c r="C83" s="2" t="s">
        <v>210</v>
      </c>
      <c r="D83" s="2" t="s">
        <v>1184</v>
      </c>
      <c r="E83" s="2" t="s">
        <v>76</v>
      </c>
      <c r="F83" s="2"/>
      <c r="G83" s="2"/>
      <c r="H83" s="2" t="s">
        <v>16</v>
      </c>
      <c r="I83" s="2" t="s">
        <v>138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 t="s">
        <v>4252</v>
      </c>
      <c r="X83" s="2"/>
      <c r="Y83" s="2"/>
      <c r="Z83" s="2" t="s">
        <v>4252</v>
      </c>
      <c r="AA83" s="2" t="s">
        <v>4252</v>
      </c>
      <c r="AB83" s="2" t="s">
        <v>4252</v>
      </c>
      <c r="AC83" s="2" t="s">
        <v>4252</v>
      </c>
      <c r="AD83" s="2" t="s">
        <v>4252</v>
      </c>
      <c r="AE83" s="2" t="s">
        <v>4252</v>
      </c>
      <c r="AF83" s="2" t="s">
        <v>4252</v>
      </c>
      <c r="AG83" s="2" t="s">
        <v>4252</v>
      </c>
      <c r="AH83" s="2"/>
    </row>
    <row r="84" spans="1:34" x14ac:dyDescent="0.25">
      <c r="A84" s="2">
        <v>324122</v>
      </c>
      <c r="B84" s="2" t="s">
        <v>2283</v>
      </c>
      <c r="C84" s="2" t="s">
        <v>213</v>
      </c>
      <c r="D84" s="2" t="s">
        <v>2284</v>
      </c>
      <c r="E84" s="2" t="s">
        <v>77</v>
      </c>
      <c r="F84" s="2">
        <v>34702</v>
      </c>
      <c r="G84" s="2" t="s">
        <v>18</v>
      </c>
      <c r="H84" s="2" t="s">
        <v>16</v>
      </c>
      <c r="I84" s="2" t="s">
        <v>138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 t="s">
        <v>4252</v>
      </c>
      <c r="AE84" s="2" t="s">
        <v>4252</v>
      </c>
      <c r="AF84" s="2" t="s">
        <v>4252</v>
      </c>
      <c r="AG84" s="2" t="s">
        <v>4252</v>
      </c>
      <c r="AH84" s="2"/>
    </row>
    <row r="85" spans="1:34" x14ac:dyDescent="0.25">
      <c r="A85" s="2">
        <v>324172</v>
      </c>
      <c r="B85" s="2" t="s">
        <v>1899</v>
      </c>
      <c r="C85" s="2" t="s">
        <v>710</v>
      </c>
      <c r="D85" s="2" t="s">
        <v>1184</v>
      </c>
      <c r="E85" s="2" t="s">
        <v>76</v>
      </c>
      <c r="F85" s="2"/>
      <c r="G85" s="2"/>
      <c r="H85" s="2" t="s">
        <v>16</v>
      </c>
      <c r="I85" s="2" t="s">
        <v>138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 t="s">
        <v>4252</v>
      </c>
      <c r="AB85" s="2" t="s">
        <v>4252</v>
      </c>
      <c r="AC85" s="2" t="s">
        <v>4252</v>
      </c>
      <c r="AD85" s="2" t="s">
        <v>4252</v>
      </c>
      <c r="AE85" s="2" t="s">
        <v>4252</v>
      </c>
      <c r="AF85" s="2" t="s">
        <v>4252</v>
      </c>
      <c r="AG85" s="2" t="s">
        <v>4252</v>
      </c>
      <c r="AH85" s="2"/>
    </row>
    <row r="86" spans="1:34" x14ac:dyDescent="0.25">
      <c r="A86" s="2">
        <v>324327</v>
      </c>
      <c r="B86" s="2" t="s">
        <v>2225</v>
      </c>
      <c r="C86" s="2" t="s">
        <v>2226</v>
      </c>
      <c r="D86" s="2" t="s">
        <v>298</v>
      </c>
      <c r="E86" s="2" t="s">
        <v>77</v>
      </c>
      <c r="F86" s="2">
        <v>31067</v>
      </c>
      <c r="G86" s="2" t="s">
        <v>1843</v>
      </c>
      <c r="H86" s="2" t="s">
        <v>16</v>
      </c>
      <c r="I86" s="2" t="s">
        <v>138</v>
      </c>
      <c r="J86" s="2" t="s">
        <v>1179</v>
      </c>
      <c r="K86" s="2"/>
      <c r="L86" s="2" t="s">
        <v>30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 t="s">
        <v>4252</v>
      </c>
      <c r="AF86" s="2" t="s">
        <v>4252</v>
      </c>
      <c r="AG86" s="2" t="s">
        <v>4252</v>
      </c>
      <c r="AH86" s="2"/>
    </row>
    <row r="87" spans="1:34" x14ac:dyDescent="0.25">
      <c r="A87" s="2">
        <v>324339</v>
      </c>
      <c r="B87" s="2" t="s">
        <v>2297</v>
      </c>
      <c r="C87" s="2" t="s">
        <v>422</v>
      </c>
      <c r="D87" s="2" t="s">
        <v>312</v>
      </c>
      <c r="E87" s="2" t="s">
        <v>77</v>
      </c>
      <c r="F87" s="2">
        <v>34197</v>
      </c>
      <c r="G87" s="2" t="s">
        <v>636</v>
      </c>
      <c r="H87" s="2" t="s">
        <v>16</v>
      </c>
      <c r="I87" s="2" t="s">
        <v>138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 t="s">
        <v>4252</v>
      </c>
      <c r="AE87" s="2" t="s">
        <v>4252</v>
      </c>
      <c r="AF87" s="2" t="s">
        <v>4252</v>
      </c>
      <c r="AG87" s="2" t="s">
        <v>4252</v>
      </c>
      <c r="AH87" s="2"/>
    </row>
    <row r="88" spans="1:34" x14ac:dyDescent="0.25">
      <c r="A88" s="2">
        <v>324421</v>
      </c>
      <c r="B88" s="2" t="s">
        <v>1397</v>
      </c>
      <c r="C88" s="2" t="s">
        <v>417</v>
      </c>
      <c r="D88" s="2"/>
      <c r="E88" s="2" t="s">
        <v>76</v>
      </c>
      <c r="F88" s="2"/>
      <c r="G88" s="2"/>
      <c r="H88" s="2" t="s">
        <v>16</v>
      </c>
      <c r="I88" s="2" t="s">
        <v>138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 t="s">
        <v>4252</v>
      </c>
      <c r="Y88" s="2" t="s">
        <v>4252</v>
      </c>
      <c r="Z88" s="2" t="s">
        <v>4252</v>
      </c>
      <c r="AA88" s="2" t="s">
        <v>4252</v>
      </c>
      <c r="AB88" s="2" t="s">
        <v>4252</v>
      </c>
      <c r="AC88" s="2" t="s">
        <v>4252</v>
      </c>
      <c r="AD88" s="2" t="s">
        <v>4252</v>
      </c>
      <c r="AE88" s="2" t="s">
        <v>4252</v>
      </c>
      <c r="AF88" s="2" t="s">
        <v>4252</v>
      </c>
      <c r="AG88" s="2" t="s">
        <v>4252</v>
      </c>
      <c r="AH88" s="2"/>
    </row>
    <row r="89" spans="1:34" x14ac:dyDescent="0.25">
      <c r="A89" s="2">
        <v>324481</v>
      </c>
      <c r="B89" s="2" t="s">
        <v>1365</v>
      </c>
      <c r="C89" s="2" t="s">
        <v>998</v>
      </c>
      <c r="D89" s="2" t="s">
        <v>654</v>
      </c>
      <c r="E89" s="2" t="s">
        <v>76</v>
      </c>
      <c r="F89" s="2">
        <v>34914</v>
      </c>
      <c r="G89" s="2" t="s">
        <v>1366</v>
      </c>
      <c r="H89" s="2" t="s">
        <v>16</v>
      </c>
      <c r="I89" s="2" t="s">
        <v>138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 t="s">
        <v>4252</v>
      </c>
      <c r="AC89" s="2" t="s">
        <v>4252</v>
      </c>
      <c r="AD89" s="2" t="s">
        <v>4252</v>
      </c>
      <c r="AE89" s="2" t="s">
        <v>4252</v>
      </c>
      <c r="AF89" s="2" t="s">
        <v>4252</v>
      </c>
      <c r="AG89" s="2" t="s">
        <v>4252</v>
      </c>
      <c r="AH89" s="2"/>
    </row>
    <row r="90" spans="1:34" x14ac:dyDescent="0.25">
      <c r="A90" s="2">
        <v>324504</v>
      </c>
      <c r="B90" s="2" t="s">
        <v>1617</v>
      </c>
      <c r="C90" s="2" t="s">
        <v>247</v>
      </c>
      <c r="D90" s="2" t="s">
        <v>1618</v>
      </c>
      <c r="E90" s="2" t="s">
        <v>76</v>
      </c>
      <c r="F90" s="2">
        <v>22160</v>
      </c>
      <c r="G90" s="2" t="s">
        <v>1619</v>
      </c>
      <c r="H90" s="2" t="s">
        <v>16</v>
      </c>
      <c r="I90" s="2" t="s">
        <v>138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 t="s">
        <v>4252</v>
      </c>
      <c r="AC90" s="2" t="s">
        <v>4252</v>
      </c>
      <c r="AD90" s="2" t="s">
        <v>4252</v>
      </c>
      <c r="AE90" s="2" t="s">
        <v>4252</v>
      </c>
      <c r="AF90" s="2" t="s">
        <v>4252</v>
      </c>
      <c r="AG90" s="2" t="s">
        <v>4252</v>
      </c>
      <c r="AH90" s="2"/>
    </row>
    <row r="91" spans="1:34" x14ac:dyDescent="0.25">
      <c r="A91" s="2">
        <v>324613</v>
      </c>
      <c r="B91" s="2" t="s">
        <v>1812</v>
      </c>
      <c r="C91" s="2" t="s">
        <v>798</v>
      </c>
      <c r="D91" s="2" t="s">
        <v>445</v>
      </c>
      <c r="E91" s="2" t="s">
        <v>77</v>
      </c>
      <c r="F91" s="2">
        <v>33970</v>
      </c>
      <c r="G91" s="2" t="s">
        <v>1813</v>
      </c>
      <c r="H91" s="2" t="s">
        <v>16</v>
      </c>
      <c r="I91" s="2" t="s">
        <v>138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 t="s">
        <v>4252</v>
      </c>
      <c r="AA91" s="2" t="s">
        <v>4252</v>
      </c>
      <c r="AB91" s="2" t="s">
        <v>4252</v>
      </c>
      <c r="AC91" s="2" t="s">
        <v>4252</v>
      </c>
      <c r="AD91" s="2" t="s">
        <v>4252</v>
      </c>
      <c r="AE91" s="2" t="s">
        <v>4252</v>
      </c>
      <c r="AF91" s="2" t="s">
        <v>4252</v>
      </c>
      <c r="AG91" s="2" t="s">
        <v>4252</v>
      </c>
      <c r="AH91" s="2"/>
    </row>
    <row r="92" spans="1:34" x14ac:dyDescent="0.25">
      <c r="A92" s="2">
        <v>324737</v>
      </c>
      <c r="B92" s="2" t="s">
        <v>2197</v>
      </c>
      <c r="C92" s="2" t="s">
        <v>2198</v>
      </c>
      <c r="D92" s="2" t="s">
        <v>1021</v>
      </c>
      <c r="E92" s="2" t="s">
        <v>77</v>
      </c>
      <c r="F92" s="2">
        <v>30328</v>
      </c>
      <c r="G92" s="2" t="s">
        <v>550</v>
      </c>
      <c r="H92" s="2" t="s">
        <v>16</v>
      </c>
      <c r="I92" s="2" t="s">
        <v>138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 t="s">
        <v>4252</v>
      </c>
      <c r="AE92" s="2" t="s">
        <v>4252</v>
      </c>
      <c r="AF92" s="2" t="s">
        <v>4252</v>
      </c>
      <c r="AG92" s="2" t="s">
        <v>4252</v>
      </c>
      <c r="AH92" s="2"/>
    </row>
    <row r="93" spans="1:34" x14ac:dyDescent="0.25">
      <c r="A93" s="2">
        <v>324788</v>
      </c>
      <c r="B93" s="2" t="s">
        <v>1418</v>
      </c>
      <c r="C93" s="2" t="s">
        <v>247</v>
      </c>
      <c r="D93" s="2" t="s">
        <v>1184</v>
      </c>
      <c r="E93" s="2" t="s">
        <v>76</v>
      </c>
      <c r="F93" s="2"/>
      <c r="G93" s="2"/>
      <c r="H93" s="2" t="s">
        <v>16</v>
      </c>
      <c r="I93" s="2" t="s">
        <v>138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 t="s">
        <v>4252</v>
      </c>
      <c r="AB93" s="2" t="s">
        <v>4252</v>
      </c>
      <c r="AC93" s="2" t="s">
        <v>4252</v>
      </c>
      <c r="AD93" s="2" t="s">
        <v>4252</v>
      </c>
      <c r="AE93" s="2" t="s">
        <v>4252</v>
      </c>
      <c r="AF93" s="2" t="s">
        <v>4252</v>
      </c>
      <c r="AG93" s="2" t="s">
        <v>4252</v>
      </c>
      <c r="AH93" s="2"/>
    </row>
    <row r="94" spans="1:34" x14ac:dyDescent="0.25">
      <c r="A94" s="2">
        <v>324803</v>
      </c>
      <c r="B94" s="2" t="s">
        <v>1596</v>
      </c>
      <c r="C94" s="2" t="s">
        <v>254</v>
      </c>
      <c r="D94" s="2"/>
      <c r="E94" s="2" t="s">
        <v>76</v>
      </c>
      <c r="F94" s="2"/>
      <c r="G94" s="2"/>
      <c r="H94" s="2" t="s">
        <v>16</v>
      </c>
      <c r="I94" s="2" t="s">
        <v>138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 s="2">
        <v>324806</v>
      </c>
      <c r="B95" s="2" t="s">
        <v>1296</v>
      </c>
      <c r="C95" s="2" t="s">
        <v>791</v>
      </c>
      <c r="D95" s="2" t="s">
        <v>231</v>
      </c>
      <c r="E95" s="2" t="s">
        <v>77</v>
      </c>
      <c r="F95" s="2">
        <v>33845</v>
      </c>
      <c r="G95" s="2" t="s">
        <v>18</v>
      </c>
      <c r="H95" s="2" t="s">
        <v>16</v>
      </c>
      <c r="I95" s="2" t="s">
        <v>138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 t="s">
        <v>4252</v>
      </c>
      <c r="AB95" s="2" t="s">
        <v>4252</v>
      </c>
      <c r="AC95" s="2" t="s">
        <v>4252</v>
      </c>
      <c r="AD95" s="2" t="s">
        <v>4252</v>
      </c>
      <c r="AE95" s="2" t="s">
        <v>4252</v>
      </c>
      <c r="AF95" s="2" t="s">
        <v>4252</v>
      </c>
      <c r="AG95" s="2" t="s">
        <v>4252</v>
      </c>
      <c r="AH95" s="2"/>
    </row>
    <row r="96" spans="1:34" x14ac:dyDescent="0.25">
      <c r="A96" s="2">
        <v>324815</v>
      </c>
      <c r="B96" s="2" t="s">
        <v>1442</v>
      </c>
      <c r="C96" s="2" t="s">
        <v>263</v>
      </c>
      <c r="D96" s="2" t="s">
        <v>682</v>
      </c>
      <c r="E96" s="2" t="s">
        <v>76</v>
      </c>
      <c r="F96" s="2">
        <v>35431</v>
      </c>
      <c r="G96" s="2" t="s">
        <v>216</v>
      </c>
      <c r="H96" s="2" t="s">
        <v>19</v>
      </c>
      <c r="I96" s="2" t="s">
        <v>138</v>
      </c>
      <c r="J96" s="2" t="s">
        <v>1179</v>
      </c>
      <c r="K96" s="2"/>
      <c r="L96" s="2" t="s">
        <v>73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 t="s">
        <v>4252</v>
      </c>
      <c r="AF96" s="2" t="s">
        <v>4252</v>
      </c>
      <c r="AG96" s="2" t="s">
        <v>4252</v>
      </c>
      <c r="AH96" s="2"/>
    </row>
    <row r="97" spans="1:34" x14ac:dyDescent="0.25">
      <c r="A97" s="2">
        <v>324929</v>
      </c>
      <c r="B97" s="2" t="s">
        <v>1456</v>
      </c>
      <c r="C97" s="2" t="s">
        <v>213</v>
      </c>
      <c r="D97" s="2" t="s">
        <v>1184</v>
      </c>
      <c r="E97" s="2" t="s">
        <v>77</v>
      </c>
      <c r="F97" s="2"/>
      <c r="G97" s="2"/>
      <c r="H97" s="2" t="s">
        <v>16</v>
      </c>
      <c r="I97" s="2" t="s">
        <v>138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 t="s">
        <v>4252</v>
      </c>
      <c r="AB97" s="2" t="s">
        <v>4252</v>
      </c>
      <c r="AC97" s="2" t="s">
        <v>4252</v>
      </c>
      <c r="AD97" s="2" t="s">
        <v>4252</v>
      </c>
      <c r="AE97" s="2" t="s">
        <v>4252</v>
      </c>
      <c r="AF97" s="2" t="s">
        <v>4252</v>
      </c>
      <c r="AG97" s="2" t="s">
        <v>4252</v>
      </c>
      <c r="AH97" s="2"/>
    </row>
    <row r="98" spans="1:34" x14ac:dyDescent="0.25">
      <c r="A98" s="2">
        <v>324935</v>
      </c>
      <c r="B98" s="2" t="s">
        <v>1703</v>
      </c>
      <c r="C98" s="2" t="s">
        <v>295</v>
      </c>
      <c r="D98" s="2" t="s">
        <v>1184</v>
      </c>
      <c r="E98" s="2" t="s">
        <v>77</v>
      </c>
      <c r="F98" s="2"/>
      <c r="G98" s="2"/>
      <c r="H98" s="2" t="s">
        <v>16</v>
      </c>
      <c r="I98" s="2" t="s">
        <v>138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 t="s">
        <v>4252</v>
      </c>
      <c r="AE98" s="2" t="s">
        <v>4252</v>
      </c>
      <c r="AF98" s="2" t="s">
        <v>4252</v>
      </c>
      <c r="AG98" s="2" t="s">
        <v>4252</v>
      </c>
      <c r="AH98" s="2"/>
    </row>
    <row r="99" spans="1:34" x14ac:dyDescent="0.25">
      <c r="A99" s="2">
        <v>325074</v>
      </c>
      <c r="B99" s="2" t="s">
        <v>1262</v>
      </c>
      <c r="C99" s="2" t="s">
        <v>562</v>
      </c>
      <c r="D99" s="2" t="s">
        <v>449</v>
      </c>
      <c r="E99" s="2" t="s">
        <v>77</v>
      </c>
      <c r="F99" s="2">
        <v>34618</v>
      </c>
      <c r="G99" s="2" t="s">
        <v>18</v>
      </c>
      <c r="H99" s="2" t="s">
        <v>19</v>
      </c>
      <c r="I99" s="2" t="s">
        <v>138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 t="s">
        <v>4252</v>
      </c>
      <c r="AC99" s="2" t="s">
        <v>4252</v>
      </c>
      <c r="AD99" s="2" t="s">
        <v>4252</v>
      </c>
      <c r="AE99" s="2" t="s">
        <v>4252</v>
      </c>
      <c r="AF99" s="2" t="s">
        <v>4252</v>
      </c>
      <c r="AG99" s="2" t="s">
        <v>4252</v>
      </c>
      <c r="AH99" s="2"/>
    </row>
    <row r="100" spans="1:34" x14ac:dyDescent="0.25">
      <c r="A100" s="2">
        <v>325105</v>
      </c>
      <c r="B100" s="2" t="s">
        <v>1639</v>
      </c>
      <c r="C100" s="2" t="s">
        <v>635</v>
      </c>
      <c r="D100" s="2" t="s">
        <v>272</v>
      </c>
      <c r="E100" s="2" t="s">
        <v>76</v>
      </c>
      <c r="F100" s="2"/>
      <c r="G100" s="2"/>
      <c r="H100" s="2" t="s">
        <v>16</v>
      </c>
      <c r="I100" s="2" t="s">
        <v>138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 t="s">
        <v>4252</v>
      </c>
      <c r="AB100" s="2" t="s">
        <v>4252</v>
      </c>
      <c r="AC100" s="2" t="s">
        <v>4252</v>
      </c>
      <c r="AD100" s="2" t="s">
        <v>4252</v>
      </c>
      <c r="AE100" s="2" t="s">
        <v>4252</v>
      </c>
      <c r="AF100" s="2" t="s">
        <v>4252</v>
      </c>
      <c r="AG100" s="2" t="s">
        <v>4252</v>
      </c>
      <c r="AH100" s="2"/>
    </row>
    <row r="101" spans="1:34" x14ac:dyDescent="0.25">
      <c r="A101" s="2">
        <v>325202</v>
      </c>
      <c r="B101" s="2" t="s">
        <v>1249</v>
      </c>
      <c r="C101" s="2" t="s">
        <v>1250</v>
      </c>
      <c r="D101" s="2" t="s">
        <v>1009</v>
      </c>
      <c r="E101" s="2" t="s">
        <v>76</v>
      </c>
      <c r="F101" s="2">
        <v>33660</v>
      </c>
      <c r="G101" s="2" t="s">
        <v>677</v>
      </c>
      <c r="H101" s="2" t="s">
        <v>16</v>
      </c>
      <c r="I101" s="2" t="s">
        <v>138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 t="s">
        <v>4252</v>
      </c>
      <c r="AD101" s="2" t="s">
        <v>4252</v>
      </c>
      <c r="AE101" s="2" t="s">
        <v>4252</v>
      </c>
      <c r="AF101" s="2" t="s">
        <v>4252</v>
      </c>
      <c r="AG101" s="2" t="s">
        <v>4252</v>
      </c>
      <c r="AH101" s="2"/>
    </row>
    <row r="102" spans="1:34" x14ac:dyDescent="0.25">
      <c r="A102" s="2">
        <v>325269</v>
      </c>
      <c r="B102" s="2" t="s">
        <v>1773</v>
      </c>
      <c r="C102" s="2" t="s">
        <v>529</v>
      </c>
      <c r="D102" s="2" t="s">
        <v>801</v>
      </c>
      <c r="E102" s="2" t="s">
        <v>77</v>
      </c>
      <c r="F102" s="2">
        <v>29959</v>
      </c>
      <c r="G102" s="2" t="s">
        <v>70</v>
      </c>
      <c r="H102" s="2" t="s">
        <v>16</v>
      </c>
      <c r="I102" s="2" t="s">
        <v>138</v>
      </c>
      <c r="J102" s="2" t="s">
        <v>1179</v>
      </c>
      <c r="K102" s="2"/>
      <c r="L102" s="2" t="s">
        <v>70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 t="s">
        <v>4252</v>
      </c>
      <c r="AG102" s="2" t="s">
        <v>4252</v>
      </c>
      <c r="AH102" s="2"/>
    </row>
    <row r="103" spans="1:34" x14ac:dyDescent="0.25">
      <c r="A103" s="2">
        <v>325347</v>
      </c>
      <c r="B103" s="2" t="s">
        <v>1927</v>
      </c>
      <c r="C103" s="2" t="s">
        <v>252</v>
      </c>
      <c r="D103" s="2" t="s">
        <v>533</v>
      </c>
      <c r="E103" s="2" t="s">
        <v>76</v>
      </c>
      <c r="F103" s="2"/>
      <c r="G103" s="2"/>
      <c r="H103" s="2" t="s">
        <v>16</v>
      </c>
      <c r="I103" s="2" t="s">
        <v>138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 t="s">
        <v>4252</v>
      </c>
      <c r="AB103" s="2" t="s">
        <v>4252</v>
      </c>
      <c r="AC103" s="2" t="s">
        <v>4252</v>
      </c>
      <c r="AD103" s="2" t="s">
        <v>4252</v>
      </c>
      <c r="AE103" s="2" t="s">
        <v>4252</v>
      </c>
      <c r="AF103" s="2" t="s">
        <v>4252</v>
      </c>
      <c r="AG103" s="2" t="s">
        <v>4252</v>
      </c>
      <c r="AH103" s="2"/>
    </row>
    <row r="104" spans="1:34" x14ac:dyDescent="0.25">
      <c r="A104" s="2">
        <v>325389</v>
      </c>
      <c r="B104" s="2" t="s">
        <v>2169</v>
      </c>
      <c r="C104" s="2" t="s">
        <v>230</v>
      </c>
      <c r="D104" s="2" t="s">
        <v>742</v>
      </c>
      <c r="E104" s="2" t="s">
        <v>76</v>
      </c>
      <c r="F104" s="2">
        <v>35285</v>
      </c>
      <c r="G104" s="2" t="s">
        <v>27</v>
      </c>
      <c r="H104" s="2" t="s">
        <v>16</v>
      </c>
      <c r="I104" s="2" t="s">
        <v>138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 t="s">
        <v>4252</v>
      </c>
      <c r="AD104" s="2" t="s">
        <v>4252</v>
      </c>
      <c r="AE104" s="2" t="s">
        <v>4252</v>
      </c>
      <c r="AF104" s="2" t="s">
        <v>4252</v>
      </c>
      <c r="AG104" s="2" t="s">
        <v>4252</v>
      </c>
      <c r="AH104" s="2"/>
    </row>
    <row r="105" spans="1:34" x14ac:dyDescent="0.25">
      <c r="A105" s="2">
        <v>325402</v>
      </c>
      <c r="B105" s="2" t="s">
        <v>1377</v>
      </c>
      <c r="C105" s="2" t="s">
        <v>860</v>
      </c>
      <c r="D105" s="2"/>
      <c r="E105" s="2" t="s">
        <v>77</v>
      </c>
      <c r="F105" s="2">
        <v>32874</v>
      </c>
      <c r="G105" s="2" t="s">
        <v>571</v>
      </c>
      <c r="H105" s="2" t="s">
        <v>16</v>
      </c>
      <c r="I105" s="2" t="s">
        <v>138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 t="s">
        <v>4252</v>
      </c>
      <c r="AE105" s="2" t="s">
        <v>4252</v>
      </c>
      <c r="AF105" s="2" t="s">
        <v>4252</v>
      </c>
      <c r="AG105" s="2" t="s">
        <v>4252</v>
      </c>
      <c r="AH105" s="2"/>
    </row>
    <row r="106" spans="1:34" x14ac:dyDescent="0.25">
      <c r="A106" s="2">
        <v>325430</v>
      </c>
      <c r="B106" s="2" t="s">
        <v>2030</v>
      </c>
      <c r="C106" s="2" t="s">
        <v>628</v>
      </c>
      <c r="D106" s="2" t="s">
        <v>283</v>
      </c>
      <c r="E106" s="2" t="s">
        <v>76</v>
      </c>
      <c r="F106" s="2">
        <v>35079</v>
      </c>
      <c r="G106" s="2" t="s">
        <v>2031</v>
      </c>
      <c r="H106" s="2" t="s">
        <v>16</v>
      </c>
      <c r="I106" s="2" t="s">
        <v>138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 t="s">
        <v>4252</v>
      </c>
      <c r="AD106" s="2" t="s">
        <v>4252</v>
      </c>
      <c r="AE106" s="2" t="s">
        <v>4252</v>
      </c>
      <c r="AF106" s="2" t="s">
        <v>4252</v>
      </c>
      <c r="AG106" s="2" t="s">
        <v>4252</v>
      </c>
      <c r="AH106" s="2"/>
    </row>
    <row r="107" spans="1:34" x14ac:dyDescent="0.25">
      <c r="A107" s="2">
        <v>325481</v>
      </c>
      <c r="B107" s="2" t="s">
        <v>1626</v>
      </c>
      <c r="C107" s="2" t="s">
        <v>1627</v>
      </c>
      <c r="D107" s="2" t="s">
        <v>855</v>
      </c>
      <c r="E107" s="2" t="s">
        <v>76</v>
      </c>
      <c r="F107" s="2"/>
      <c r="G107" s="2"/>
      <c r="H107" s="2" t="s">
        <v>16</v>
      </c>
      <c r="I107" s="2" t="s">
        <v>138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 t="s">
        <v>4252</v>
      </c>
      <c r="AB107" s="2" t="s">
        <v>4252</v>
      </c>
      <c r="AC107" s="2" t="s">
        <v>4252</v>
      </c>
      <c r="AD107" s="2" t="s">
        <v>4252</v>
      </c>
      <c r="AE107" s="2" t="s">
        <v>4252</v>
      </c>
      <c r="AF107" s="2" t="s">
        <v>4252</v>
      </c>
      <c r="AG107" s="2" t="s">
        <v>4252</v>
      </c>
      <c r="AH107" s="2"/>
    </row>
    <row r="108" spans="1:34" x14ac:dyDescent="0.25">
      <c r="A108" s="2">
        <v>325535</v>
      </c>
      <c r="B108" s="2" t="s">
        <v>2293</v>
      </c>
      <c r="C108" s="2" t="s">
        <v>907</v>
      </c>
      <c r="D108" s="2" t="s">
        <v>2294</v>
      </c>
      <c r="E108" s="2" t="s">
        <v>76</v>
      </c>
      <c r="F108" s="2">
        <v>35458</v>
      </c>
      <c r="G108" s="2" t="s">
        <v>18</v>
      </c>
      <c r="H108" s="2" t="s">
        <v>16</v>
      </c>
      <c r="I108" s="2" t="s">
        <v>138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 t="s">
        <v>4252</v>
      </c>
      <c r="AD108" s="2" t="s">
        <v>4252</v>
      </c>
      <c r="AE108" s="2" t="s">
        <v>4252</v>
      </c>
      <c r="AF108" s="2" t="s">
        <v>4252</v>
      </c>
      <c r="AG108" s="2" t="s">
        <v>4252</v>
      </c>
      <c r="AH108" s="2"/>
    </row>
    <row r="109" spans="1:34" x14ac:dyDescent="0.25">
      <c r="A109" s="2">
        <v>325540</v>
      </c>
      <c r="B109" s="2" t="s">
        <v>2262</v>
      </c>
      <c r="C109" s="2" t="s">
        <v>390</v>
      </c>
      <c r="D109" s="2" t="s">
        <v>1184</v>
      </c>
      <c r="E109" s="2" t="s">
        <v>76</v>
      </c>
      <c r="F109" s="2"/>
      <c r="G109" s="2"/>
      <c r="H109" s="2" t="s">
        <v>16</v>
      </c>
      <c r="I109" s="2" t="s">
        <v>138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 t="s">
        <v>4252</v>
      </c>
      <c r="AB109" s="2" t="s">
        <v>4252</v>
      </c>
      <c r="AC109" s="2" t="s">
        <v>4252</v>
      </c>
      <c r="AD109" s="2" t="s">
        <v>4252</v>
      </c>
      <c r="AE109" s="2" t="s">
        <v>4252</v>
      </c>
      <c r="AF109" s="2" t="s">
        <v>4252</v>
      </c>
      <c r="AG109" s="2" t="s">
        <v>4252</v>
      </c>
      <c r="AH109" s="2"/>
    </row>
    <row r="110" spans="1:34" x14ac:dyDescent="0.25">
      <c r="A110" s="2">
        <v>325548</v>
      </c>
      <c r="B110" s="2" t="s">
        <v>1251</v>
      </c>
      <c r="C110" s="2" t="s">
        <v>946</v>
      </c>
      <c r="D110" s="2" t="s">
        <v>298</v>
      </c>
      <c r="E110" s="2" t="s">
        <v>76</v>
      </c>
      <c r="F110" s="2">
        <v>35078</v>
      </c>
      <c r="G110" s="2" t="s">
        <v>535</v>
      </c>
      <c r="H110" s="2" t="s">
        <v>16</v>
      </c>
      <c r="I110" s="2" t="s">
        <v>138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 t="s">
        <v>4252</v>
      </c>
      <c r="AD110" s="2" t="s">
        <v>4252</v>
      </c>
      <c r="AE110" s="2" t="s">
        <v>4252</v>
      </c>
      <c r="AF110" s="2" t="s">
        <v>4252</v>
      </c>
      <c r="AG110" s="2" t="s">
        <v>4252</v>
      </c>
      <c r="AH110" s="2"/>
    </row>
    <row r="111" spans="1:34" x14ac:dyDescent="0.25">
      <c r="A111" s="2">
        <v>325562</v>
      </c>
      <c r="B111" s="2" t="s">
        <v>1802</v>
      </c>
      <c r="C111" s="2" t="s">
        <v>362</v>
      </c>
      <c r="D111" s="2" t="s">
        <v>275</v>
      </c>
      <c r="E111" s="2" t="s">
        <v>76</v>
      </c>
      <c r="F111" s="2">
        <v>34942</v>
      </c>
      <c r="G111" s="2" t="s">
        <v>18</v>
      </c>
      <c r="H111" s="2" t="s">
        <v>16</v>
      </c>
      <c r="I111" s="2" t="s">
        <v>138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 t="s">
        <v>4252</v>
      </c>
      <c r="AC111" s="2" t="s">
        <v>4252</v>
      </c>
      <c r="AD111" s="2" t="s">
        <v>4252</v>
      </c>
      <c r="AE111" s="2" t="s">
        <v>4252</v>
      </c>
      <c r="AF111" s="2" t="s">
        <v>4252</v>
      </c>
      <c r="AG111" s="2" t="s">
        <v>4252</v>
      </c>
      <c r="AH111" s="2"/>
    </row>
    <row r="112" spans="1:34" x14ac:dyDescent="0.25">
      <c r="A112" s="2">
        <v>325578</v>
      </c>
      <c r="B112" s="2" t="s">
        <v>1747</v>
      </c>
      <c r="C112" s="2" t="s">
        <v>920</v>
      </c>
      <c r="D112" s="2" t="s">
        <v>405</v>
      </c>
      <c r="E112" s="2" t="s">
        <v>76</v>
      </c>
      <c r="F112" s="2">
        <v>35110</v>
      </c>
      <c r="G112" s="2" t="s">
        <v>67</v>
      </c>
      <c r="H112" s="2" t="s">
        <v>16</v>
      </c>
      <c r="I112" s="2" t="s">
        <v>138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 t="s">
        <v>4252</v>
      </c>
      <c r="AD112" s="2" t="s">
        <v>4252</v>
      </c>
      <c r="AE112" s="2" t="s">
        <v>4252</v>
      </c>
      <c r="AF112" s="2" t="s">
        <v>4252</v>
      </c>
      <c r="AG112" s="2" t="s">
        <v>4252</v>
      </c>
      <c r="AH112" s="2"/>
    </row>
    <row r="113" spans="1:34" x14ac:dyDescent="0.25">
      <c r="A113" s="2">
        <v>325771</v>
      </c>
      <c r="B113" s="2" t="s">
        <v>1284</v>
      </c>
      <c r="C113" s="2" t="s">
        <v>718</v>
      </c>
      <c r="D113" s="2" t="s">
        <v>472</v>
      </c>
      <c r="E113" s="2" t="s">
        <v>77</v>
      </c>
      <c r="F113" s="2"/>
      <c r="G113" s="2"/>
      <c r="H113" s="2" t="s">
        <v>16</v>
      </c>
      <c r="I113" s="2" t="s">
        <v>138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 t="s">
        <v>4252</v>
      </c>
      <c r="AB113" s="2" t="s">
        <v>4252</v>
      </c>
      <c r="AC113" s="2" t="s">
        <v>4252</v>
      </c>
      <c r="AD113" s="2" t="s">
        <v>4252</v>
      </c>
      <c r="AE113" s="2" t="s">
        <v>4252</v>
      </c>
      <c r="AF113" s="2" t="s">
        <v>4252</v>
      </c>
      <c r="AG113" s="2" t="s">
        <v>4252</v>
      </c>
      <c r="AH113" s="2"/>
    </row>
    <row r="114" spans="1:34" x14ac:dyDescent="0.25">
      <c r="A114" s="2">
        <v>325810</v>
      </c>
      <c r="B114" s="2" t="s">
        <v>1608</v>
      </c>
      <c r="C114" s="2" t="s">
        <v>217</v>
      </c>
      <c r="D114" s="2" t="s">
        <v>1516</v>
      </c>
      <c r="E114" s="2" t="s">
        <v>77</v>
      </c>
      <c r="F114" s="2"/>
      <c r="G114" s="2"/>
      <c r="H114" s="2" t="s">
        <v>16</v>
      </c>
      <c r="I114" s="2" t="s">
        <v>138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 t="s">
        <v>4252</v>
      </c>
      <c r="AB114" s="2" t="s">
        <v>4252</v>
      </c>
      <c r="AC114" s="2" t="s">
        <v>4252</v>
      </c>
      <c r="AD114" s="2" t="s">
        <v>4252</v>
      </c>
      <c r="AE114" s="2" t="s">
        <v>4252</v>
      </c>
      <c r="AF114" s="2" t="s">
        <v>4252</v>
      </c>
      <c r="AG114" s="2" t="s">
        <v>4252</v>
      </c>
      <c r="AH114" s="2"/>
    </row>
    <row r="115" spans="1:34" x14ac:dyDescent="0.25">
      <c r="A115" s="2">
        <v>325833</v>
      </c>
      <c r="B115" s="2" t="s">
        <v>2142</v>
      </c>
      <c r="C115" s="2" t="s">
        <v>2143</v>
      </c>
      <c r="D115" s="2" t="s">
        <v>276</v>
      </c>
      <c r="E115" s="2" t="s">
        <v>76</v>
      </c>
      <c r="F115" s="2">
        <v>34808</v>
      </c>
      <c r="G115" s="2" t="s">
        <v>486</v>
      </c>
      <c r="H115" s="2" t="s">
        <v>16</v>
      </c>
      <c r="I115" s="2" t="s">
        <v>138</v>
      </c>
      <c r="J115" s="2" t="s">
        <v>1179</v>
      </c>
      <c r="K115" s="2"/>
      <c r="L115" s="2" t="s">
        <v>30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 t="s">
        <v>4252</v>
      </c>
      <c r="AG115" s="2" t="s">
        <v>4252</v>
      </c>
      <c r="AH115" s="2"/>
    </row>
    <row r="116" spans="1:34" x14ac:dyDescent="0.25">
      <c r="A116" s="2">
        <v>325845</v>
      </c>
      <c r="B116" s="2" t="s">
        <v>2232</v>
      </c>
      <c r="C116" s="2" t="s">
        <v>656</v>
      </c>
      <c r="D116" s="2" t="s">
        <v>231</v>
      </c>
      <c r="E116" s="2" t="s">
        <v>77</v>
      </c>
      <c r="F116" s="2">
        <v>34611</v>
      </c>
      <c r="G116" s="2" t="s">
        <v>18</v>
      </c>
      <c r="H116" s="2" t="s">
        <v>16</v>
      </c>
      <c r="I116" s="2" t="s">
        <v>138</v>
      </c>
      <c r="J116" s="2" t="s">
        <v>1179</v>
      </c>
      <c r="K116" s="2"/>
      <c r="L116" s="2" t="s">
        <v>30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 s="2">
        <v>326134</v>
      </c>
      <c r="B117" s="2" t="s">
        <v>1389</v>
      </c>
      <c r="C117" s="2" t="s">
        <v>672</v>
      </c>
      <c r="D117" s="2" t="s">
        <v>1184</v>
      </c>
      <c r="E117" s="2" t="s">
        <v>76</v>
      </c>
      <c r="F117" s="2"/>
      <c r="G117" s="2"/>
      <c r="H117" s="2" t="s">
        <v>16</v>
      </c>
      <c r="I117" s="2" t="s">
        <v>138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 t="s">
        <v>4252</v>
      </c>
      <c r="AC117" s="2" t="s">
        <v>4252</v>
      </c>
      <c r="AD117" s="2" t="s">
        <v>4252</v>
      </c>
      <c r="AE117" s="2" t="s">
        <v>4252</v>
      </c>
      <c r="AF117" s="2" t="s">
        <v>4252</v>
      </c>
      <c r="AG117" s="2" t="s">
        <v>4252</v>
      </c>
      <c r="AH117" s="2"/>
    </row>
    <row r="118" spans="1:34" x14ac:dyDescent="0.25">
      <c r="A118" s="2">
        <v>326285</v>
      </c>
      <c r="B118" s="2" t="s">
        <v>1766</v>
      </c>
      <c r="C118" s="2" t="s">
        <v>1575</v>
      </c>
      <c r="D118" s="2" t="s">
        <v>374</v>
      </c>
      <c r="E118" s="2" t="s">
        <v>76</v>
      </c>
      <c r="F118" s="2">
        <v>35562</v>
      </c>
      <c r="G118" s="2" t="s">
        <v>18</v>
      </c>
      <c r="H118" s="2" t="s">
        <v>16</v>
      </c>
      <c r="I118" s="2" t="s">
        <v>138</v>
      </c>
      <c r="J118" s="2" t="s">
        <v>1179</v>
      </c>
      <c r="K118" s="2"/>
      <c r="L118" s="2" t="s">
        <v>18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 t="s">
        <v>4252</v>
      </c>
      <c r="AF118" s="2" t="s">
        <v>4252</v>
      </c>
      <c r="AG118" s="2" t="s">
        <v>4252</v>
      </c>
      <c r="AH118" s="2"/>
    </row>
    <row r="119" spans="1:34" x14ac:dyDescent="0.25">
      <c r="A119" s="2">
        <v>326323</v>
      </c>
      <c r="B119" s="2" t="s">
        <v>1446</v>
      </c>
      <c r="C119" s="2" t="s">
        <v>563</v>
      </c>
      <c r="D119" s="2" t="s">
        <v>1184</v>
      </c>
      <c r="E119" s="2" t="s">
        <v>76</v>
      </c>
      <c r="F119" s="2"/>
      <c r="G119" s="2"/>
      <c r="H119" s="2" t="s">
        <v>16</v>
      </c>
      <c r="I119" s="2" t="s">
        <v>138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 t="s">
        <v>4252</v>
      </c>
      <c r="AB119" s="2" t="s">
        <v>4252</v>
      </c>
      <c r="AC119" s="2" t="s">
        <v>4252</v>
      </c>
      <c r="AD119" s="2" t="s">
        <v>4252</v>
      </c>
      <c r="AE119" s="2" t="s">
        <v>4252</v>
      </c>
      <c r="AF119" s="2" t="s">
        <v>4252</v>
      </c>
      <c r="AG119" s="2" t="s">
        <v>4252</v>
      </c>
      <c r="AH119" s="2"/>
    </row>
    <row r="120" spans="1:34" x14ac:dyDescent="0.25">
      <c r="A120" s="2">
        <v>326473</v>
      </c>
      <c r="B120" s="2" t="s">
        <v>2011</v>
      </c>
      <c r="C120" s="2" t="s">
        <v>338</v>
      </c>
      <c r="D120" s="2" t="s">
        <v>678</v>
      </c>
      <c r="E120" s="2" t="s">
        <v>77</v>
      </c>
      <c r="F120" s="2">
        <v>25042</v>
      </c>
      <c r="G120" s="2" t="s">
        <v>18</v>
      </c>
      <c r="H120" s="2" t="s">
        <v>16</v>
      </c>
      <c r="I120" s="2" t="s">
        <v>138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 t="s">
        <v>4252</v>
      </c>
      <c r="AD120" s="2" t="s">
        <v>4252</v>
      </c>
      <c r="AE120" s="2" t="s">
        <v>4252</v>
      </c>
      <c r="AF120" s="2" t="s">
        <v>4252</v>
      </c>
      <c r="AG120" s="2" t="s">
        <v>4252</v>
      </c>
      <c r="AH120" s="2"/>
    </row>
    <row r="121" spans="1:34" x14ac:dyDescent="0.25">
      <c r="A121" s="2">
        <v>326631</v>
      </c>
      <c r="B121" s="2" t="s">
        <v>2113</v>
      </c>
      <c r="C121" s="2" t="s">
        <v>362</v>
      </c>
      <c r="D121" s="2" t="s">
        <v>276</v>
      </c>
      <c r="E121" s="2" t="s">
        <v>77</v>
      </c>
      <c r="F121" s="2">
        <v>34370</v>
      </c>
      <c r="G121" s="2" t="s">
        <v>18</v>
      </c>
      <c r="H121" s="2" t="s">
        <v>16</v>
      </c>
      <c r="I121" s="2" t="s">
        <v>138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 t="s">
        <v>4252</v>
      </c>
      <c r="AA121" s="2" t="s">
        <v>4252</v>
      </c>
      <c r="AB121" s="2" t="s">
        <v>4252</v>
      </c>
      <c r="AC121" s="2" t="s">
        <v>4252</v>
      </c>
      <c r="AD121" s="2" t="s">
        <v>4252</v>
      </c>
      <c r="AE121" s="2" t="s">
        <v>4252</v>
      </c>
      <c r="AF121" s="2" t="s">
        <v>4252</v>
      </c>
      <c r="AG121" s="2" t="s">
        <v>4252</v>
      </c>
      <c r="AH121" s="2"/>
    </row>
    <row r="122" spans="1:34" x14ac:dyDescent="0.25">
      <c r="A122" s="2">
        <v>326633</v>
      </c>
      <c r="B122" s="2" t="s">
        <v>2309</v>
      </c>
      <c r="C122" s="2" t="s">
        <v>559</v>
      </c>
      <c r="D122" s="2" t="s">
        <v>929</v>
      </c>
      <c r="E122" s="2" t="s">
        <v>76</v>
      </c>
      <c r="F122" s="2">
        <v>35065</v>
      </c>
      <c r="G122" s="2" t="s">
        <v>67</v>
      </c>
      <c r="H122" s="2" t="s">
        <v>16</v>
      </c>
      <c r="I122" s="2" t="s">
        <v>138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 t="s">
        <v>4252</v>
      </c>
      <c r="AE122" s="2" t="s">
        <v>4252</v>
      </c>
      <c r="AF122" s="2" t="s">
        <v>4252</v>
      </c>
      <c r="AG122" s="2" t="s">
        <v>4252</v>
      </c>
      <c r="AH122" s="2"/>
    </row>
    <row r="123" spans="1:34" x14ac:dyDescent="0.25">
      <c r="A123" s="2">
        <v>326731</v>
      </c>
      <c r="B123" s="2" t="s">
        <v>2103</v>
      </c>
      <c r="C123" s="2" t="s">
        <v>376</v>
      </c>
      <c r="D123" s="2" t="s">
        <v>283</v>
      </c>
      <c r="E123" s="2" t="s">
        <v>76</v>
      </c>
      <c r="F123" s="2">
        <v>34150</v>
      </c>
      <c r="G123" s="2" t="s">
        <v>878</v>
      </c>
      <c r="H123" s="2" t="s">
        <v>16</v>
      </c>
      <c r="I123" s="2" t="s">
        <v>138</v>
      </c>
      <c r="J123" s="2" t="s">
        <v>1179</v>
      </c>
      <c r="K123" s="2"/>
      <c r="L123" s="2" t="s">
        <v>73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 t="s">
        <v>4252</v>
      </c>
      <c r="AG123" s="2" t="s">
        <v>4252</v>
      </c>
      <c r="AH123" s="2"/>
    </row>
    <row r="124" spans="1:34" x14ac:dyDescent="0.25">
      <c r="A124" s="2">
        <v>326734</v>
      </c>
      <c r="B124" s="2" t="s">
        <v>1911</v>
      </c>
      <c r="C124" s="2" t="s">
        <v>1912</v>
      </c>
      <c r="D124" s="2" t="s">
        <v>720</v>
      </c>
      <c r="E124" s="2" t="s">
        <v>76</v>
      </c>
      <c r="F124" s="2">
        <v>35431</v>
      </c>
      <c r="G124" s="2" t="s">
        <v>1543</v>
      </c>
      <c r="H124" s="2" t="s">
        <v>16</v>
      </c>
      <c r="I124" s="2" t="s">
        <v>138</v>
      </c>
      <c r="J124" s="2" t="s">
        <v>1179</v>
      </c>
      <c r="K124" s="2"/>
      <c r="L124" s="2" t="s">
        <v>30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 t="s">
        <v>4252</v>
      </c>
      <c r="AF124" s="2" t="s">
        <v>4252</v>
      </c>
      <c r="AG124" s="2" t="s">
        <v>4252</v>
      </c>
      <c r="AH124" s="2"/>
    </row>
    <row r="125" spans="1:34" x14ac:dyDescent="0.25">
      <c r="A125" s="2">
        <v>326830</v>
      </c>
      <c r="B125" s="2" t="s">
        <v>1447</v>
      </c>
      <c r="C125" s="2" t="s">
        <v>666</v>
      </c>
      <c r="D125" s="2" t="s">
        <v>438</v>
      </c>
      <c r="E125" s="2" t="s">
        <v>77</v>
      </c>
      <c r="F125" s="2"/>
      <c r="G125" s="2"/>
      <c r="H125" s="2" t="s">
        <v>16</v>
      </c>
      <c r="I125" s="2" t="s">
        <v>138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 t="s">
        <v>4252</v>
      </c>
      <c r="AE125" s="2" t="s">
        <v>4252</v>
      </c>
      <c r="AF125" s="2" t="s">
        <v>4252</v>
      </c>
      <c r="AG125" s="2" t="s">
        <v>4252</v>
      </c>
      <c r="AH125" s="2"/>
    </row>
    <row r="126" spans="1:34" x14ac:dyDescent="0.25">
      <c r="A126" s="2">
        <v>326834</v>
      </c>
      <c r="B126" s="2" t="s">
        <v>1285</v>
      </c>
      <c r="C126" s="2" t="s">
        <v>247</v>
      </c>
      <c r="D126" s="2" t="s">
        <v>828</v>
      </c>
      <c r="E126" s="2" t="s">
        <v>76</v>
      </c>
      <c r="F126" s="2"/>
      <c r="G126" s="2"/>
      <c r="H126" s="2" t="s">
        <v>16</v>
      </c>
      <c r="I126" s="2" t="s">
        <v>138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 t="s">
        <v>4252</v>
      </c>
      <c r="AB126" s="2" t="s">
        <v>4252</v>
      </c>
      <c r="AC126" s="2" t="s">
        <v>4252</v>
      </c>
      <c r="AD126" s="2" t="s">
        <v>4252</v>
      </c>
      <c r="AE126" s="2" t="s">
        <v>4252</v>
      </c>
      <c r="AF126" s="2" t="s">
        <v>4252</v>
      </c>
      <c r="AG126" s="2" t="s">
        <v>4252</v>
      </c>
      <c r="AH126" s="2"/>
    </row>
    <row r="127" spans="1:34" x14ac:dyDescent="0.25">
      <c r="A127" s="2">
        <v>326838</v>
      </c>
      <c r="B127" s="2" t="s">
        <v>1948</v>
      </c>
      <c r="C127" s="2" t="s">
        <v>745</v>
      </c>
      <c r="D127" s="2" t="s">
        <v>1324</v>
      </c>
      <c r="E127" s="2" t="s">
        <v>76</v>
      </c>
      <c r="F127" s="2">
        <v>35078</v>
      </c>
      <c r="G127" s="2" t="s">
        <v>921</v>
      </c>
      <c r="H127" s="2" t="s">
        <v>16</v>
      </c>
      <c r="I127" s="2" t="s">
        <v>138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 s="2">
        <v>326968</v>
      </c>
      <c r="B128" s="2" t="s">
        <v>1367</v>
      </c>
      <c r="C128" s="2" t="s">
        <v>1368</v>
      </c>
      <c r="D128" s="2" t="s">
        <v>1369</v>
      </c>
      <c r="E128" s="2" t="s">
        <v>77</v>
      </c>
      <c r="F128" s="2">
        <v>32883</v>
      </c>
      <c r="G128" s="2" t="s">
        <v>18</v>
      </c>
      <c r="H128" s="2" t="s">
        <v>16</v>
      </c>
      <c r="I128" s="2" t="s">
        <v>138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 t="s">
        <v>4252</v>
      </c>
      <c r="AE128" s="2" t="s">
        <v>4252</v>
      </c>
      <c r="AF128" s="2" t="s">
        <v>4252</v>
      </c>
      <c r="AG128" s="2" t="s">
        <v>4252</v>
      </c>
      <c r="AH128" s="2"/>
    </row>
    <row r="129" spans="1:34" x14ac:dyDescent="0.25">
      <c r="A129" s="2">
        <v>327007</v>
      </c>
      <c r="B129" s="2" t="s">
        <v>1457</v>
      </c>
      <c r="C129" s="2" t="s">
        <v>519</v>
      </c>
      <c r="D129" s="2" t="s">
        <v>1458</v>
      </c>
      <c r="E129" s="2" t="s">
        <v>76</v>
      </c>
      <c r="F129" s="2">
        <v>35180</v>
      </c>
      <c r="G129" s="2" t="s">
        <v>18</v>
      </c>
      <c r="H129" s="2" t="s">
        <v>16</v>
      </c>
      <c r="I129" s="2" t="s">
        <v>138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 t="s">
        <v>4252</v>
      </c>
      <c r="AE129" s="2" t="s">
        <v>4252</v>
      </c>
      <c r="AF129" s="2" t="s">
        <v>4252</v>
      </c>
      <c r="AG129" s="2" t="s">
        <v>4252</v>
      </c>
      <c r="AH129" s="2"/>
    </row>
    <row r="130" spans="1:34" x14ac:dyDescent="0.25">
      <c r="A130" s="2">
        <v>327033</v>
      </c>
      <c r="B130" s="2" t="s">
        <v>2163</v>
      </c>
      <c r="C130" s="2" t="s">
        <v>957</v>
      </c>
      <c r="D130" s="2" t="s">
        <v>302</v>
      </c>
      <c r="E130" s="2" t="s">
        <v>77</v>
      </c>
      <c r="F130" s="2">
        <v>35434</v>
      </c>
      <c r="G130" s="2" t="s">
        <v>266</v>
      </c>
      <c r="H130" s="2" t="s">
        <v>16</v>
      </c>
      <c r="I130" s="2" t="s">
        <v>138</v>
      </c>
      <c r="J130" s="2" t="s">
        <v>1179</v>
      </c>
      <c r="K130" s="2"/>
      <c r="L130" s="2" t="s">
        <v>30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 t="s">
        <v>4252</v>
      </c>
      <c r="AF130" s="2" t="s">
        <v>4252</v>
      </c>
      <c r="AG130" s="2" t="s">
        <v>4252</v>
      </c>
      <c r="AH130" s="2"/>
    </row>
    <row r="131" spans="1:34" x14ac:dyDescent="0.25">
      <c r="A131" s="2">
        <v>327106</v>
      </c>
      <c r="B131" s="2" t="s">
        <v>2243</v>
      </c>
      <c r="C131" s="2" t="s">
        <v>477</v>
      </c>
      <c r="D131" s="2" t="s">
        <v>603</v>
      </c>
      <c r="E131" s="2" t="s">
        <v>76</v>
      </c>
      <c r="F131" s="2">
        <v>35439</v>
      </c>
      <c r="G131" s="2" t="s">
        <v>18</v>
      </c>
      <c r="H131" s="2" t="s">
        <v>16</v>
      </c>
      <c r="I131" s="2" t="s">
        <v>138</v>
      </c>
      <c r="J131" s="2" t="s">
        <v>1179</v>
      </c>
      <c r="K131" s="2"/>
      <c r="L131" s="2" t="s">
        <v>18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 t="s">
        <v>4252</v>
      </c>
      <c r="AG131" s="2" t="s">
        <v>4252</v>
      </c>
      <c r="AH131" s="2"/>
    </row>
    <row r="132" spans="1:34" x14ac:dyDescent="0.25">
      <c r="A132" s="2">
        <v>327114</v>
      </c>
      <c r="B132" s="2" t="s">
        <v>781</v>
      </c>
      <c r="C132" s="2" t="s">
        <v>213</v>
      </c>
      <c r="D132" s="2" t="s">
        <v>231</v>
      </c>
      <c r="E132" s="2" t="s">
        <v>76</v>
      </c>
      <c r="F132" s="2">
        <v>34700</v>
      </c>
      <c r="G132" s="2" t="s">
        <v>18</v>
      </c>
      <c r="H132" s="2" t="s">
        <v>16</v>
      </c>
      <c r="I132" s="2" t="s">
        <v>138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 t="s">
        <v>4252</v>
      </c>
      <c r="AD132" s="2" t="s">
        <v>4252</v>
      </c>
      <c r="AE132" s="2" t="s">
        <v>4252</v>
      </c>
      <c r="AF132" s="2" t="s">
        <v>4252</v>
      </c>
      <c r="AG132" s="2" t="s">
        <v>4252</v>
      </c>
      <c r="AH132" s="2"/>
    </row>
    <row r="133" spans="1:34" x14ac:dyDescent="0.25">
      <c r="A133" s="2">
        <v>327126</v>
      </c>
      <c r="B133" s="2" t="s">
        <v>1900</v>
      </c>
      <c r="C133" s="2" t="s">
        <v>1901</v>
      </c>
      <c r="D133" s="2" t="s">
        <v>336</v>
      </c>
      <c r="E133" s="2" t="s">
        <v>76</v>
      </c>
      <c r="F133" s="2">
        <v>35221</v>
      </c>
      <c r="G133" s="2" t="s">
        <v>18</v>
      </c>
      <c r="H133" s="2" t="s">
        <v>16</v>
      </c>
      <c r="I133" s="2" t="s">
        <v>138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 t="s">
        <v>4252</v>
      </c>
      <c r="AD133" s="2" t="s">
        <v>4252</v>
      </c>
      <c r="AE133" s="2" t="s">
        <v>4252</v>
      </c>
      <c r="AF133" s="2" t="s">
        <v>4252</v>
      </c>
      <c r="AG133" s="2" t="s">
        <v>4252</v>
      </c>
      <c r="AH133" s="2"/>
    </row>
    <row r="134" spans="1:34" x14ac:dyDescent="0.25">
      <c r="A134" s="2">
        <v>327150</v>
      </c>
      <c r="B134" s="2" t="s">
        <v>1883</v>
      </c>
      <c r="C134" s="2" t="s">
        <v>493</v>
      </c>
      <c r="D134" s="2" t="s">
        <v>296</v>
      </c>
      <c r="E134" s="2" t="s">
        <v>77</v>
      </c>
      <c r="F134" s="2">
        <v>35431</v>
      </c>
      <c r="G134" s="2" t="s">
        <v>18</v>
      </c>
      <c r="H134" s="2" t="s">
        <v>16</v>
      </c>
      <c r="I134" s="2" t="s">
        <v>138</v>
      </c>
      <c r="J134" s="2" t="s">
        <v>1179</v>
      </c>
      <c r="K134" s="2"/>
      <c r="L134" s="2" t="s">
        <v>18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 t="s">
        <v>4252</v>
      </c>
      <c r="AF134" s="2" t="s">
        <v>4252</v>
      </c>
      <c r="AG134" s="2" t="s">
        <v>4252</v>
      </c>
      <c r="AH134" s="2"/>
    </row>
    <row r="135" spans="1:34" x14ac:dyDescent="0.25">
      <c r="A135" s="2">
        <v>327166</v>
      </c>
      <c r="B135" s="2" t="s">
        <v>1620</v>
      </c>
      <c r="C135" s="2" t="s">
        <v>774</v>
      </c>
      <c r="D135" s="2" t="s">
        <v>444</v>
      </c>
      <c r="E135" s="2" t="s">
        <v>76</v>
      </c>
      <c r="F135" s="2">
        <v>35191</v>
      </c>
      <c r="G135" s="2" t="s">
        <v>18</v>
      </c>
      <c r="H135" s="2" t="s">
        <v>16</v>
      </c>
      <c r="I135" s="2" t="s">
        <v>138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 t="s">
        <v>4252</v>
      </c>
      <c r="AD135" s="2" t="s">
        <v>4252</v>
      </c>
      <c r="AE135" s="2" t="s">
        <v>4252</v>
      </c>
      <c r="AF135" s="2" t="s">
        <v>4252</v>
      </c>
      <c r="AG135" s="2" t="s">
        <v>4252</v>
      </c>
      <c r="AH135" s="2"/>
    </row>
    <row r="136" spans="1:34" x14ac:dyDescent="0.25">
      <c r="A136" s="2">
        <v>327285</v>
      </c>
      <c r="B136" s="2" t="s">
        <v>1682</v>
      </c>
      <c r="C136" s="2" t="s">
        <v>628</v>
      </c>
      <c r="D136" s="2" t="s">
        <v>1683</v>
      </c>
      <c r="E136" s="2" t="s">
        <v>76</v>
      </c>
      <c r="F136" s="2">
        <v>31442</v>
      </c>
      <c r="G136" s="2" t="s">
        <v>1684</v>
      </c>
      <c r="H136" s="2" t="s">
        <v>16</v>
      </c>
      <c r="I136" s="2" t="s">
        <v>138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 t="s">
        <v>4252</v>
      </c>
      <c r="AE136" s="2" t="s">
        <v>4252</v>
      </c>
      <c r="AF136" s="2" t="s">
        <v>4252</v>
      </c>
      <c r="AG136" s="2" t="s">
        <v>4252</v>
      </c>
      <c r="AH136" s="2"/>
    </row>
    <row r="137" spans="1:34" x14ac:dyDescent="0.25">
      <c r="A137" s="2">
        <v>327286</v>
      </c>
      <c r="B137" s="2" t="s">
        <v>1740</v>
      </c>
      <c r="C137" s="2" t="s">
        <v>347</v>
      </c>
      <c r="D137" s="2" t="s">
        <v>1741</v>
      </c>
      <c r="E137" s="2" t="s">
        <v>77</v>
      </c>
      <c r="F137" s="2">
        <v>35618</v>
      </c>
      <c r="G137" s="2" t="s">
        <v>18</v>
      </c>
      <c r="H137" s="2" t="s">
        <v>16</v>
      </c>
      <c r="I137" s="2" t="s">
        <v>138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 t="s">
        <v>4252</v>
      </c>
      <c r="AC137" s="2" t="s">
        <v>4252</v>
      </c>
      <c r="AD137" s="2" t="s">
        <v>4252</v>
      </c>
      <c r="AE137" s="2" t="s">
        <v>4252</v>
      </c>
      <c r="AF137" s="2" t="s">
        <v>4252</v>
      </c>
      <c r="AG137" s="2" t="s">
        <v>4252</v>
      </c>
      <c r="AH137" s="2"/>
    </row>
    <row r="138" spans="1:34" x14ac:dyDescent="0.25">
      <c r="A138" s="2">
        <v>327305</v>
      </c>
      <c r="B138" s="2" t="s">
        <v>1205</v>
      </c>
      <c r="C138" s="2" t="s">
        <v>1206</v>
      </c>
      <c r="D138" s="2" t="s">
        <v>1184</v>
      </c>
      <c r="E138" s="2" t="s">
        <v>76</v>
      </c>
      <c r="F138" s="2"/>
      <c r="G138" s="2"/>
      <c r="H138" s="2" t="s">
        <v>16</v>
      </c>
      <c r="I138" s="2" t="s">
        <v>138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 t="s">
        <v>4252</v>
      </c>
      <c r="AA138" s="2" t="s">
        <v>4252</v>
      </c>
      <c r="AB138" s="2" t="s">
        <v>4252</v>
      </c>
      <c r="AC138" s="2" t="s">
        <v>4252</v>
      </c>
      <c r="AD138" s="2" t="s">
        <v>4252</v>
      </c>
      <c r="AE138" s="2" t="s">
        <v>4252</v>
      </c>
      <c r="AF138" s="2" t="s">
        <v>4252</v>
      </c>
      <c r="AG138" s="2" t="s">
        <v>4252</v>
      </c>
      <c r="AH138" s="2"/>
    </row>
    <row r="139" spans="1:34" x14ac:dyDescent="0.25">
      <c r="A139" s="2">
        <v>327322</v>
      </c>
      <c r="B139" s="2" t="s">
        <v>1244</v>
      </c>
      <c r="C139" s="2" t="s">
        <v>213</v>
      </c>
      <c r="D139" s="2" t="s">
        <v>341</v>
      </c>
      <c r="E139" s="2" t="s">
        <v>77</v>
      </c>
      <c r="F139" s="2"/>
      <c r="G139" s="2"/>
      <c r="H139" s="2" t="s">
        <v>16</v>
      </c>
      <c r="I139" s="2" t="s">
        <v>138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 t="s">
        <v>4252</v>
      </c>
      <c r="AB139" s="2" t="s">
        <v>4252</v>
      </c>
      <c r="AC139" s="2" t="s">
        <v>4252</v>
      </c>
      <c r="AD139" s="2" t="s">
        <v>4252</v>
      </c>
      <c r="AE139" s="2" t="s">
        <v>4252</v>
      </c>
      <c r="AF139" s="2" t="s">
        <v>4252</v>
      </c>
      <c r="AG139" s="2" t="s">
        <v>4252</v>
      </c>
      <c r="AH139" s="2"/>
    </row>
    <row r="140" spans="1:34" x14ac:dyDescent="0.25">
      <c r="A140" s="2">
        <v>327336</v>
      </c>
      <c r="B140" s="2" t="s">
        <v>1307</v>
      </c>
      <c r="C140" s="2" t="s">
        <v>752</v>
      </c>
      <c r="D140" s="2" t="s">
        <v>1070</v>
      </c>
      <c r="E140" s="2" t="s">
        <v>76</v>
      </c>
      <c r="F140" s="2"/>
      <c r="G140" s="2"/>
      <c r="H140" s="2" t="s">
        <v>16</v>
      </c>
      <c r="I140" s="2" t="s">
        <v>138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 t="s">
        <v>4252</v>
      </c>
      <c r="AB140" s="2" t="s">
        <v>4252</v>
      </c>
      <c r="AC140" s="2" t="s">
        <v>4252</v>
      </c>
      <c r="AD140" s="2" t="s">
        <v>4252</v>
      </c>
      <c r="AE140" s="2" t="s">
        <v>4252</v>
      </c>
      <c r="AF140" s="2" t="s">
        <v>4252</v>
      </c>
      <c r="AG140" s="2" t="s">
        <v>4252</v>
      </c>
      <c r="AH140" s="2"/>
    </row>
    <row r="141" spans="1:34" x14ac:dyDescent="0.25">
      <c r="A141" s="2">
        <v>327402</v>
      </c>
      <c r="B141" s="2" t="s">
        <v>1405</v>
      </c>
      <c r="C141" s="2" t="s">
        <v>387</v>
      </c>
      <c r="D141" s="2" t="s">
        <v>1184</v>
      </c>
      <c r="E141" s="2" t="s">
        <v>76</v>
      </c>
      <c r="F141" s="2"/>
      <c r="G141" s="2"/>
      <c r="H141" s="2" t="s">
        <v>16</v>
      </c>
      <c r="I141" s="2" t="s">
        <v>138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 t="s">
        <v>4252</v>
      </c>
      <c r="AA141" s="2" t="s">
        <v>4252</v>
      </c>
      <c r="AB141" s="2" t="s">
        <v>4252</v>
      </c>
      <c r="AC141" s="2" t="s">
        <v>4252</v>
      </c>
      <c r="AD141" s="2" t="s">
        <v>4252</v>
      </c>
      <c r="AE141" s="2" t="s">
        <v>4252</v>
      </c>
      <c r="AF141" s="2" t="s">
        <v>4252</v>
      </c>
      <c r="AG141" s="2" t="s">
        <v>4252</v>
      </c>
      <c r="AH141" s="2"/>
    </row>
    <row r="142" spans="1:34" x14ac:dyDescent="0.25">
      <c r="A142" s="2">
        <v>327406</v>
      </c>
      <c r="B142" s="2" t="s">
        <v>1780</v>
      </c>
      <c r="C142" s="2" t="s">
        <v>496</v>
      </c>
      <c r="D142" s="2" t="s">
        <v>1184</v>
      </c>
      <c r="E142" s="2" t="s">
        <v>76</v>
      </c>
      <c r="F142" s="2"/>
      <c r="G142" s="2"/>
      <c r="H142" s="2" t="s">
        <v>16</v>
      </c>
      <c r="I142" s="2" t="s">
        <v>138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 t="s">
        <v>4252</v>
      </c>
      <c r="AB142" s="2" t="s">
        <v>4252</v>
      </c>
      <c r="AC142" s="2" t="s">
        <v>4252</v>
      </c>
      <c r="AD142" s="2" t="s">
        <v>4252</v>
      </c>
      <c r="AE142" s="2" t="s">
        <v>4252</v>
      </c>
      <c r="AF142" s="2" t="s">
        <v>4252</v>
      </c>
      <c r="AG142" s="2" t="s">
        <v>4252</v>
      </c>
      <c r="AH142" s="2"/>
    </row>
    <row r="143" spans="1:34" x14ac:dyDescent="0.25">
      <c r="A143" s="2">
        <v>327421</v>
      </c>
      <c r="B143" s="2" t="s">
        <v>1410</v>
      </c>
      <c r="C143" s="2" t="s">
        <v>252</v>
      </c>
      <c r="D143" s="2" t="s">
        <v>1184</v>
      </c>
      <c r="E143" s="2" t="s">
        <v>76</v>
      </c>
      <c r="F143" s="2"/>
      <c r="G143" s="2"/>
      <c r="H143" s="2" t="s">
        <v>16</v>
      </c>
      <c r="I143" s="2" t="s">
        <v>138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 t="s">
        <v>4252</v>
      </c>
      <c r="AC143" s="2" t="s">
        <v>4252</v>
      </c>
      <c r="AD143" s="2" t="s">
        <v>4252</v>
      </c>
      <c r="AE143" s="2" t="s">
        <v>4252</v>
      </c>
      <c r="AF143" s="2" t="s">
        <v>4252</v>
      </c>
      <c r="AG143" s="2" t="s">
        <v>4252</v>
      </c>
      <c r="AH143" s="2"/>
    </row>
    <row r="144" spans="1:34" x14ac:dyDescent="0.25">
      <c r="A144" s="2">
        <v>327449</v>
      </c>
      <c r="B144" s="2" t="s">
        <v>1685</v>
      </c>
      <c r="C144" s="2" t="s">
        <v>473</v>
      </c>
      <c r="D144" s="2" t="s">
        <v>607</v>
      </c>
      <c r="E144" s="2" t="s">
        <v>76</v>
      </c>
      <c r="F144" s="2">
        <v>35796</v>
      </c>
      <c r="G144" s="2" t="s">
        <v>67</v>
      </c>
      <c r="H144" s="2" t="s">
        <v>16</v>
      </c>
      <c r="I144" s="2" t="s">
        <v>138</v>
      </c>
      <c r="J144" s="2" t="s">
        <v>1179</v>
      </c>
      <c r="K144" s="2"/>
      <c r="L144" s="2" t="s">
        <v>67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 t="s">
        <v>4252</v>
      </c>
      <c r="AF144" s="2" t="s">
        <v>4252</v>
      </c>
      <c r="AG144" s="2" t="s">
        <v>4252</v>
      </c>
      <c r="AH144" s="2"/>
    </row>
    <row r="145" spans="1:34" x14ac:dyDescent="0.25">
      <c r="A145" s="2">
        <v>327452</v>
      </c>
      <c r="B145" s="2" t="s">
        <v>1252</v>
      </c>
      <c r="C145" s="2" t="s">
        <v>521</v>
      </c>
      <c r="D145" s="2" t="s">
        <v>1184</v>
      </c>
      <c r="E145" s="2" t="s">
        <v>76</v>
      </c>
      <c r="F145" s="2"/>
      <c r="G145" s="2"/>
      <c r="H145" s="2" t="s">
        <v>16</v>
      </c>
      <c r="I145" s="2" t="s">
        <v>138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 t="s">
        <v>4252</v>
      </c>
      <c r="AB145" s="2" t="s">
        <v>4252</v>
      </c>
      <c r="AC145" s="2" t="s">
        <v>4252</v>
      </c>
      <c r="AD145" s="2" t="s">
        <v>4252</v>
      </c>
      <c r="AE145" s="2" t="s">
        <v>4252</v>
      </c>
      <c r="AF145" s="2" t="s">
        <v>4252</v>
      </c>
      <c r="AG145" s="2" t="s">
        <v>4252</v>
      </c>
      <c r="AH145" s="2"/>
    </row>
    <row r="146" spans="1:34" x14ac:dyDescent="0.25">
      <c r="A146" s="2">
        <v>327543</v>
      </c>
      <c r="B146" s="2" t="s">
        <v>1828</v>
      </c>
      <c r="C146" s="2" t="s">
        <v>668</v>
      </c>
      <c r="D146" s="2" t="s">
        <v>381</v>
      </c>
      <c r="E146" s="2" t="s">
        <v>76</v>
      </c>
      <c r="F146" s="2">
        <v>34335</v>
      </c>
      <c r="G146" s="2" t="s">
        <v>421</v>
      </c>
      <c r="H146" s="2" t="s">
        <v>16</v>
      </c>
      <c r="I146" s="2" t="s">
        <v>138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 t="s">
        <v>4252</v>
      </c>
      <c r="AD146" s="2" t="s">
        <v>4252</v>
      </c>
      <c r="AE146" s="2" t="s">
        <v>4252</v>
      </c>
      <c r="AF146" s="2" t="s">
        <v>4252</v>
      </c>
      <c r="AG146" s="2" t="s">
        <v>4252</v>
      </c>
      <c r="AH146" s="2"/>
    </row>
    <row r="147" spans="1:34" x14ac:dyDescent="0.25">
      <c r="A147" s="2">
        <v>327560</v>
      </c>
      <c r="B147" s="2" t="s">
        <v>1960</v>
      </c>
      <c r="C147" s="2" t="s">
        <v>263</v>
      </c>
      <c r="D147" s="2" t="s">
        <v>466</v>
      </c>
      <c r="E147" s="2" t="s">
        <v>77</v>
      </c>
      <c r="F147" s="2">
        <v>31048</v>
      </c>
      <c r="G147" s="2" t="s">
        <v>18</v>
      </c>
      <c r="H147" s="2" t="s">
        <v>16</v>
      </c>
      <c r="I147" s="2" t="s">
        <v>138</v>
      </c>
      <c r="J147" s="2" t="s">
        <v>1179</v>
      </c>
      <c r="K147" s="2"/>
      <c r="L147" s="2" t="s">
        <v>18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 t="s">
        <v>4252</v>
      </c>
      <c r="AF147" s="2" t="s">
        <v>4252</v>
      </c>
      <c r="AG147" s="2" t="s">
        <v>4252</v>
      </c>
      <c r="AH147" s="2"/>
    </row>
    <row r="148" spans="1:34" x14ac:dyDescent="0.25">
      <c r="A148" s="2">
        <v>327578</v>
      </c>
      <c r="B148" s="2" t="s">
        <v>1598</v>
      </c>
      <c r="C148" s="2" t="s">
        <v>252</v>
      </c>
      <c r="D148" s="2" t="s">
        <v>1599</v>
      </c>
      <c r="E148" s="2" t="s">
        <v>76</v>
      </c>
      <c r="F148" s="2">
        <v>35385</v>
      </c>
      <c r="G148" s="2" t="s">
        <v>1600</v>
      </c>
      <c r="H148" s="2" t="s">
        <v>16</v>
      </c>
      <c r="I148" s="2" t="s">
        <v>138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 t="s">
        <v>4252</v>
      </c>
      <c r="AD148" s="2" t="s">
        <v>4252</v>
      </c>
      <c r="AE148" s="2" t="s">
        <v>4252</v>
      </c>
      <c r="AF148" s="2" t="s">
        <v>4252</v>
      </c>
      <c r="AG148" s="2" t="s">
        <v>4252</v>
      </c>
      <c r="AH148" s="2"/>
    </row>
    <row r="149" spans="1:34" x14ac:dyDescent="0.25">
      <c r="A149" s="2">
        <v>327647</v>
      </c>
      <c r="B149" s="2" t="s">
        <v>1357</v>
      </c>
      <c r="C149" s="2" t="s">
        <v>998</v>
      </c>
      <c r="D149" s="2" t="s">
        <v>585</v>
      </c>
      <c r="E149" s="2" t="s">
        <v>77</v>
      </c>
      <c r="F149" s="2">
        <v>33848</v>
      </c>
      <c r="G149" s="2" t="s">
        <v>909</v>
      </c>
      <c r="H149" s="2" t="s">
        <v>16</v>
      </c>
      <c r="I149" s="2" t="s">
        <v>138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 t="s">
        <v>4252</v>
      </c>
      <c r="AD149" s="2" t="s">
        <v>4252</v>
      </c>
      <c r="AE149" s="2" t="s">
        <v>4252</v>
      </c>
      <c r="AF149" s="2" t="s">
        <v>4252</v>
      </c>
      <c r="AG149" s="2" t="s">
        <v>4252</v>
      </c>
      <c r="AH149" s="2"/>
    </row>
    <row r="150" spans="1:34" x14ac:dyDescent="0.25">
      <c r="A150" s="2">
        <v>327691</v>
      </c>
      <c r="B150" s="2" t="s">
        <v>2191</v>
      </c>
      <c r="C150" s="2" t="s">
        <v>440</v>
      </c>
      <c r="D150" s="2" t="s">
        <v>415</v>
      </c>
      <c r="E150" s="2" t="s">
        <v>76</v>
      </c>
      <c r="F150" s="2">
        <v>35796</v>
      </c>
      <c r="G150" s="2" t="s">
        <v>18</v>
      </c>
      <c r="H150" s="2" t="s">
        <v>16</v>
      </c>
      <c r="I150" s="2" t="s">
        <v>138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 t="s">
        <v>4252</v>
      </c>
      <c r="AD150" s="2" t="s">
        <v>4252</v>
      </c>
      <c r="AE150" s="2" t="s">
        <v>4252</v>
      </c>
      <c r="AF150" s="2" t="s">
        <v>4252</v>
      </c>
      <c r="AG150" s="2" t="s">
        <v>4252</v>
      </c>
      <c r="AH150" s="2"/>
    </row>
    <row r="151" spans="1:34" x14ac:dyDescent="0.25">
      <c r="A151" s="2">
        <v>327704</v>
      </c>
      <c r="B151" s="2" t="s">
        <v>1404</v>
      </c>
      <c r="C151" s="2" t="s">
        <v>228</v>
      </c>
      <c r="D151" s="2" t="s">
        <v>231</v>
      </c>
      <c r="E151" s="2" t="s">
        <v>77</v>
      </c>
      <c r="F151" s="2">
        <v>28856</v>
      </c>
      <c r="G151" s="2" t="s">
        <v>18</v>
      </c>
      <c r="H151" s="2" t="s">
        <v>16</v>
      </c>
      <c r="I151" s="2" t="s">
        <v>138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 t="s">
        <v>4252</v>
      </c>
      <c r="AE151" s="2" t="s">
        <v>4252</v>
      </c>
      <c r="AF151" s="2" t="s">
        <v>4252</v>
      </c>
      <c r="AG151" s="2" t="s">
        <v>4252</v>
      </c>
      <c r="AH151" s="2"/>
    </row>
    <row r="152" spans="1:34" x14ac:dyDescent="0.25">
      <c r="A152" s="2">
        <v>327742</v>
      </c>
      <c r="B152" s="2" t="s">
        <v>1996</v>
      </c>
      <c r="C152" s="2" t="s">
        <v>263</v>
      </c>
      <c r="D152" s="2" t="s">
        <v>265</v>
      </c>
      <c r="E152" s="2" t="s">
        <v>76</v>
      </c>
      <c r="F152" s="2">
        <v>34931</v>
      </c>
      <c r="G152" s="2" t="s">
        <v>18</v>
      </c>
      <c r="H152" s="2" t="s">
        <v>16</v>
      </c>
      <c r="I152" s="2" t="s">
        <v>138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 t="s">
        <v>4252</v>
      </c>
      <c r="AD152" s="2" t="s">
        <v>4252</v>
      </c>
      <c r="AE152" s="2" t="s">
        <v>4252</v>
      </c>
      <c r="AF152" s="2" t="s">
        <v>4252</v>
      </c>
      <c r="AG152" s="2" t="s">
        <v>4252</v>
      </c>
      <c r="AH152" s="2"/>
    </row>
    <row r="153" spans="1:34" x14ac:dyDescent="0.25">
      <c r="A153" s="2">
        <v>327937</v>
      </c>
      <c r="B153" s="2" t="s">
        <v>1999</v>
      </c>
      <c r="C153" s="2" t="s">
        <v>323</v>
      </c>
      <c r="D153" s="2" t="s">
        <v>275</v>
      </c>
      <c r="E153" s="2" t="s">
        <v>77</v>
      </c>
      <c r="F153" s="2">
        <v>35411</v>
      </c>
      <c r="G153" s="2" t="s">
        <v>902</v>
      </c>
      <c r="H153" s="2" t="s">
        <v>16</v>
      </c>
      <c r="I153" s="2" t="s">
        <v>138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 t="s">
        <v>4252</v>
      </c>
      <c r="AD153" s="2" t="s">
        <v>4252</v>
      </c>
      <c r="AE153" s="2" t="s">
        <v>4252</v>
      </c>
      <c r="AF153" s="2" t="s">
        <v>4252</v>
      </c>
      <c r="AG153" s="2" t="s">
        <v>4252</v>
      </c>
      <c r="AH153" s="2"/>
    </row>
    <row r="154" spans="1:34" x14ac:dyDescent="0.25">
      <c r="A154" s="2">
        <v>328020</v>
      </c>
      <c r="B154" s="2" t="s">
        <v>1524</v>
      </c>
      <c r="C154" s="2" t="s">
        <v>213</v>
      </c>
      <c r="D154" s="2" t="s">
        <v>1829</v>
      </c>
      <c r="E154" s="2" t="s">
        <v>76</v>
      </c>
      <c r="F154" s="2">
        <v>33197</v>
      </c>
      <c r="G154" s="2" t="s">
        <v>535</v>
      </c>
      <c r="H154" s="2" t="s">
        <v>16</v>
      </c>
      <c r="I154" s="2" t="s">
        <v>138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 t="s">
        <v>4252</v>
      </c>
      <c r="AD154" s="2" t="s">
        <v>4252</v>
      </c>
      <c r="AE154" s="2" t="s">
        <v>4252</v>
      </c>
      <c r="AF154" s="2" t="s">
        <v>4252</v>
      </c>
      <c r="AG154" s="2" t="s">
        <v>4252</v>
      </c>
      <c r="AH154" s="2"/>
    </row>
    <row r="155" spans="1:34" x14ac:dyDescent="0.25">
      <c r="A155" s="2">
        <v>328052</v>
      </c>
      <c r="B155" s="2" t="s">
        <v>2061</v>
      </c>
      <c r="C155" s="2" t="s">
        <v>210</v>
      </c>
      <c r="D155" s="2" t="s">
        <v>485</v>
      </c>
      <c r="E155" s="2" t="s">
        <v>77</v>
      </c>
      <c r="F155" s="2">
        <v>33604</v>
      </c>
      <c r="G155" s="2" t="s">
        <v>18</v>
      </c>
      <c r="H155" s="2" t="s">
        <v>16</v>
      </c>
      <c r="I155" s="2" t="s">
        <v>138</v>
      </c>
      <c r="J155" s="2" t="s">
        <v>1179</v>
      </c>
      <c r="K155" s="2"/>
      <c r="L155" s="2" t="s">
        <v>18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 t="s">
        <v>4252</v>
      </c>
      <c r="AF155" s="2" t="s">
        <v>4252</v>
      </c>
      <c r="AG155" s="2" t="s">
        <v>4252</v>
      </c>
      <c r="AH155" s="2"/>
    </row>
    <row r="156" spans="1:34" x14ac:dyDescent="0.25">
      <c r="A156" s="2">
        <v>328076</v>
      </c>
      <c r="B156" s="2" t="s">
        <v>1942</v>
      </c>
      <c r="C156" s="2" t="s">
        <v>254</v>
      </c>
      <c r="D156" s="2" t="s">
        <v>1535</v>
      </c>
      <c r="E156" s="2" t="s">
        <v>76</v>
      </c>
      <c r="F156" s="2">
        <v>35588</v>
      </c>
      <c r="G156" s="2" t="s">
        <v>18</v>
      </c>
      <c r="H156" s="2" t="s">
        <v>16</v>
      </c>
      <c r="I156" s="2" t="s">
        <v>138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 t="s">
        <v>4252</v>
      </c>
      <c r="AE156" s="2" t="s">
        <v>4252</v>
      </c>
      <c r="AF156" s="2" t="s">
        <v>4252</v>
      </c>
      <c r="AG156" s="2" t="s">
        <v>4252</v>
      </c>
      <c r="AH156" s="2"/>
    </row>
    <row r="157" spans="1:34" x14ac:dyDescent="0.25">
      <c r="A157" s="2">
        <v>328127</v>
      </c>
      <c r="B157" s="2" t="s">
        <v>1631</v>
      </c>
      <c r="C157" s="2" t="s">
        <v>355</v>
      </c>
      <c r="D157" s="2" t="s">
        <v>355</v>
      </c>
      <c r="E157" s="2" t="s">
        <v>76</v>
      </c>
      <c r="F157" s="2"/>
      <c r="G157" s="2"/>
      <c r="H157" s="2" t="s">
        <v>16</v>
      </c>
      <c r="I157" s="2" t="s">
        <v>138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 t="s">
        <v>4252</v>
      </c>
      <c r="AB157" s="2" t="s">
        <v>4252</v>
      </c>
      <c r="AC157" s="2" t="s">
        <v>4252</v>
      </c>
      <c r="AD157" s="2" t="s">
        <v>4252</v>
      </c>
      <c r="AE157" s="2" t="s">
        <v>4252</v>
      </c>
      <c r="AF157" s="2" t="s">
        <v>4252</v>
      </c>
      <c r="AG157" s="2" t="s">
        <v>4252</v>
      </c>
      <c r="AH157" s="2"/>
    </row>
    <row r="158" spans="1:34" x14ac:dyDescent="0.25">
      <c r="A158" s="2">
        <v>328143</v>
      </c>
      <c r="B158" s="2" t="s">
        <v>1933</v>
      </c>
      <c r="C158" s="2" t="s">
        <v>791</v>
      </c>
      <c r="D158" s="2" t="s">
        <v>890</v>
      </c>
      <c r="E158" s="2" t="s">
        <v>77</v>
      </c>
      <c r="F158" s="2">
        <v>31200</v>
      </c>
      <c r="G158" s="2" t="s">
        <v>418</v>
      </c>
      <c r="H158" s="2" t="s">
        <v>16</v>
      </c>
      <c r="I158" s="2" t="s">
        <v>138</v>
      </c>
      <c r="J158" s="2" t="s">
        <v>1179</v>
      </c>
      <c r="K158" s="2"/>
      <c r="L158" s="2" t="s">
        <v>30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 t="s">
        <v>4252</v>
      </c>
      <c r="AF158" s="2" t="s">
        <v>4252</v>
      </c>
      <c r="AG158" s="2" t="s">
        <v>4252</v>
      </c>
      <c r="AH158" s="2"/>
    </row>
    <row r="159" spans="1:34" x14ac:dyDescent="0.25">
      <c r="A159" s="2">
        <v>328181</v>
      </c>
      <c r="B159" s="2" t="s">
        <v>2313</v>
      </c>
      <c r="C159" s="2" t="s">
        <v>417</v>
      </c>
      <c r="D159" s="2" t="s">
        <v>1184</v>
      </c>
      <c r="E159" s="2" t="s">
        <v>76</v>
      </c>
      <c r="F159" s="2"/>
      <c r="G159" s="2"/>
      <c r="H159" s="2" t="s">
        <v>16</v>
      </c>
      <c r="I159" s="2" t="s">
        <v>138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 t="s">
        <v>4252</v>
      </c>
      <c r="AB159" s="2" t="s">
        <v>4252</v>
      </c>
      <c r="AC159" s="2" t="s">
        <v>4252</v>
      </c>
      <c r="AD159" s="2" t="s">
        <v>4252</v>
      </c>
      <c r="AE159" s="2" t="s">
        <v>4252</v>
      </c>
      <c r="AF159" s="2" t="s">
        <v>4252</v>
      </c>
      <c r="AG159" s="2" t="s">
        <v>4252</v>
      </c>
      <c r="AH159" s="2"/>
    </row>
    <row r="160" spans="1:34" x14ac:dyDescent="0.25">
      <c r="A160" s="2">
        <v>328281</v>
      </c>
      <c r="B160" s="2" t="s">
        <v>1265</v>
      </c>
      <c r="C160" s="2" t="s">
        <v>1266</v>
      </c>
      <c r="D160" s="2" t="s">
        <v>1044</v>
      </c>
      <c r="E160" s="2" t="s">
        <v>77</v>
      </c>
      <c r="F160" s="2">
        <v>35685</v>
      </c>
      <c r="G160" s="2" t="s">
        <v>266</v>
      </c>
      <c r="H160" s="2" t="s">
        <v>16</v>
      </c>
      <c r="I160" s="2" t="s">
        <v>138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 t="s">
        <v>4252</v>
      </c>
      <c r="AD160" s="2" t="s">
        <v>4252</v>
      </c>
      <c r="AE160" s="2" t="s">
        <v>4252</v>
      </c>
      <c r="AF160" s="2" t="s">
        <v>4252</v>
      </c>
      <c r="AG160" s="2" t="s">
        <v>4252</v>
      </c>
      <c r="AH160" s="2"/>
    </row>
    <row r="161" spans="1:34" x14ac:dyDescent="0.25">
      <c r="A161" s="2">
        <v>328352</v>
      </c>
      <c r="B161" s="2" t="s">
        <v>1409</v>
      </c>
      <c r="C161" s="2" t="s">
        <v>213</v>
      </c>
      <c r="D161" s="2" t="s">
        <v>858</v>
      </c>
      <c r="E161" s="2" t="s">
        <v>76</v>
      </c>
      <c r="F161" s="2"/>
      <c r="G161" s="2"/>
      <c r="H161" s="2" t="s">
        <v>16</v>
      </c>
      <c r="I161" s="2" t="s">
        <v>138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 t="s">
        <v>4252</v>
      </c>
      <c r="AC161" s="2" t="s">
        <v>4252</v>
      </c>
      <c r="AD161" s="2" t="s">
        <v>4252</v>
      </c>
      <c r="AE161" s="2" t="s">
        <v>4252</v>
      </c>
      <c r="AF161" s="2" t="s">
        <v>4252</v>
      </c>
      <c r="AG161" s="2" t="s">
        <v>4252</v>
      </c>
      <c r="AH161" s="2"/>
    </row>
    <row r="162" spans="1:34" x14ac:dyDescent="0.25">
      <c r="A162" s="2">
        <v>328458</v>
      </c>
      <c r="B162" s="2" t="s">
        <v>1463</v>
      </c>
      <c r="C162" s="2" t="s">
        <v>361</v>
      </c>
      <c r="D162" s="2" t="s">
        <v>1464</v>
      </c>
      <c r="E162" s="2" t="s">
        <v>76</v>
      </c>
      <c r="F162" s="2">
        <v>32396</v>
      </c>
      <c r="G162" s="2" t="s">
        <v>27</v>
      </c>
      <c r="H162" s="2" t="s">
        <v>16</v>
      </c>
      <c r="I162" s="2" t="s">
        <v>138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 t="s">
        <v>4252</v>
      </c>
      <c r="AE162" s="2" t="s">
        <v>4252</v>
      </c>
      <c r="AF162" s="2" t="s">
        <v>4252</v>
      </c>
      <c r="AG162" s="2" t="s">
        <v>4252</v>
      </c>
      <c r="AH162" s="2"/>
    </row>
    <row r="163" spans="1:34" x14ac:dyDescent="0.25">
      <c r="A163" s="2">
        <v>328537</v>
      </c>
      <c r="B163" s="2" t="s">
        <v>1759</v>
      </c>
      <c r="C163" s="2" t="s">
        <v>1760</v>
      </c>
      <c r="D163" s="2" t="s">
        <v>1761</v>
      </c>
      <c r="E163" s="2" t="s">
        <v>76</v>
      </c>
      <c r="F163" s="2">
        <v>35119</v>
      </c>
      <c r="G163" s="2" t="s">
        <v>502</v>
      </c>
      <c r="H163" s="2" t="s">
        <v>16</v>
      </c>
      <c r="I163" s="2" t="s">
        <v>138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 t="s">
        <v>4252</v>
      </c>
      <c r="AC163" s="2" t="s">
        <v>4252</v>
      </c>
      <c r="AD163" s="2" t="s">
        <v>4252</v>
      </c>
      <c r="AE163" s="2" t="s">
        <v>4252</v>
      </c>
      <c r="AF163" s="2" t="s">
        <v>4252</v>
      </c>
      <c r="AG163" s="2" t="s">
        <v>4252</v>
      </c>
      <c r="AH163" s="2"/>
    </row>
    <row r="164" spans="1:34" x14ac:dyDescent="0.25">
      <c r="A164" s="2">
        <v>328559</v>
      </c>
      <c r="B164" s="2" t="s">
        <v>1347</v>
      </c>
      <c r="C164" s="2" t="s">
        <v>213</v>
      </c>
      <c r="D164" s="2" t="s">
        <v>1348</v>
      </c>
      <c r="E164" s="2" t="s">
        <v>77</v>
      </c>
      <c r="F164" s="2"/>
      <c r="G164" s="2"/>
      <c r="H164" s="2" t="s">
        <v>16</v>
      </c>
      <c r="I164" s="2" t="s">
        <v>138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 t="s">
        <v>4252</v>
      </c>
      <c r="AB164" s="2" t="s">
        <v>4252</v>
      </c>
      <c r="AC164" s="2" t="s">
        <v>4252</v>
      </c>
      <c r="AD164" s="2" t="s">
        <v>4252</v>
      </c>
      <c r="AE164" s="2" t="s">
        <v>4252</v>
      </c>
      <c r="AF164" s="2" t="s">
        <v>4252</v>
      </c>
      <c r="AG164" s="2" t="s">
        <v>4252</v>
      </c>
      <c r="AH164" s="2"/>
    </row>
    <row r="165" spans="1:34" x14ac:dyDescent="0.25">
      <c r="A165" s="2">
        <v>328641</v>
      </c>
      <c r="B165" s="2" t="s">
        <v>1452</v>
      </c>
      <c r="C165" s="2" t="s">
        <v>758</v>
      </c>
      <c r="D165" s="2" t="s">
        <v>229</v>
      </c>
      <c r="E165" s="2" t="s">
        <v>76</v>
      </c>
      <c r="F165" s="2">
        <v>33807</v>
      </c>
      <c r="G165" s="2" t="s">
        <v>18</v>
      </c>
      <c r="H165" s="2" t="s">
        <v>16</v>
      </c>
      <c r="I165" s="2" t="s">
        <v>138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 t="s">
        <v>4252</v>
      </c>
      <c r="AE165" s="2" t="s">
        <v>4252</v>
      </c>
      <c r="AF165" s="2" t="s">
        <v>4252</v>
      </c>
      <c r="AG165" s="2" t="s">
        <v>4252</v>
      </c>
      <c r="AH165" s="2"/>
    </row>
    <row r="166" spans="1:34" x14ac:dyDescent="0.25">
      <c r="A166" s="2">
        <v>328697</v>
      </c>
      <c r="B166" s="2" t="s">
        <v>1493</v>
      </c>
      <c r="C166" s="2" t="s">
        <v>252</v>
      </c>
      <c r="D166" s="2" t="s">
        <v>1184</v>
      </c>
      <c r="E166" s="2" t="s">
        <v>77</v>
      </c>
      <c r="F166" s="2"/>
      <c r="G166" s="2"/>
      <c r="H166" s="2" t="s">
        <v>16</v>
      </c>
      <c r="I166" s="2" t="s">
        <v>138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 t="s">
        <v>4252</v>
      </c>
      <c r="AA166" s="2" t="s">
        <v>4252</v>
      </c>
      <c r="AB166" s="2" t="s">
        <v>4252</v>
      </c>
      <c r="AC166" s="2" t="s">
        <v>4252</v>
      </c>
      <c r="AD166" s="2" t="s">
        <v>4252</v>
      </c>
      <c r="AE166" s="2" t="s">
        <v>4252</v>
      </c>
      <c r="AF166" s="2" t="s">
        <v>4252</v>
      </c>
      <c r="AG166" s="2" t="s">
        <v>4252</v>
      </c>
      <c r="AH166" s="2"/>
    </row>
    <row r="167" spans="1:34" x14ac:dyDescent="0.25">
      <c r="A167" s="2">
        <v>328738</v>
      </c>
      <c r="B167" s="2" t="s">
        <v>1286</v>
      </c>
      <c r="C167" s="2" t="s">
        <v>1287</v>
      </c>
      <c r="D167" s="2" t="s">
        <v>356</v>
      </c>
      <c r="E167" s="2" t="s">
        <v>77</v>
      </c>
      <c r="F167" s="2">
        <v>35400</v>
      </c>
      <c r="G167" s="2" t="s">
        <v>18</v>
      </c>
      <c r="H167" s="2" t="s">
        <v>16</v>
      </c>
      <c r="I167" s="2" t="s">
        <v>138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 t="s">
        <v>4252</v>
      </c>
      <c r="AC167" s="2" t="s">
        <v>4252</v>
      </c>
      <c r="AD167" s="2" t="s">
        <v>4252</v>
      </c>
      <c r="AE167" s="2" t="s">
        <v>4252</v>
      </c>
      <c r="AF167" s="2" t="s">
        <v>4252</v>
      </c>
      <c r="AG167" s="2" t="s">
        <v>4252</v>
      </c>
      <c r="AH167" s="2"/>
    </row>
    <row r="168" spans="1:34" x14ac:dyDescent="0.25">
      <c r="A168" s="2">
        <v>328740</v>
      </c>
      <c r="B168" s="2" t="s">
        <v>1840</v>
      </c>
      <c r="C168" s="2" t="s">
        <v>1841</v>
      </c>
      <c r="D168" s="2" t="s">
        <v>1842</v>
      </c>
      <c r="E168" s="2" t="s">
        <v>77</v>
      </c>
      <c r="F168" s="2">
        <v>33368</v>
      </c>
      <c r="G168" s="2" t="s">
        <v>18</v>
      </c>
      <c r="H168" s="2" t="s">
        <v>16</v>
      </c>
      <c r="I168" s="2" t="s">
        <v>138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 t="s">
        <v>4252</v>
      </c>
      <c r="AD168" s="2" t="s">
        <v>4252</v>
      </c>
      <c r="AE168" s="2" t="s">
        <v>4252</v>
      </c>
      <c r="AF168" s="2" t="s">
        <v>4252</v>
      </c>
      <c r="AG168" s="2" t="s">
        <v>4252</v>
      </c>
      <c r="AH168" s="2"/>
    </row>
    <row r="169" spans="1:34" x14ac:dyDescent="0.25">
      <c r="A169" s="2">
        <v>328749</v>
      </c>
      <c r="B169" s="2" t="s">
        <v>1466</v>
      </c>
      <c r="C169" s="2" t="s">
        <v>1467</v>
      </c>
      <c r="D169" s="2" t="s">
        <v>1468</v>
      </c>
      <c r="E169" s="2" t="s">
        <v>77</v>
      </c>
      <c r="F169" s="2"/>
      <c r="G169" s="2"/>
      <c r="H169" s="2" t="s">
        <v>16</v>
      </c>
      <c r="I169" s="2" t="s">
        <v>138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 t="s">
        <v>4252</v>
      </c>
      <c r="AB169" s="2" t="s">
        <v>4252</v>
      </c>
      <c r="AC169" s="2" t="s">
        <v>4252</v>
      </c>
      <c r="AD169" s="2" t="s">
        <v>4252</v>
      </c>
      <c r="AE169" s="2" t="s">
        <v>4252</v>
      </c>
      <c r="AF169" s="2" t="s">
        <v>4252</v>
      </c>
      <c r="AG169" s="2" t="s">
        <v>4252</v>
      </c>
      <c r="AH169" s="2"/>
    </row>
    <row r="170" spans="1:34" x14ac:dyDescent="0.25">
      <c r="A170" s="2">
        <v>328768</v>
      </c>
      <c r="B170" s="2" t="s">
        <v>1913</v>
      </c>
      <c r="C170" s="2" t="s">
        <v>357</v>
      </c>
      <c r="D170" s="2" t="s">
        <v>385</v>
      </c>
      <c r="E170" s="2" t="s">
        <v>76</v>
      </c>
      <c r="F170" s="2">
        <v>25619</v>
      </c>
      <c r="G170" s="2" t="s">
        <v>1914</v>
      </c>
      <c r="H170" s="2" t="s">
        <v>16</v>
      </c>
      <c r="I170" s="2" t="s">
        <v>138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 t="s">
        <v>4252</v>
      </c>
      <c r="AD170" s="2" t="s">
        <v>4252</v>
      </c>
      <c r="AE170" s="2" t="s">
        <v>4252</v>
      </c>
      <c r="AF170" s="2" t="s">
        <v>4252</v>
      </c>
      <c r="AG170" s="2" t="s">
        <v>4252</v>
      </c>
      <c r="AH170" s="2"/>
    </row>
    <row r="171" spans="1:34" x14ac:dyDescent="0.25">
      <c r="A171" s="2">
        <v>328790</v>
      </c>
      <c r="B171" s="2" t="s">
        <v>1945</v>
      </c>
      <c r="C171" s="2" t="s">
        <v>213</v>
      </c>
      <c r="D171" s="2" t="s">
        <v>1946</v>
      </c>
      <c r="E171" s="2" t="s">
        <v>76</v>
      </c>
      <c r="F171" s="2">
        <v>34335</v>
      </c>
      <c r="G171" s="2" t="s">
        <v>1947</v>
      </c>
      <c r="H171" s="2" t="s">
        <v>16</v>
      </c>
      <c r="I171" s="2" t="s">
        <v>138</v>
      </c>
      <c r="J171" s="2" t="s">
        <v>1179</v>
      </c>
      <c r="K171" s="2"/>
      <c r="L171" s="2" t="s">
        <v>18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 t="s">
        <v>4252</v>
      </c>
      <c r="AF171" s="2" t="s">
        <v>4252</v>
      </c>
      <c r="AG171" s="2" t="s">
        <v>4252</v>
      </c>
      <c r="AH171" s="2"/>
    </row>
    <row r="172" spans="1:34" x14ac:dyDescent="0.25">
      <c r="A172" s="2">
        <v>328801</v>
      </c>
      <c r="B172" s="2" t="s">
        <v>2008</v>
      </c>
      <c r="C172" s="2" t="s">
        <v>347</v>
      </c>
      <c r="D172" s="2" t="s">
        <v>268</v>
      </c>
      <c r="E172" s="2" t="s">
        <v>76</v>
      </c>
      <c r="F172" s="2">
        <v>33807</v>
      </c>
      <c r="G172" s="2" t="s">
        <v>18</v>
      </c>
      <c r="H172" s="2" t="s">
        <v>16</v>
      </c>
      <c r="I172" s="2" t="s">
        <v>138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 t="s">
        <v>4252</v>
      </c>
      <c r="AE172" s="2" t="s">
        <v>4252</v>
      </c>
      <c r="AF172" s="2" t="s">
        <v>4252</v>
      </c>
      <c r="AG172" s="2" t="s">
        <v>4252</v>
      </c>
      <c r="AH172" s="2"/>
    </row>
    <row r="173" spans="1:34" x14ac:dyDescent="0.25">
      <c r="A173" s="2">
        <v>328849</v>
      </c>
      <c r="B173" s="2" t="s">
        <v>1236</v>
      </c>
      <c r="C173" s="2" t="s">
        <v>667</v>
      </c>
      <c r="D173" s="2" t="s">
        <v>1184</v>
      </c>
      <c r="E173" s="2" t="s">
        <v>77</v>
      </c>
      <c r="F173" s="2"/>
      <c r="G173" s="2"/>
      <c r="H173" s="2" t="s">
        <v>16</v>
      </c>
      <c r="I173" s="2" t="s">
        <v>138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 t="s">
        <v>4252</v>
      </c>
      <c r="X173" s="2" t="s">
        <v>4252</v>
      </c>
      <c r="Y173" s="2"/>
      <c r="Z173" s="2" t="s">
        <v>4252</v>
      </c>
      <c r="AA173" s="2" t="s">
        <v>4252</v>
      </c>
      <c r="AB173" s="2" t="s">
        <v>4252</v>
      </c>
      <c r="AC173" s="2" t="s">
        <v>4252</v>
      </c>
      <c r="AD173" s="2" t="s">
        <v>4252</v>
      </c>
      <c r="AE173" s="2" t="s">
        <v>4252</v>
      </c>
      <c r="AF173" s="2" t="s">
        <v>4252</v>
      </c>
      <c r="AG173" s="2" t="s">
        <v>4252</v>
      </c>
      <c r="AH173" s="2"/>
    </row>
    <row r="174" spans="1:34" x14ac:dyDescent="0.25">
      <c r="A174" s="2">
        <v>329020</v>
      </c>
      <c r="B174" s="2" t="s">
        <v>2234</v>
      </c>
      <c r="C174" s="2" t="s">
        <v>1185</v>
      </c>
      <c r="D174" s="2" t="s">
        <v>2235</v>
      </c>
      <c r="E174" s="2" t="s">
        <v>77</v>
      </c>
      <c r="F174" s="2">
        <v>35851</v>
      </c>
      <c r="G174" s="2" t="s">
        <v>2236</v>
      </c>
      <c r="H174" s="2" t="s">
        <v>16</v>
      </c>
      <c r="I174" s="2" t="s">
        <v>138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 t="s">
        <v>4252</v>
      </c>
      <c r="AG174" s="2" t="s">
        <v>4252</v>
      </c>
      <c r="AH174" s="2"/>
    </row>
    <row r="175" spans="1:34" x14ac:dyDescent="0.25">
      <c r="A175" s="2">
        <v>329053</v>
      </c>
      <c r="B175" s="2" t="s">
        <v>1767</v>
      </c>
      <c r="C175" s="2" t="s">
        <v>440</v>
      </c>
      <c r="D175" s="2" t="s">
        <v>660</v>
      </c>
      <c r="E175" s="2" t="s">
        <v>76</v>
      </c>
      <c r="F175" s="2"/>
      <c r="G175" s="2"/>
      <c r="H175" s="2" t="s">
        <v>16</v>
      </c>
      <c r="I175" s="2" t="s">
        <v>138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 t="s">
        <v>4252</v>
      </c>
      <c r="AB175" s="2" t="s">
        <v>4252</v>
      </c>
      <c r="AC175" s="2" t="s">
        <v>4252</v>
      </c>
      <c r="AD175" s="2" t="s">
        <v>4252</v>
      </c>
      <c r="AE175" s="2" t="s">
        <v>4252</v>
      </c>
      <c r="AF175" s="2" t="s">
        <v>4252</v>
      </c>
      <c r="AG175" s="2" t="s">
        <v>4252</v>
      </c>
      <c r="AH175" s="2"/>
    </row>
    <row r="176" spans="1:34" x14ac:dyDescent="0.25">
      <c r="A176" s="2">
        <v>329055</v>
      </c>
      <c r="B176" s="2" t="s">
        <v>1839</v>
      </c>
      <c r="C176" s="2" t="s">
        <v>542</v>
      </c>
      <c r="D176" s="2" t="s">
        <v>480</v>
      </c>
      <c r="E176" s="2" t="s">
        <v>76</v>
      </c>
      <c r="F176" s="2">
        <v>35431</v>
      </c>
      <c r="G176" s="2" t="s">
        <v>18</v>
      </c>
      <c r="H176" s="2" t="s">
        <v>16</v>
      </c>
      <c r="I176" s="2" t="s">
        <v>138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 t="s">
        <v>4252</v>
      </c>
      <c r="AC176" s="2" t="s">
        <v>4252</v>
      </c>
      <c r="AD176" s="2" t="s">
        <v>4252</v>
      </c>
      <c r="AE176" s="2" t="s">
        <v>4252</v>
      </c>
      <c r="AF176" s="2" t="s">
        <v>4252</v>
      </c>
      <c r="AG176" s="2" t="s">
        <v>4252</v>
      </c>
      <c r="AH176" s="2"/>
    </row>
    <row r="177" spans="1:34" x14ac:dyDescent="0.25">
      <c r="A177" s="2">
        <v>329070</v>
      </c>
      <c r="B177" s="2" t="s">
        <v>894</v>
      </c>
      <c r="C177" s="2" t="s">
        <v>910</v>
      </c>
      <c r="D177" s="2" t="s">
        <v>1939</v>
      </c>
      <c r="E177" s="2" t="s">
        <v>76</v>
      </c>
      <c r="F177" s="2"/>
      <c r="G177" s="2"/>
      <c r="H177" s="2" t="s">
        <v>16</v>
      </c>
      <c r="I177" s="2" t="s">
        <v>138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 t="s">
        <v>4252</v>
      </c>
      <c r="AA177" s="2" t="s">
        <v>4252</v>
      </c>
      <c r="AB177" s="2" t="s">
        <v>4252</v>
      </c>
      <c r="AC177" s="2" t="s">
        <v>4252</v>
      </c>
      <c r="AD177" s="2" t="s">
        <v>4252</v>
      </c>
      <c r="AE177" s="2" t="s">
        <v>4252</v>
      </c>
      <c r="AF177" s="2" t="s">
        <v>4252</v>
      </c>
      <c r="AG177" s="2" t="s">
        <v>4252</v>
      </c>
      <c r="AH177" s="2"/>
    </row>
    <row r="178" spans="1:34" x14ac:dyDescent="0.25">
      <c r="A178" s="2">
        <v>329090</v>
      </c>
      <c r="B178" s="2" t="s">
        <v>2130</v>
      </c>
      <c r="C178" s="2" t="s">
        <v>831</v>
      </c>
      <c r="D178" s="2" t="s">
        <v>868</v>
      </c>
      <c r="E178" s="2" t="s">
        <v>76</v>
      </c>
      <c r="F178" s="2">
        <v>35969</v>
      </c>
      <c r="G178" s="2" t="s">
        <v>18</v>
      </c>
      <c r="H178" s="2" t="s">
        <v>16</v>
      </c>
      <c r="I178" s="2" t="s">
        <v>138</v>
      </c>
      <c r="J178" s="2" t="s">
        <v>1179</v>
      </c>
      <c r="K178" s="2"/>
      <c r="L178" s="2" t="s">
        <v>18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 t="s">
        <v>4252</v>
      </c>
      <c r="AG178" s="2" t="s">
        <v>4252</v>
      </c>
      <c r="AH178" s="2"/>
    </row>
    <row r="179" spans="1:34" x14ac:dyDescent="0.25">
      <c r="A179" s="2">
        <v>329117</v>
      </c>
      <c r="B179" s="2" t="s">
        <v>2260</v>
      </c>
      <c r="C179" s="2" t="s">
        <v>213</v>
      </c>
      <c r="D179" s="2" t="s">
        <v>2261</v>
      </c>
      <c r="E179" s="2" t="s">
        <v>76</v>
      </c>
      <c r="F179" s="2">
        <v>35431</v>
      </c>
      <c r="G179" s="2" t="s">
        <v>18</v>
      </c>
      <c r="H179" s="2" t="s">
        <v>16</v>
      </c>
      <c r="I179" s="2" t="s">
        <v>138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 t="s">
        <v>4252</v>
      </c>
      <c r="AA179" s="2" t="s">
        <v>4252</v>
      </c>
      <c r="AB179" s="2" t="s">
        <v>4252</v>
      </c>
      <c r="AC179" s="2" t="s">
        <v>4252</v>
      </c>
      <c r="AD179" s="2" t="s">
        <v>4252</v>
      </c>
      <c r="AE179" s="2" t="s">
        <v>4252</v>
      </c>
      <c r="AF179" s="2" t="s">
        <v>4252</v>
      </c>
      <c r="AG179" s="2" t="s">
        <v>4252</v>
      </c>
      <c r="AH179" s="2"/>
    </row>
    <row r="180" spans="1:34" x14ac:dyDescent="0.25">
      <c r="A180" s="2">
        <v>329199</v>
      </c>
      <c r="B180" s="2" t="s">
        <v>1940</v>
      </c>
      <c r="C180" s="2" t="s">
        <v>963</v>
      </c>
      <c r="D180" s="2" t="s">
        <v>1941</v>
      </c>
      <c r="E180" s="2" t="s">
        <v>76</v>
      </c>
      <c r="F180" s="2"/>
      <c r="G180" s="2"/>
      <c r="H180" s="2" t="s">
        <v>16</v>
      </c>
      <c r="I180" s="2" t="s">
        <v>138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 t="s">
        <v>4252</v>
      </c>
      <c r="AB180" s="2" t="s">
        <v>4252</v>
      </c>
      <c r="AC180" s="2" t="s">
        <v>4252</v>
      </c>
      <c r="AD180" s="2" t="s">
        <v>4252</v>
      </c>
      <c r="AE180" s="2" t="s">
        <v>4252</v>
      </c>
      <c r="AF180" s="2" t="s">
        <v>4252</v>
      </c>
      <c r="AG180" s="2" t="s">
        <v>4252</v>
      </c>
      <c r="AH180" s="2"/>
    </row>
    <row r="181" spans="1:34" x14ac:dyDescent="0.25">
      <c r="A181" s="2">
        <v>329252</v>
      </c>
      <c r="B181" s="2" t="s">
        <v>1781</v>
      </c>
      <c r="C181" s="2" t="s">
        <v>249</v>
      </c>
      <c r="D181" s="2" t="s">
        <v>862</v>
      </c>
      <c r="E181" s="2" t="s">
        <v>77</v>
      </c>
      <c r="F181" s="2"/>
      <c r="G181" s="2"/>
      <c r="H181" s="2" t="s">
        <v>16</v>
      </c>
      <c r="I181" s="2" t="s">
        <v>138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 t="s">
        <v>4252</v>
      </c>
      <c r="AB181" s="2" t="s">
        <v>4252</v>
      </c>
      <c r="AC181" s="2" t="s">
        <v>4252</v>
      </c>
      <c r="AD181" s="2" t="s">
        <v>4252</v>
      </c>
      <c r="AE181" s="2" t="s">
        <v>4252</v>
      </c>
      <c r="AF181" s="2" t="s">
        <v>4252</v>
      </c>
      <c r="AG181" s="2" t="s">
        <v>4252</v>
      </c>
      <c r="AH181" s="2"/>
    </row>
    <row r="182" spans="1:34" x14ac:dyDescent="0.25">
      <c r="A182" s="2">
        <v>329268</v>
      </c>
      <c r="B182" s="2" t="s">
        <v>1640</v>
      </c>
      <c r="C182" s="2" t="s">
        <v>238</v>
      </c>
      <c r="D182" s="2" t="s">
        <v>240</v>
      </c>
      <c r="E182" s="2" t="s">
        <v>77</v>
      </c>
      <c r="F182" s="2"/>
      <c r="G182" s="2"/>
      <c r="H182" s="2" t="s">
        <v>16</v>
      </c>
      <c r="I182" s="2" t="s">
        <v>138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 t="s">
        <v>4252</v>
      </c>
      <c r="AB182" s="2" t="s">
        <v>4252</v>
      </c>
      <c r="AC182" s="2" t="s">
        <v>4252</v>
      </c>
      <c r="AD182" s="2" t="s">
        <v>4252</v>
      </c>
      <c r="AE182" s="2" t="s">
        <v>4252</v>
      </c>
      <c r="AF182" s="2" t="s">
        <v>4252</v>
      </c>
      <c r="AG182" s="2" t="s">
        <v>4252</v>
      </c>
      <c r="AH182" s="2"/>
    </row>
    <row r="183" spans="1:34" x14ac:dyDescent="0.25">
      <c r="A183" s="2">
        <v>329298</v>
      </c>
      <c r="B183" s="2" t="s">
        <v>1383</v>
      </c>
      <c r="C183" s="2" t="s">
        <v>1384</v>
      </c>
      <c r="D183" s="2" t="s">
        <v>222</v>
      </c>
      <c r="E183" s="2" t="s">
        <v>77</v>
      </c>
      <c r="F183" s="2"/>
      <c r="G183" s="2"/>
      <c r="H183" s="2" t="s">
        <v>16</v>
      </c>
      <c r="I183" s="2" t="s">
        <v>138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 t="s">
        <v>4252</v>
      </c>
      <c r="AB183" s="2" t="s">
        <v>4252</v>
      </c>
      <c r="AC183" s="2" t="s">
        <v>4252</v>
      </c>
      <c r="AD183" s="2" t="s">
        <v>4252</v>
      </c>
      <c r="AE183" s="2" t="s">
        <v>4252</v>
      </c>
      <c r="AF183" s="2" t="s">
        <v>4252</v>
      </c>
      <c r="AG183" s="2" t="s">
        <v>4252</v>
      </c>
      <c r="AH183" s="2"/>
    </row>
    <row r="184" spans="1:34" x14ac:dyDescent="0.25">
      <c r="A184" s="2">
        <v>329321</v>
      </c>
      <c r="B184" s="2" t="s">
        <v>1601</v>
      </c>
      <c r="C184" s="2" t="s">
        <v>1602</v>
      </c>
      <c r="D184" s="2" t="s">
        <v>322</v>
      </c>
      <c r="E184" s="2" t="s">
        <v>76</v>
      </c>
      <c r="F184" s="2">
        <v>35815</v>
      </c>
      <c r="G184" s="2" t="s">
        <v>18</v>
      </c>
      <c r="H184" s="2" t="s">
        <v>16</v>
      </c>
      <c r="I184" s="2" t="s">
        <v>138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 t="s">
        <v>4252</v>
      </c>
      <c r="AE184" s="2" t="s">
        <v>4252</v>
      </c>
      <c r="AF184" s="2" t="s">
        <v>4252</v>
      </c>
      <c r="AG184" s="2" t="s">
        <v>4252</v>
      </c>
      <c r="AH184" s="2"/>
    </row>
    <row r="185" spans="1:34" x14ac:dyDescent="0.25">
      <c r="A185" s="2">
        <v>329328</v>
      </c>
      <c r="B185" s="2" t="s">
        <v>1349</v>
      </c>
      <c r="C185" s="2" t="s">
        <v>542</v>
      </c>
      <c r="D185" s="2" t="s">
        <v>1350</v>
      </c>
      <c r="E185" s="2" t="s">
        <v>76</v>
      </c>
      <c r="F185" s="2">
        <v>36166</v>
      </c>
      <c r="G185" s="2" t="s">
        <v>18</v>
      </c>
      <c r="H185" s="2" t="s">
        <v>16</v>
      </c>
      <c r="I185" s="2" t="s">
        <v>138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 t="s">
        <v>4252</v>
      </c>
      <c r="AC185" s="2" t="s">
        <v>4252</v>
      </c>
      <c r="AD185" s="2" t="s">
        <v>4252</v>
      </c>
      <c r="AE185" s="2" t="s">
        <v>4252</v>
      </c>
      <c r="AF185" s="2" t="s">
        <v>4252</v>
      </c>
      <c r="AG185" s="2" t="s">
        <v>4252</v>
      </c>
      <c r="AH185" s="2"/>
    </row>
    <row r="186" spans="1:34" x14ac:dyDescent="0.25">
      <c r="A186" s="2">
        <v>329370</v>
      </c>
      <c r="B186" s="2" t="s">
        <v>2024</v>
      </c>
      <c r="C186" s="2" t="s">
        <v>387</v>
      </c>
      <c r="D186" s="2" t="s">
        <v>2025</v>
      </c>
      <c r="E186" s="2" t="s">
        <v>77</v>
      </c>
      <c r="F186" s="2"/>
      <c r="G186" s="2"/>
      <c r="H186" s="2" t="s">
        <v>16</v>
      </c>
      <c r="I186" s="2" t="s">
        <v>138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 t="s">
        <v>4252</v>
      </c>
      <c r="AB186" s="2" t="s">
        <v>4252</v>
      </c>
      <c r="AC186" s="2" t="s">
        <v>4252</v>
      </c>
      <c r="AD186" s="2" t="s">
        <v>4252</v>
      </c>
      <c r="AE186" s="2" t="s">
        <v>4252</v>
      </c>
      <c r="AF186" s="2" t="s">
        <v>4252</v>
      </c>
      <c r="AG186" s="2" t="s">
        <v>4252</v>
      </c>
      <c r="AH186" s="2"/>
    </row>
    <row r="187" spans="1:34" x14ac:dyDescent="0.25">
      <c r="A187" s="2">
        <v>329419</v>
      </c>
      <c r="B187" s="2" t="s">
        <v>1253</v>
      </c>
      <c r="C187" s="2" t="s">
        <v>254</v>
      </c>
      <c r="D187" s="2" t="s">
        <v>480</v>
      </c>
      <c r="E187" s="2" t="s">
        <v>76</v>
      </c>
      <c r="F187" s="2"/>
      <c r="G187" s="2"/>
      <c r="H187" s="2" t="s">
        <v>16</v>
      </c>
      <c r="I187" s="2" t="s">
        <v>138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 t="s">
        <v>4252</v>
      </c>
      <c r="AB187" s="2" t="s">
        <v>4252</v>
      </c>
      <c r="AC187" s="2" t="s">
        <v>4252</v>
      </c>
      <c r="AD187" s="2" t="s">
        <v>4252</v>
      </c>
      <c r="AE187" s="2" t="s">
        <v>4252</v>
      </c>
      <c r="AF187" s="2" t="s">
        <v>4252</v>
      </c>
      <c r="AG187" s="2" t="s">
        <v>4252</v>
      </c>
      <c r="AH187" s="2"/>
    </row>
    <row r="188" spans="1:34" x14ac:dyDescent="0.25">
      <c r="A188" s="2">
        <v>329446</v>
      </c>
      <c r="B188" s="2" t="s">
        <v>1609</v>
      </c>
      <c r="C188" s="2" t="s">
        <v>355</v>
      </c>
      <c r="D188" s="2" t="s">
        <v>1610</v>
      </c>
      <c r="E188" s="2" t="s">
        <v>76</v>
      </c>
      <c r="F188" s="2">
        <v>36096</v>
      </c>
      <c r="G188" s="2" t="s">
        <v>18</v>
      </c>
      <c r="H188" s="2" t="s">
        <v>16</v>
      </c>
      <c r="I188" s="2" t="s">
        <v>138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 t="s">
        <v>4252</v>
      </c>
      <c r="AE188" s="2" t="s">
        <v>4252</v>
      </c>
      <c r="AF188" s="2" t="s">
        <v>4252</v>
      </c>
      <c r="AG188" s="2" t="s">
        <v>4252</v>
      </c>
      <c r="AH188" s="2"/>
    </row>
    <row r="189" spans="1:34" x14ac:dyDescent="0.25">
      <c r="A189" s="2">
        <v>329485</v>
      </c>
      <c r="B189" s="2" t="s">
        <v>2063</v>
      </c>
      <c r="C189" s="2" t="s">
        <v>274</v>
      </c>
      <c r="D189" s="2" t="s">
        <v>2064</v>
      </c>
      <c r="E189" s="2" t="s">
        <v>76</v>
      </c>
      <c r="F189" s="2">
        <v>29468</v>
      </c>
      <c r="G189" s="2" t="s">
        <v>70</v>
      </c>
      <c r="H189" s="2" t="s">
        <v>16</v>
      </c>
      <c r="I189" s="2" t="s">
        <v>138</v>
      </c>
      <c r="J189" s="2" t="s">
        <v>1179</v>
      </c>
      <c r="K189" s="2"/>
      <c r="L189" s="2" t="s">
        <v>18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 s="2">
        <v>329604</v>
      </c>
      <c r="B190" s="2" t="s">
        <v>1636</v>
      </c>
      <c r="C190" s="2" t="s">
        <v>361</v>
      </c>
      <c r="D190" s="2" t="s">
        <v>221</v>
      </c>
      <c r="E190" s="2" t="s">
        <v>77</v>
      </c>
      <c r="F190" s="2"/>
      <c r="G190" s="2"/>
      <c r="H190" s="2" t="s">
        <v>16</v>
      </c>
      <c r="I190" s="2" t="s">
        <v>138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 t="s">
        <v>4252</v>
      </c>
      <c r="AB190" s="2" t="s">
        <v>4252</v>
      </c>
      <c r="AC190" s="2" t="s">
        <v>4252</v>
      </c>
      <c r="AD190" s="2" t="s">
        <v>4252</v>
      </c>
      <c r="AE190" s="2" t="s">
        <v>4252</v>
      </c>
      <c r="AF190" s="2" t="s">
        <v>4252</v>
      </c>
      <c r="AG190" s="2" t="s">
        <v>4252</v>
      </c>
      <c r="AH190" s="2"/>
    </row>
    <row r="191" spans="1:34" x14ac:dyDescent="0.25">
      <c r="A191" s="2">
        <v>329678</v>
      </c>
      <c r="B191" s="2" t="s">
        <v>1254</v>
      </c>
      <c r="C191" s="2" t="s">
        <v>361</v>
      </c>
      <c r="D191" s="2" t="s">
        <v>726</v>
      </c>
      <c r="E191" s="2" t="s">
        <v>77</v>
      </c>
      <c r="F191" s="2"/>
      <c r="G191" s="2"/>
      <c r="H191" s="2" t="s">
        <v>16</v>
      </c>
      <c r="I191" s="2" t="s">
        <v>138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 t="s">
        <v>4252</v>
      </c>
      <c r="AB191" s="2" t="s">
        <v>4252</v>
      </c>
      <c r="AC191" s="2" t="s">
        <v>4252</v>
      </c>
      <c r="AD191" s="2" t="s">
        <v>4252</v>
      </c>
      <c r="AE191" s="2" t="s">
        <v>4252</v>
      </c>
      <c r="AF191" s="2" t="s">
        <v>4252</v>
      </c>
      <c r="AG191" s="2" t="s">
        <v>4252</v>
      </c>
      <c r="AH191" s="2"/>
    </row>
    <row r="192" spans="1:34" x14ac:dyDescent="0.25">
      <c r="A192" s="2">
        <v>329941</v>
      </c>
      <c r="B192" s="2" t="s">
        <v>2196</v>
      </c>
      <c r="C192" s="2" t="s">
        <v>254</v>
      </c>
      <c r="D192" s="2" t="s">
        <v>600</v>
      </c>
      <c r="E192" s="2" t="s">
        <v>77</v>
      </c>
      <c r="F192" s="2">
        <v>31056</v>
      </c>
      <c r="G192" s="2" t="s">
        <v>822</v>
      </c>
      <c r="H192" s="2" t="s">
        <v>16</v>
      </c>
      <c r="I192" s="2" t="s">
        <v>138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 t="s">
        <v>4252</v>
      </c>
      <c r="AC192" s="2" t="s">
        <v>4252</v>
      </c>
      <c r="AD192" s="2" t="s">
        <v>4252</v>
      </c>
      <c r="AE192" s="2" t="s">
        <v>4252</v>
      </c>
      <c r="AF192" s="2" t="s">
        <v>4252</v>
      </c>
      <c r="AG192" s="2" t="s">
        <v>4252</v>
      </c>
      <c r="AH192" s="2"/>
    </row>
    <row r="193" spans="1:34" x14ac:dyDescent="0.25">
      <c r="A193" s="2">
        <v>330032</v>
      </c>
      <c r="B193" s="2" t="s">
        <v>4225</v>
      </c>
      <c r="C193" s="2" t="s">
        <v>490</v>
      </c>
      <c r="D193" s="2" t="s">
        <v>373</v>
      </c>
      <c r="E193" s="2" t="s">
        <v>76</v>
      </c>
      <c r="F193" s="2">
        <v>31367</v>
      </c>
      <c r="G193" s="2" t="s">
        <v>61</v>
      </c>
      <c r="H193" s="2" t="s">
        <v>16</v>
      </c>
      <c r="I193" s="2" t="s">
        <v>138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 t="s">
        <v>4252</v>
      </c>
      <c r="AD193" s="2" t="s">
        <v>4252</v>
      </c>
      <c r="AE193" s="2" t="s">
        <v>4252</v>
      </c>
      <c r="AF193" s="2" t="s">
        <v>4252</v>
      </c>
      <c r="AG193" s="2" t="s">
        <v>4252</v>
      </c>
      <c r="AH193" s="2"/>
    </row>
    <row r="194" spans="1:34" x14ac:dyDescent="0.25">
      <c r="A194" s="2">
        <v>330076</v>
      </c>
      <c r="B194" s="2" t="s">
        <v>2144</v>
      </c>
      <c r="C194" s="2" t="s">
        <v>518</v>
      </c>
      <c r="D194" s="2" t="s">
        <v>240</v>
      </c>
      <c r="E194" s="2" t="s">
        <v>76</v>
      </c>
      <c r="F194" s="2">
        <v>35454</v>
      </c>
      <c r="G194" s="2" t="s">
        <v>569</v>
      </c>
      <c r="H194" s="2" t="s">
        <v>16</v>
      </c>
      <c r="I194" s="2" t="s">
        <v>138</v>
      </c>
      <c r="J194" s="2" t="s">
        <v>1179</v>
      </c>
      <c r="K194" s="2"/>
      <c r="L194" s="2" t="s">
        <v>18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 t="s">
        <v>4252</v>
      </c>
      <c r="AG194" s="2" t="s">
        <v>4252</v>
      </c>
      <c r="AH194" s="2"/>
    </row>
    <row r="195" spans="1:34" x14ac:dyDescent="0.25">
      <c r="A195" s="2">
        <v>330084</v>
      </c>
      <c r="B195" s="2" t="s">
        <v>1995</v>
      </c>
      <c r="C195" s="2" t="s">
        <v>455</v>
      </c>
      <c r="D195" s="2" t="s">
        <v>549</v>
      </c>
      <c r="E195" s="2" t="s">
        <v>76</v>
      </c>
      <c r="F195" s="2">
        <v>35330</v>
      </c>
      <c r="G195" s="2" t="s">
        <v>18</v>
      </c>
      <c r="H195" s="2" t="s">
        <v>16</v>
      </c>
      <c r="I195" s="2" t="s">
        <v>138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 t="s">
        <v>4252</v>
      </c>
      <c r="AE195" s="2" t="s">
        <v>4252</v>
      </c>
      <c r="AF195" s="2" t="s">
        <v>4252</v>
      </c>
      <c r="AG195" s="2" t="s">
        <v>4252</v>
      </c>
      <c r="AH195" s="2"/>
    </row>
    <row r="196" spans="1:34" x14ac:dyDescent="0.25">
      <c r="A196" s="2">
        <v>330102</v>
      </c>
      <c r="B196" s="2" t="s">
        <v>1362</v>
      </c>
      <c r="C196" s="2" t="s">
        <v>988</v>
      </c>
      <c r="D196" s="2" t="s">
        <v>215</v>
      </c>
      <c r="E196" s="2" t="s">
        <v>76</v>
      </c>
      <c r="F196" s="2"/>
      <c r="G196" s="2"/>
      <c r="H196" s="2" t="s">
        <v>16</v>
      </c>
      <c r="I196" s="2" t="s">
        <v>138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 t="s">
        <v>4252</v>
      </c>
      <c r="AB196" s="2" t="s">
        <v>4252</v>
      </c>
      <c r="AC196" s="2" t="s">
        <v>4252</v>
      </c>
      <c r="AD196" s="2" t="s">
        <v>4252</v>
      </c>
      <c r="AE196" s="2" t="s">
        <v>4252</v>
      </c>
      <c r="AF196" s="2" t="s">
        <v>4252</v>
      </c>
      <c r="AG196" s="2" t="s">
        <v>4252</v>
      </c>
      <c r="AH196" s="2"/>
    </row>
    <row r="197" spans="1:34" x14ac:dyDescent="0.25">
      <c r="A197" s="2">
        <v>330206</v>
      </c>
      <c r="B197" s="2" t="s">
        <v>2209</v>
      </c>
      <c r="C197" s="2" t="s">
        <v>718</v>
      </c>
      <c r="D197" s="2" t="s">
        <v>211</v>
      </c>
      <c r="E197" s="2" t="s">
        <v>77</v>
      </c>
      <c r="F197" s="2">
        <v>33239</v>
      </c>
      <c r="G197" s="2" t="s">
        <v>18</v>
      </c>
      <c r="H197" s="2" t="s">
        <v>16</v>
      </c>
      <c r="I197" s="2" t="s">
        <v>138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 t="s">
        <v>4252</v>
      </c>
      <c r="AD197" s="2" t="s">
        <v>4252</v>
      </c>
      <c r="AE197" s="2" t="s">
        <v>4252</v>
      </c>
      <c r="AF197" s="2" t="s">
        <v>4252</v>
      </c>
      <c r="AG197" s="2" t="s">
        <v>4252</v>
      </c>
      <c r="AH197" s="2"/>
    </row>
    <row r="198" spans="1:34" x14ac:dyDescent="0.25">
      <c r="A198" s="2">
        <v>330265</v>
      </c>
      <c r="B198" s="2" t="s">
        <v>1421</v>
      </c>
      <c r="C198" s="2" t="s">
        <v>841</v>
      </c>
      <c r="D198" s="2" t="s">
        <v>1422</v>
      </c>
      <c r="E198" s="2" t="s">
        <v>76</v>
      </c>
      <c r="F198" s="2">
        <v>35925</v>
      </c>
      <c r="G198" s="2" t="s">
        <v>18</v>
      </c>
      <c r="H198" s="2" t="s">
        <v>16</v>
      </c>
      <c r="I198" s="2" t="s">
        <v>138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 t="s">
        <v>4252</v>
      </c>
      <c r="AC198" s="2" t="s">
        <v>4252</v>
      </c>
      <c r="AD198" s="2" t="s">
        <v>4252</v>
      </c>
      <c r="AE198" s="2" t="s">
        <v>4252</v>
      </c>
      <c r="AF198" s="2" t="s">
        <v>4252</v>
      </c>
      <c r="AG198" s="2" t="s">
        <v>4252</v>
      </c>
      <c r="AH198" s="2"/>
    </row>
    <row r="199" spans="1:34" x14ac:dyDescent="0.25">
      <c r="A199" s="2">
        <v>330268</v>
      </c>
      <c r="B199" s="2" t="s">
        <v>1303</v>
      </c>
      <c r="C199" s="2" t="s">
        <v>572</v>
      </c>
      <c r="D199" s="2" t="s">
        <v>1304</v>
      </c>
      <c r="E199" s="2" t="s">
        <v>76</v>
      </c>
      <c r="F199" s="2"/>
      <c r="G199" s="2"/>
      <c r="H199" s="2" t="s">
        <v>16</v>
      </c>
      <c r="I199" s="2" t="s">
        <v>138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 t="s">
        <v>4252</v>
      </c>
      <c r="AB199" s="2" t="s">
        <v>4252</v>
      </c>
      <c r="AC199" s="2" t="s">
        <v>4252</v>
      </c>
      <c r="AD199" s="2" t="s">
        <v>4252</v>
      </c>
      <c r="AE199" s="2" t="s">
        <v>4252</v>
      </c>
      <c r="AF199" s="2" t="s">
        <v>4252</v>
      </c>
      <c r="AG199" s="2" t="s">
        <v>4252</v>
      </c>
      <c r="AH199" s="2"/>
    </row>
    <row r="200" spans="1:34" x14ac:dyDescent="0.25">
      <c r="A200" s="2">
        <v>330369</v>
      </c>
      <c r="B200" s="2" t="s">
        <v>1336</v>
      </c>
      <c r="C200" s="2" t="s">
        <v>338</v>
      </c>
      <c r="D200" s="2" t="s">
        <v>1337</v>
      </c>
      <c r="E200" s="2" t="s">
        <v>76</v>
      </c>
      <c r="F200" s="2">
        <v>35186</v>
      </c>
      <c r="G200" s="2" t="s">
        <v>1338</v>
      </c>
      <c r="H200" s="2" t="s">
        <v>16</v>
      </c>
      <c r="I200" s="2" t="s">
        <v>138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 t="s">
        <v>4252</v>
      </c>
      <c r="AC200" s="2" t="s">
        <v>4252</v>
      </c>
      <c r="AD200" s="2" t="s">
        <v>4252</v>
      </c>
      <c r="AE200" s="2" t="s">
        <v>4252</v>
      </c>
      <c r="AF200" s="2" t="s">
        <v>4252</v>
      </c>
      <c r="AG200" s="2" t="s">
        <v>4252</v>
      </c>
      <c r="AH200" s="2"/>
    </row>
    <row r="201" spans="1:34" x14ac:dyDescent="0.25">
      <c r="A201" s="2">
        <v>330390</v>
      </c>
      <c r="B201" s="2" t="s">
        <v>1774</v>
      </c>
      <c r="C201" s="2" t="s">
        <v>525</v>
      </c>
      <c r="D201" s="2" t="s">
        <v>806</v>
      </c>
      <c r="E201" s="2" t="s">
        <v>76</v>
      </c>
      <c r="F201" s="2">
        <v>34559</v>
      </c>
      <c r="G201" s="2" t="s">
        <v>463</v>
      </c>
      <c r="H201" s="2" t="s">
        <v>16</v>
      </c>
      <c r="I201" s="2" t="s">
        <v>138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 t="s">
        <v>4252</v>
      </c>
      <c r="AD201" s="2" t="s">
        <v>4252</v>
      </c>
      <c r="AE201" s="2" t="s">
        <v>4252</v>
      </c>
      <c r="AF201" s="2" t="s">
        <v>4252</v>
      </c>
      <c r="AG201" s="2" t="s">
        <v>4252</v>
      </c>
      <c r="AH201" s="2"/>
    </row>
    <row r="202" spans="1:34" x14ac:dyDescent="0.25">
      <c r="A202" s="2">
        <v>330439</v>
      </c>
      <c r="B202" s="2" t="s">
        <v>1194</v>
      </c>
      <c r="C202" s="2" t="s">
        <v>439</v>
      </c>
      <c r="D202" s="2" t="s">
        <v>365</v>
      </c>
      <c r="E202" s="2" t="s">
        <v>76</v>
      </c>
      <c r="F202" s="2">
        <v>36161</v>
      </c>
      <c r="G202" s="2" t="s">
        <v>18</v>
      </c>
      <c r="H202" s="2" t="s">
        <v>16</v>
      </c>
      <c r="I202" s="2" t="s">
        <v>138</v>
      </c>
      <c r="J202" s="2" t="s">
        <v>15</v>
      </c>
      <c r="K202" s="2"/>
      <c r="L202" s="2" t="s">
        <v>18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 t="s">
        <v>4252</v>
      </c>
      <c r="AF202" s="2" t="s">
        <v>4252</v>
      </c>
      <c r="AG202" s="2" t="s">
        <v>4252</v>
      </c>
      <c r="AH202" s="2"/>
    </row>
    <row r="203" spans="1:34" x14ac:dyDescent="0.25">
      <c r="A203" s="2">
        <v>330452</v>
      </c>
      <c r="B203" s="2" t="s">
        <v>1378</v>
      </c>
      <c r="C203" s="2" t="s">
        <v>376</v>
      </c>
      <c r="D203" s="2" t="s">
        <v>322</v>
      </c>
      <c r="E203" s="2" t="s">
        <v>76</v>
      </c>
      <c r="F203" s="2"/>
      <c r="G203" s="2"/>
      <c r="H203" s="2" t="s">
        <v>16</v>
      </c>
      <c r="I203" s="2" t="s">
        <v>138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 t="s">
        <v>4252</v>
      </c>
      <c r="AB203" s="2" t="s">
        <v>4252</v>
      </c>
      <c r="AC203" s="2" t="s">
        <v>4252</v>
      </c>
      <c r="AD203" s="2" t="s">
        <v>4252</v>
      </c>
      <c r="AE203" s="2" t="s">
        <v>4252</v>
      </c>
      <c r="AF203" s="2" t="s">
        <v>4252</v>
      </c>
      <c r="AG203" s="2" t="s">
        <v>4252</v>
      </c>
      <c r="AH203" s="2"/>
    </row>
    <row r="204" spans="1:34" x14ac:dyDescent="0.25">
      <c r="A204" s="2">
        <v>330471</v>
      </c>
      <c r="B204" s="2" t="s">
        <v>1752</v>
      </c>
      <c r="C204" s="2" t="s">
        <v>252</v>
      </c>
      <c r="D204" s="2" t="s">
        <v>1412</v>
      </c>
      <c r="E204" s="2" t="s">
        <v>76</v>
      </c>
      <c r="F204" s="2">
        <v>31556</v>
      </c>
      <c r="G204" s="2" t="s">
        <v>1753</v>
      </c>
      <c r="H204" s="2" t="s">
        <v>16</v>
      </c>
      <c r="I204" s="2" t="s">
        <v>138</v>
      </c>
      <c r="J204" s="2" t="s">
        <v>1179</v>
      </c>
      <c r="K204" s="2"/>
      <c r="L204" s="2" t="s">
        <v>18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 s="2">
        <v>330510</v>
      </c>
      <c r="B205" s="2" t="s">
        <v>2291</v>
      </c>
      <c r="C205" s="2" t="s">
        <v>663</v>
      </c>
      <c r="D205" s="2" t="s">
        <v>306</v>
      </c>
      <c r="E205" s="2" t="s">
        <v>76</v>
      </c>
      <c r="F205" s="2"/>
      <c r="G205" s="2"/>
      <c r="H205" s="2" t="s">
        <v>16</v>
      </c>
      <c r="I205" s="2" t="s">
        <v>138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 t="s">
        <v>4252</v>
      </c>
      <c r="AA205" s="2" t="s">
        <v>4252</v>
      </c>
      <c r="AB205" s="2" t="s">
        <v>4252</v>
      </c>
      <c r="AC205" s="2" t="s">
        <v>4252</v>
      </c>
      <c r="AD205" s="2" t="s">
        <v>4252</v>
      </c>
      <c r="AE205" s="2" t="s">
        <v>4252</v>
      </c>
      <c r="AF205" s="2" t="s">
        <v>4252</v>
      </c>
      <c r="AG205" s="2" t="s">
        <v>4252</v>
      </c>
      <c r="AH205" s="2"/>
    </row>
    <row r="206" spans="1:34" x14ac:dyDescent="0.25">
      <c r="A206" s="2">
        <v>330580</v>
      </c>
      <c r="B206" s="2" t="s">
        <v>1480</v>
      </c>
      <c r="C206" s="2" t="s">
        <v>1072</v>
      </c>
      <c r="D206" s="2" t="s">
        <v>1481</v>
      </c>
      <c r="E206" s="2" t="s">
        <v>76</v>
      </c>
      <c r="F206" s="2">
        <v>36161</v>
      </c>
      <c r="G206" s="2" t="s">
        <v>651</v>
      </c>
      <c r="H206" s="2" t="s">
        <v>16</v>
      </c>
      <c r="I206" s="2" t="s">
        <v>138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 t="s">
        <v>4252</v>
      </c>
      <c r="AC206" s="2" t="s">
        <v>4252</v>
      </c>
      <c r="AD206" s="2" t="s">
        <v>4252</v>
      </c>
      <c r="AE206" s="2" t="s">
        <v>4252</v>
      </c>
      <c r="AF206" s="2" t="s">
        <v>4252</v>
      </c>
      <c r="AG206" s="2" t="s">
        <v>4252</v>
      </c>
      <c r="AH206" s="2"/>
    </row>
    <row r="207" spans="1:34" x14ac:dyDescent="0.25">
      <c r="A207" s="2">
        <v>330589</v>
      </c>
      <c r="B207" s="2" t="s">
        <v>1453</v>
      </c>
      <c r="C207" s="2" t="s">
        <v>338</v>
      </c>
      <c r="D207" s="2" t="s">
        <v>430</v>
      </c>
      <c r="E207" s="2" t="s">
        <v>76</v>
      </c>
      <c r="F207" s="2"/>
      <c r="G207" s="2"/>
      <c r="H207" s="2" t="s">
        <v>16</v>
      </c>
      <c r="I207" s="2" t="s">
        <v>138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 t="s">
        <v>4252</v>
      </c>
      <c r="AB207" s="2" t="s">
        <v>4252</v>
      </c>
      <c r="AC207" s="2" t="s">
        <v>4252</v>
      </c>
      <c r="AD207" s="2" t="s">
        <v>4252</v>
      </c>
      <c r="AE207" s="2" t="s">
        <v>4252</v>
      </c>
      <c r="AF207" s="2" t="s">
        <v>4252</v>
      </c>
      <c r="AG207" s="2" t="s">
        <v>4252</v>
      </c>
      <c r="AH207" s="2"/>
    </row>
    <row r="208" spans="1:34" x14ac:dyDescent="0.25">
      <c r="A208" s="2">
        <v>330609</v>
      </c>
      <c r="B208" s="2" t="s">
        <v>3033</v>
      </c>
      <c r="C208" s="2" t="s">
        <v>323</v>
      </c>
      <c r="D208" s="2" t="s">
        <v>257</v>
      </c>
      <c r="E208" s="2" t="s">
        <v>76</v>
      </c>
      <c r="F208" s="2"/>
      <c r="G208" s="2"/>
      <c r="H208" s="2" t="s">
        <v>16</v>
      </c>
      <c r="I208" s="2" t="s">
        <v>138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 t="s">
        <v>4252</v>
      </c>
      <c r="AB208" s="2" t="s">
        <v>4252</v>
      </c>
      <c r="AC208" s="2" t="s">
        <v>4252</v>
      </c>
      <c r="AD208" s="2" t="s">
        <v>4252</v>
      </c>
      <c r="AE208" s="2" t="s">
        <v>4252</v>
      </c>
      <c r="AF208" s="2" t="s">
        <v>4252</v>
      </c>
      <c r="AG208" s="2" t="s">
        <v>4252</v>
      </c>
      <c r="AH208" s="2"/>
    </row>
    <row r="209" spans="1:34" x14ac:dyDescent="0.25">
      <c r="A209" s="2">
        <v>330633</v>
      </c>
      <c r="B209" s="2" t="s">
        <v>2102</v>
      </c>
      <c r="C209" s="2" t="s">
        <v>562</v>
      </c>
      <c r="D209" s="2" t="s">
        <v>227</v>
      </c>
      <c r="E209" s="2" t="s">
        <v>77</v>
      </c>
      <c r="F209" s="2">
        <v>32196</v>
      </c>
      <c r="G209" s="2" t="s">
        <v>713</v>
      </c>
      <c r="H209" s="2" t="s">
        <v>16</v>
      </c>
      <c r="I209" s="2" t="s">
        <v>138</v>
      </c>
      <c r="J209" s="2" t="s">
        <v>15</v>
      </c>
      <c r="K209" s="2"/>
      <c r="L209" s="2" t="s">
        <v>18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 t="s">
        <v>4252</v>
      </c>
      <c r="AG209" s="2" t="s">
        <v>4252</v>
      </c>
      <c r="AH209" s="2"/>
    </row>
    <row r="210" spans="1:34" x14ac:dyDescent="0.25">
      <c r="A210" s="2">
        <v>330736</v>
      </c>
      <c r="B210" s="2" t="s">
        <v>1370</v>
      </c>
      <c r="C210" s="2" t="s">
        <v>362</v>
      </c>
      <c r="D210" s="2" t="s">
        <v>1371</v>
      </c>
      <c r="E210" s="2" t="s">
        <v>76</v>
      </c>
      <c r="F210" s="2">
        <v>35862</v>
      </c>
      <c r="G210" s="2" t="s">
        <v>18</v>
      </c>
      <c r="H210" s="2" t="s">
        <v>16</v>
      </c>
      <c r="I210" s="2" t="s">
        <v>138</v>
      </c>
      <c r="J210" s="2" t="s">
        <v>15</v>
      </c>
      <c r="K210" s="2"/>
      <c r="L210" s="2" t="s">
        <v>18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 t="s">
        <v>4252</v>
      </c>
      <c r="AF210" s="2" t="s">
        <v>4252</v>
      </c>
      <c r="AG210" s="2" t="s">
        <v>4252</v>
      </c>
      <c r="AH210" s="2"/>
    </row>
    <row r="211" spans="1:34" x14ac:dyDescent="0.25">
      <c r="A211" s="2">
        <v>330792</v>
      </c>
      <c r="B211" s="2" t="s">
        <v>1460</v>
      </c>
      <c r="C211" s="2" t="s">
        <v>1461</v>
      </c>
      <c r="D211" s="2" t="s">
        <v>240</v>
      </c>
      <c r="E211" s="2" t="s">
        <v>77</v>
      </c>
      <c r="F211" s="2"/>
      <c r="G211" s="2"/>
      <c r="H211" s="2" t="s">
        <v>16</v>
      </c>
      <c r="I211" s="2" t="s">
        <v>138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 t="s">
        <v>4252</v>
      </c>
      <c r="AB211" s="2" t="s">
        <v>4252</v>
      </c>
      <c r="AC211" s="2" t="s">
        <v>4252</v>
      </c>
      <c r="AD211" s="2" t="s">
        <v>4252</v>
      </c>
      <c r="AE211" s="2" t="s">
        <v>4252</v>
      </c>
      <c r="AF211" s="2" t="s">
        <v>4252</v>
      </c>
      <c r="AG211" s="2" t="s">
        <v>4252</v>
      </c>
      <c r="AH211" s="2"/>
    </row>
    <row r="212" spans="1:34" x14ac:dyDescent="0.25">
      <c r="A212" s="2">
        <v>330826</v>
      </c>
      <c r="B212" s="2" t="s">
        <v>1398</v>
      </c>
      <c r="C212" s="2" t="s">
        <v>252</v>
      </c>
      <c r="D212" s="2" t="s">
        <v>1399</v>
      </c>
      <c r="E212" s="2" t="s">
        <v>77</v>
      </c>
      <c r="F212" s="2"/>
      <c r="G212" s="2"/>
      <c r="H212" s="2" t="s">
        <v>16</v>
      </c>
      <c r="I212" s="2" t="s">
        <v>138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 t="s">
        <v>4252</v>
      </c>
      <c r="AA212" s="2" t="s">
        <v>4252</v>
      </c>
      <c r="AB212" s="2" t="s">
        <v>4252</v>
      </c>
      <c r="AC212" s="2" t="s">
        <v>4252</v>
      </c>
      <c r="AD212" s="2" t="s">
        <v>4252</v>
      </c>
      <c r="AE212" s="2" t="s">
        <v>4252</v>
      </c>
      <c r="AF212" s="2" t="s">
        <v>4252</v>
      </c>
      <c r="AG212" s="2" t="s">
        <v>4252</v>
      </c>
      <c r="AH212" s="2"/>
    </row>
    <row r="213" spans="1:34" x14ac:dyDescent="0.25">
      <c r="A213" s="2">
        <v>330892</v>
      </c>
      <c r="B213" s="2" t="s">
        <v>2118</v>
      </c>
      <c r="C213" s="2" t="s">
        <v>2119</v>
      </c>
      <c r="D213" s="2" t="s">
        <v>380</v>
      </c>
      <c r="E213" s="2" t="s">
        <v>76</v>
      </c>
      <c r="F213" s="2">
        <v>35598</v>
      </c>
      <c r="G213" s="2" t="s">
        <v>37</v>
      </c>
      <c r="H213" s="2" t="s">
        <v>16</v>
      </c>
      <c r="I213" s="2" t="s">
        <v>138</v>
      </c>
      <c r="J213" s="2" t="s">
        <v>1179</v>
      </c>
      <c r="K213" s="2"/>
      <c r="L213" s="2" t="s">
        <v>18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 t="s">
        <v>4252</v>
      </c>
      <c r="AF213" s="2" t="s">
        <v>4252</v>
      </c>
      <c r="AG213" s="2" t="s">
        <v>4252</v>
      </c>
      <c r="AH213" s="2"/>
    </row>
    <row r="214" spans="1:34" x14ac:dyDescent="0.25">
      <c r="A214" s="2">
        <v>331039</v>
      </c>
      <c r="B214" s="2" t="s">
        <v>1437</v>
      </c>
      <c r="C214" s="2" t="s">
        <v>278</v>
      </c>
      <c r="D214" s="2" t="s">
        <v>312</v>
      </c>
      <c r="E214" s="2" t="s">
        <v>77</v>
      </c>
      <c r="F214" s="2">
        <v>34335</v>
      </c>
      <c r="G214" s="2" t="s">
        <v>18</v>
      </c>
      <c r="H214" s="2" t="s">
        <v>16</v>
      </c>
      <c r="I214" s="2" t="s">
        <v>138</v>
      </c>
      <c r="J214" s="2" t="s">
        <v>1179</v>
      </c>
      <c r="K214" s="2"/>
      <c r="L214" s="2" t="s">
        <v>73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 t="s">
        <v>4252</v>
      </c>
      <c r="AF214" s="2" t="s">
        <v>4252</v>
      </c>
      <c r="AG214" s="2" t="s">
        <v>4252</v>
      </c>
      <c r="AH214" s="2"/>
    </row>
    <row r="215" spans="1:34" x14ac:dyDescent="0.25">
      <c r="A215" s="2">
        <v>331047</v>
      </c>
      <c r="B215" s="2" t="s">
        <v>2009</v>
      </c>
      <c r="C215" s="2" t="s">
        <v>546</v>
      </c>
      <c r="D215" s="2" t="s">
        <v>234</v>
      </c>
      <c r="E215" s="2" t="s">
        <v>76</v>
      </c>
      <c r="F215" s="2">
        <v>35065</v>
      </c>
      <c r="G215" s="2" t="s">
        <v>590</v>
      </c>
      <c r="H215" s="2" t="s">
        <v>16</v>
      </c>
      <c r="I215" s="2" t="s">
        <v>138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 t="s">
        <v>4252</v>
      </c>
      <c r="AD215" s="2" t="s">
        <v>4252</v>
      </c>
      <c r="AE215" s="2" t="s">
        <v>4252</v>
      </c>
      <c r="AF215" s="2" t="s">
        <v>4252</v>
      </c>
      <c r="AG215" s="2" t="s">
        <v>4252</v>
      </c>
      <c r="AH215" s="2"/>
    </row>
    <row r="216" spans="1:34" x14ac:dyDescent="0.25">
      <c r="A216" s="2">
        <v>331089</v>
      </c>
      <c r="B216" s="2" t="s">
        <v>1248</v>
      </c>
      <c r="C216" s="2" t="s">
        <v>287</v>
      </c>
      <c r="D216" s="2" t="s">
        <v>365</v>
      </c>
      <c r="E216" s="2" t="s">
        <v>76</v>
      </c>
      <c r="F216" s="2"/>
      <c r="G216" s="2"/>
      <c r="H216" s="2" t="s">
        <v>16</v>
      </c>
      <c r="I216" s="2" t="s">
        <v>138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 t="s">
        <v>4252</v>
      </c>
      <c r="AB216" s="2" t="s">
        <v>4252</v>
      </c>
      <c r="AC216" s="2" t="s">
        <v>4252</v>
      </c>
      <c r="AD216" s="2" t="s">
        <v>4252</v>
      </c>
      <c r="AE216" s="2" t="s">
        <v>4252</v>
      </c>
      <c r="AF216" s="2" t="s">
        <v>4252</v>
      </c>
      <c r="AG216" s="2" t="s">
        <v>4252</v>
      </c>
      <c r="AH216" s="2"/>
    </row>
    <row r="217" spans="1:34" x14ac:dyDescent="0.25">
      <c r="A217" s="2">
        <v>331105</v>
      </c>
      <c r="B217" s="2" t="s">
        <v>1471</v>
      </c>
      <c r="C217" s="2" t="s">
        <v>228</v>
      </c>
      <c r="D217" s="2" t="s">
        <v>365</v>
      </c>
      <c r="E217" s="2" t="s">
        <v>76</v>
      </c>
      <c r="F217" s="2"/>
      <c r="G217" s="2"/>
      <c r="H217" s="2" t="s">
        <v>16</v>
      </c>
      <c r="I217" s="2" t="s">
        <v>138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 t="s">
        <v>4252</v>
      </c>
      <c r="AB217" s="2" t="s">
        <v>4252</v>
      </c>
      <c r="AC217" s="2" t="s">
        <v>4252</v>
      </c>
      <c r="AD217" s="2" t="s">
        <v>4252</v>
      </c>
      <c r="AE217" s="2" t="s">
        <v>4252</v>
      </c>
      <c r="AF217" s="2" t="s">
        <v>4252</v>
      </c>
      <c r="AG217" s="2" t="s">
        <v>4252</v>
      </c>
      <c r="AH217" s="2"/>
    </row>
    <row r="218" spans="1:34" x14ac:dyDescent="0.25">
      <c r="A218" s="2">
        <v>331213</v>
      </c>
      <c r="B218" s="2" t="s">
        <v>1784</v>
      </c>
      <c r="C218" s="2" t="s">
        <v>617</v>
      </c>
      <c r="D218" s="2" t="s">
        <v>255</v>
      </c>
      <c r="E218" s="2" t="s">
        <v>76</v>
      </c>
      <c r="F218" s="2">
        <v>34773</v>
      </c>
      <c r="G218" s="2" t="s">
        <v>18</v>
      </c>
      <c r="H218" s="2" t="s">
        <v>16</v>
      </c>
      <c r="I218" s="2" t="s">
        <v>138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 t="s">
        <v>4252</v>
      </c>
      <c r="AE218" s="2" t="s">
        <v>4252</v>
      </c>
      <c r="AF218" s="2" t="s">
        <v>4252</v>
      </c>
      <c r="AG218" s="2" t="s">
        <v>4252</v>
      </c>
      <c r="AH218" s="2"/>
    </row>
    <row r="219" spans="1:34" x14ac:dyDescent="0.25">
      <c r="A219" s="2">
        <v>331214</v>
      </c>
      <c r="B219" s="2" t="s">
        <v>1492</v>
      </c>
      <c r="C219" s="2" t="s">
        <v>252</v>
      </c>
      <c r="D219" s="2" t="s">
        <v>341</v>
      </c>
      <c r="E219" s="2" t="s">
        <v>76</v>
      </c>
      <c r="F219" s="2"/>
      <c r="G219" s="2"/>
      <c r="H219" s="2" t="s">
        <v>16</v>
      </c>
      <c r="I219" s="2" t="s">
        <v>138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 t="s">
        <v>4252</v>
      </c>
      <c r="AB219" s="2" t="s">
        <v>4252</v>
      </c>
      <c r="AC219" s="2" t="s">
        <v>4252</v>
      </c>
      <c r="AD219" s="2" t="s">
        <v>4252</v>
      </c>
      <c r="AE219" s="2" t="s">
        <v>4252</v>
      </c>
      <c r="AF219" s="2" t="s">
        <v>4252</v>
      </c>
      <c r="AG219" s="2" t="s">
        <v>4252</v>
      </c>
      <c r="AH219" s="2"/>
    </row>
    <row r="220" spans="1:34" x14ac:dyDescent="0.25">
      <c r="A220" s="2">
        <v>331223</v>
      </c>
      <c r="B220" s="2" t="s">
        <v>1656</v>
      </c>
      <c r="C220" s="2" t="s">
        <v>220</v>
      </c>
      <c r="D220" s="2" t="s">
        <v>476</v>
      </c>
      <c r="E220" s="2" t="s">
        <v>76</v>
      </c>
      <c r="F220" s="2">
        <v>35431</v>
      </c>
      <c r="G220" s="2" t="s">
        <v>30</v>
      </c>
      <c r="H220" s="2" t="s">
        <v>16</v>
      </c>
      <c r="I220" s="2" t="s">
        <v>138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 t="s">
        <v>4252</v>
      </c>
      <c r="AD220" s="2" t="s">
        <v>4252</v>
      </c>
      <c r="AE220" s="2" t="s">
        <v>4252</v>
      </c>
      <c r="AF220" s="2" t="s">
        <v>4252</v>
      </c>
      <c r="AG220" s="2" t="s">
        <v>4252</v>
      </c>
      <c r="AH220" s="2"/>
    </row>
    <row r="221" spans="1:34" x14ac:dyDescent="0.25">
      <c r="A221" s="2">
        <v>331252</v>
      </c>
      <c r="B221" s="2" t="s">
        <v>1288</v>
      </c>
      <c r="C221" s="2" t="s">
        <v>586</v>
      </c>
      <c r="D221" s="2" t="s">
        <v>430</v>
      </c>
      <c r="E221" s="2" t="s">
        <v>76</v>
      </c>
      <c r="F221" s="2"/>
      <c r="G221" s="2"/>
      <c r="H221" s="2" t="s">
        <v>16</v>
      </c>
      <c r="I221" s="2" t="s">
        <v>138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 t="s">
        <v>4252</v>
      </c>
      <c r="AB221" s="2" t="s">
        <v>4252</v>
      </c>
      <c r="AC221" s="2" t="s">
        <v>4252</v>
      </c>
      <c r="AD221" s="2" t="s">
        <v>4252</v>
      </c>
      <c r="AE221" s="2" t="s">
        <v>4252</v>
      </c>
      <c r="AF221" s="2" t="s">
        <v>4252</v>
      </c>
      <c r="AG221" s="2" t="s">
        <v>4252</v>
      </c>
      <c r="AH221" s="2"/>
    </row>
    <row r="222" spans="1:34" x14ac:dyDescent="0.25">
      <c r="A222" s="2">
        <v>331295</v>
      </c>
      <c r="B222" s="2" t="s">
        <v>1959</v>
      </c>
      <c r="C222" s="2" t="s">
        <v>718</v>
      </c>
      <c r="D222" s="2" t="s">
        <v>322</v>
      </c>
      <c r="E222" s="2" t="s">
        <v>76</v>
      </c>
      <c r="F222" s="2">
        <v>32619</v>
      </c>
      <c r="G222" s="2" t="s">
        <v>18</v>
      </c>
      <c r="H222" s="2" t="s">
        <v>16</v>
      </c>
      <c r="I222" s="2" t="s">
        <v>138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 t="s">
        <v>4252</v>
      </c>
      <c r="AE222" s="2" t="s">
        <v>4252</v>
      </c>
      <c r="AF222" s="2" t="s">
        <v>4252</v>
      </c>
      <c r="AG222" s="2" t="s">
        <v>4252</v>
      </c>
      <c r="AH222" s="2"/>
    </row>
    <row r="223" spans="1:34" x14ac:dyDescent="0.25">
      <c r="A223" s="2">
        <v>331312</v>
      </c>
      <c r="B223" s="2" t="s">
        <v>1359</v>
      </c>
      <c r="C223" s="2" t="s">
        <v>1184</v>
      </c>
      <c r="D223" s="2" t="s">
        <v>1184</v>
      </c>
      <c r="E223" s="2" t="s">
        <v>77</v>
      </c>
      <c r="F223" s="2"/>
      <c r="G223" s="2"/>
      <c r="H223" s="2" t="s">
        <v>16</v>
      </c>
      <c r="I223" s="2" t="s">
        <v>138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 t="s">
        <v>4252</v>
      </c>
      <c r="AC223" s="2" t="s">
        <v>4252</v>
      </c>
      <c r="AD223" s="2" t="s">
        <v>4252</v>
      </c>
      <c r="AE223" s="2" t="s">
        <v>4252</v>
      </c>
      <c r="AF223" s="2" t="s">
        <v>4252</v>
      </c>
      <c r="AG223" s="2" t="s">
        <v>4252</v>
      </c>
      <c r="AH223" s="2"/>
    </row>
    <row r="224" spans="1:34" x14ac:dyDescent="0.25">
      <c r="A224" s="2">
        <v>331493</v>
      </c>
      <c r="B224" s="2" t="s">
        <v>1768</v>
      </c>
      <c r="C224" s="2" t="s">
        <v>213</v>
      </c>
      <c r="D224" s="2" t="s">
        <v>1011</v>
      </c>
      <c r="E224" s="2" t="s">
        <v>77</v>
      </c>
      <c r="F224" s="2">
        <v>33804</v>
      </c>
      <c r="G224" s="2" t="s">
        <v>18</v>
      </c>
      <c r="H224" s="2" t="s">
        <v>19</v>
      </c>
      <c r="I224" s="2" t="s">
        <v>138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 t="s">
        <v>4252</v>
      </c>
      <c r="AC224" s="2" t="s">
        <v>4252</v>
      </c>
      <c r="AD224" s="2" t="s">
        <v>4252</v>
      </c>
      <c r="AE224" s="2" t="s">
        <v>4252</v>
      </c>
      <c r="AF224" s="2" t="s">
        <v>4252</v>
      </c>
      <c r="AG224" s="2" t="s">
        <v>4252</v>
      </c>
      <c r="AH224" s="2"/>
    </row>
    <row r="225" spans="1:34" x14ac:dyDescent="0.25">
      <c r="A225" s="2">
        <v>331525</v>
      </c>
      <c r="B225" s="2" t="s">
        <v>1311</v>
      </c>
      <c r="C225" s="2" t="s">
        <v>710</v>
      </c>
      <c r="D225" s="2" t="s">
        <v>263</v>
      </c>
      <c r="E225" s="2" t="s">
        <v>76</v>
      </c>
      <c r="F225" s="2">
        <v>35991</v>
      </c>
      <c r="G225" s="2" t="s">
        <v>70</v>
      </c>
      <c r="H225" s="2" t="s">
        <v>16</v>
      </c>
      <c r="I225" s="2" t="s">
        <v>138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 t="s">
        <v>4252</v>
      </c>
      <c r="AC225" s="2" t="s">
        <v>4252</v>
      </c>
      <c r="AD225" s="2" t="s">
        <v>4252</v>
      </c>
      <c r="AE225" s="2" t="s">
        <v>4252</v>
      </c>
      <c r="AF225" s="2" t="s">
        <v>4252</v>
      </c>
      <c r="AG225" s="2" t="s">
        <v>4252</v>
      </c>
      <c r="AH225" s="2"/>
    </row>
    <row r="226" spans="1:34" x14ac:dyDescent="0.25">
      <c r="A226" s="2">
        <v>331546</v>
      </c>
      <c r="B226" s="2" t="s">
        <v>1904</v>
      </c>
      <c r="C226" s="2" t="s">
        <v>612</v>
      </c>
      <c r="D226" s="2" t="s">
        <v>1905</v>
      </c>
      <c r="E226" s="2" t="s">
        <v>76</v>
      </c>
      <c r="F226" s="2">
        <v>28176</v>
      </c>
      <c r="G226" s="2" t="s">
        <v>18</v>
      </c>
      <c r="H226" s="2" t="s">
        <v>16</v>
      </c>
      <c r="I226" s="2" t="s">
        <v>138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 t="s">
        <v>4252</v>
      </c>
      <c r="AG226" s="2" t="s">
        <v>4252</v>
      </c>
      <c r="AH226" s="2"/>
    </row>
    <row r="227" spans="1:34" x14ac:dyDescent="0.25">
      <c r="A227" s="2">
        <v>331587</v>
      </c>
      <c r="B227" s="2" t="s">
        <v>1641</v>
      </c>
      <c r="C227" s="2" t="s">
        <v>1642</v>
      </c>
      <c r="D227" s="2" t="s">
        <v>467</v>
      </c>
      <c r="E227" s="2" t="s">
        <v>77</v>
      </c>
      <c r="F227" s="2"/>
      <c r="G227" s="2"/>
      <c r="H227" s="2" t="s">
        <v>16</v>
      </c>
      <c r="I227" s="2" t="s">
        <v>138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 t="s">
        <v>4252</v>
      </c>
      <c r="AB227" s="2" t="s">
        <v>4252</v>
      </c>
      <c r="AC227" s="2" t="s">
        <v>4252</v>
      </c>
      <c r="AD227" s="2" t="s">
        <v>4252</v>
      </c>
      <c r="AE227" s="2" t="s">
        <v>4252</v>
      </c>
      <c r="AF227" s="2" t="s">
        <v>4252</v>
      </c>
      <c r="AG227" s="2" t="s">
        <v>4252</v>
      </c>
      <c r="AH227" s="2"/>
    </row>
    <row r="228" spans="1:34" x14ac:dyDescent="0.25">
      <c r="A228" s="2">
        <v>331594</v>
      </c>
      <c r="B228" s="2" t="s">
        <v>1255</v>
      </c>
      <c r="C228" s="2" t="s">
        <v>334</v>
      </c>
      <c r="D228" s="2" t="s">
        <v>438</v>
      </c>
      <c r="E228" s="2" t="s">
        <v>77</v>
      </c>
      <c r="F228" s="2"/>
      <c r="G228" s="2"/>
      <c r="H228" s="2" t="s">
        <v>16</v>
      </c>
      <c r="I228" s="2" t="s">
        <v>138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 t="s">
        <v>4252</v>
      </c>
      <c r="AC228" s="2" t="s">
        <v>4252</v>
      </c>
      <c r="AD228" s="2" t="s">
        <v>4252</v>
      </c>
      <c r="AE228" s="2" t="s">
        <v>4252</v>
      </c>
      <c r="AF228" s="2" t="s">
        <v>4252</v>
      </c>
      <c r="AG228" s="2" t="s">
        <v>4252</v>
      </c>
      <c r="AH228" s="2"/>
    </row>
    <row r="229" spans="1:34" x14ac:dyDescent="0.25">
      <c r="A229" s="2">
        <v>331623</v>
      </c>
      <c r="B229" s="2" t="s">
        <v>2164</v>
      </c>
      <c r="C229" s="2" t="s">
        <v>672</v>
      </c>
      <c r="D229" s="2" t="s">
        <v>436</v>
      </c>
      <c r="E229" s="2" t="s">
        <v>76</v>
      </c>
      <c r="F229" s="2">
        <v>36536</v>
      </c>
      <c r="G229" s="2" t="s">
        <v>18</v>
      </c>
      <c r="H229" s="2" t="s">
        <v>16</v>
      </c>
      <c r="I229" s="2" t="s">
        <v>138</v>
      </c>
      <c r="J229" s="2" t="s">
        <v>1179</v>
      </c>
      <c r="K229" s="2"/>
      <c r="L229" s="2" t="s">
        <v>18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 t="s">
        <v>4252</v>
      </c>
      <c r="AF229" s="2" t="s">
        <v>4252</v>
      </c>
      <c r="AG229" s="2" t="s">
        <v>4252</v>
      </c>
      <c r="AH229" s="2"/>
    </row>
    <row r="230" spans="1:34" x14ac:dyDescent="0.25">
      <c r="A230" s="2">
        <v>331635</v>
      </c>
      <c r="B230" s="2" t="s">
        <v>2159</v>
      </c>
      <c r="C230" s="2" t="s">
        <v>1380</v>
      </c>
      <c r="D230" s="2" t="s">
        <v>549</v>
      </c>
      <c r="E230" s="2" t="s">
        <v>77</v>
      </c>
      <c r="F230" s="2"/>
      <c r="G230" s="2"/>
      <c r="H230" s="2" t="s">
        <v>16</v>
      </c>
      <c r="I230" s="2" t="s">
        <v>138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 t="s">
        <v>4252</v>
      </c>
      <c r="AB230" s="2" t="s">
        <v>4252</v>
      </c>
      <c r="AC230" s="2" t="s">
        <v>4252</v>
      </c>
      <c r="AD230" s="2" t="s">
        <v>4252</v>
      </c>
      <c r="AE230" s="2" t="s">
        <v>4252</v>
      </c>
      <c r="AF230" s="2" t="s">
        <v>4252</v>
      </c>
      <c r="AG230" s="2" t="s">
        <v>4252</v>
      </c>
      <c r="AH230" s="2"/>
    </row>
    <row r="231" spans="1:34" x14ac:dyDescent="0.25">
      <c r="A231" s="2">
        <v>331732</v>
      </c>
      <c r="B231" s="2" t="s">
        <v>1663</v>
      </c>
      <c r="C231" s="2" t="s">
        <v>628</v>
      </c>
      <c r="D231" s="2" t="s">
        <v>1571</v>
      </c>
      <c r="E231" s="2" t="s">
        <v>76</v>
      </c>
      <c r="F231" s="2">
        <v>35798</v>
      </c>
      <c r="G231" s="2" t="s">
        <v>1664</v>
      </c>
      <c r="H231" s="2" t="s">
        <v>16</v>
      </c>
      <c r="I231" s="2" t="s">
        <v>138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 t="s">
        <v>4252</v>
      </c>
      <c r="AD231" s="2" t="s">
        <v>4252</v>
      </c>
      <c r="AE231" s="2" t="s">
        <v>4252</v>
      </c>
      <c r="AF231" s="2" t="s">
        <v>4252</v>
      </c>
      <c r="AG231" s="2" t="s">
        <v>4252</v>
      </c>
      <c r="AH231" s="2"/>
    </row>
    <row r="232" spans="1:34" x14ac:dyDescent="0.25">
      <c r="A232" s="2">
        <v>331917</v>
      </c>
      <c r="B232" s="2" t="s">
        <v>1686</v>
      </c>
      <c r="C232" s="2" t="s">
        <v>534</v>
      </c>
      <c r="D232" s="2" t="s">
        <v>855</v>
      </c>
      <c r="E232" s="2" t="s">
        <v>77</v>
      </c>
      <c r="F232" s="2">
        <v>33607</v>
      </c>
      <c r="G232" s="2" t="s">
        <v>18</v>
      </c>
      <c r="H232" s="2" t="s">
        <v>16</v>
      </c>
      <c r="I232" s="2" t="s">
        <v>138</v>
      </c>
      <c r="J232" s="2" t="s">
        <v>15</v>
      </c>
      <c r="K232" s="2"/>
      <c r="L232" s="2" t="s">
        <v>73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 t="s">
        <v>4252</v>
      </c>
      <c r="AF232" s="2" t="s">
        <v>4252</v>
      </c>
      <c r="AG232" s="2" t="s">
        <v>4252</v>
      </c>
      <c r="AH232" s="2"/>
    </row>
    <row r="233" spans="1:34" x14ac:dyDescent="0.25">
      <c r="A233" s="2">
        <v>331986</v>
      </c>
      <c r="B233" s="2" t="s">
        <v>2172</v>
      </c>
      <c r="C233" s="2" t="s">
        <v>483</v>
      </c>
      <c r="D233" s="2" t="s">
        <v>621</v>
      </c>
      <c r="E233" s="2" t="s">
        <v>77</v>
      </c>
      <c r="F233" s="2">
        <v>34608</v>
      </c>
      <c r="G233" s="2" t="s">
        <v>67</v>
      </c>
      <c r="H233" s="2" t="s">
        <v>19</v>
      </c>
      <c r="I233" s="2" t="s">
        <v>138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 t="s">
        <v>4252</v>
      </c>
      <c r="AD233" s="2" t="s">
        <v>4252</v>
      </c>
      <c r="AE233" s="2" t="s">
        <v>4252</v>
      </c>
      <c r="AF233" s="2" t="s">
        <v>4252</v>
      </c>
      <c r="AG233" s="2" t="s">
        <v>4252</v>
      </c>
      <c r="AH233" s="2"/>
    </row>
    <row r="234" spans="1:34" x14ac:dyDescent="0.25">
      <c r="A234" s="2">
        <v>331991</v>
      </c>
      <c r="B234" s="2" t="s">
        <v>1448</v>
      </c>
      <c r="C234" s="2" t="s">
        <v>321</v>
      </c>
      <c r="D234" s="2" t="s">
        <v>848</v>
      </c>
      <c r="E234" s="2" t="s">
        <v>77</v>
      </c>
      <c r="F234" s="2">
        <v>35495</v>
      </c>
      <c r="G234" s="2" t="s">
        <v>70</v>
      </c>
      <c r="H234" s="2" t="s">
        <v>16</v>
      </c>
      <c r="I234" s="2" t="s">
        <v>138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 t="s">
        <v>4252</v>
      </c>
      <c r="AC234" s="2" t="s">
        <v>4252</v>
      </c>
      <c r="AD234" s="2" t="s">
        <v>4252</v>
      </c>
      <c r="AE234" s="2" t="s">
        <v>4252</v>
      </c>
      <c r="AF234" s="2" t="s">
        <v>4252</v>
      </c>
      <c r="AG234" s="2" t="s">
        <v>4252</v>
      </c>
      <c r="AH234" s="2"/>
    </row>
    <row r="235" spans="1:34" x14ac:dyDescent="0.25">
      <c r="A235" s="2">
        <v>331999</v>
      </c>
      <c r="B235" s="2" t="s">
        <v>1242</v>
      </c>
      <c r="C235" s="2" t="s">
        <v>331</v>
      </c>
      <c r="D235" s="2" t="s">
        <v>799</v>
      </c>
      <c r="E235" s="2" t="s">
        <v>77</v>
      </c>
      <c r="F235" s="2"/>
      <c r="G235" s="2"/>
      <c r="H235" s="2" t="s">
        <v>16</v>
      </c>
      <c r="I235" s="2" t="s">
        <v>138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 t="s">
        <v>4252</v>
      </c>
      <c r="AB235" s="2" t="s">
        <v>4252</v>
      </c>
      <c r="AC235" s="2" t="s">
        <v>4252</v>
      </c>
      <c r="AD235" s="2" t="s">
        <v>4252</v>
      </c>
      <c r="AE235" s="2" t="s">
        <v>4252</v>
      </c>
      <c r="AF235" s="2" t="s">
        <v>4252</v>
      </c>
      <c r="AG235" s="2" t="s">
        <v>4252</v>
      </c>
      <c r="AH235" s="2"/>
    </row>
    <row r="236" spans="1:34" x14ac:dyDescent="0.25">
      <c r="A236" s="2">
        <v>332005</v>
      </c>
      <c r="B236" s="2" t="s">
        <v>3616</v>
      </c>
      <c r="C236" s="2" t="s">
        <v>228</v>
      </c>
      <c r="D236" s="2" t="s">
        <v>1184</v>
      </c>
      <c r="E236" s="2" t="s">
        <v>77</v>
      </c>
      <c r="F236" s="2"/>
      <c r="G236" s="2"/>
      <c r="H236" s="2" t="s">
        <v>16</v>
      </c>
      <c r="I236" s="2" t="s">
        <v>138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 t="s">
        <v>4252</v>
      </c>
      <c r="AB236" s="2" t="s">
        <v>4252</v>
      </c>
      <c r="AC236" s="2" t="s">
        <v>4252</v>
      </c>
      <c r="AD236" s="2" t="s">
        <v>4252</v>
      </c>
      <c r="AE236" s="2" t="s">
        <v>4252</v>
      </c>
      <c r="AF236" s="2" t="s">
        <v>4252</v>
      </c>
      <c r="AG236" s="2" t="s">
        <v>4252</v>
      </c>
      <c r="AH236" s="2"/>
    </row>
    <row r="237" spans="1:34" x14ac:dyDescent="0.25">
      <c r="A237" s="2">
        <v>332077</v>
      </c>
      <c r="B237" s="2" t="s">
        <v>2248</v>
      </c>
      <c r="C237" s="2" t="s">
        <v>344</v>
      </c>
      <c r="D237" s="2" t="s">
        <v>600</v>
      </c>
      <c r="E237" s="2" t="s">
        <v>77</v>
      </c>
      <c r="F237" s="2">
        <v>34200</v>
      </c>
      <c r="G237" s="2" t="s">
        <v>18</v>
      </c>
      <c r="H237" s="2" t="s">
        <v>16</v>
      </c>
      <c r="I237" s="2" t="s">
        <v>138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 t="s">
        <v>4252</v>
      </c>
      <c r="AD237" s="2" t="s">
        <v>4252</v>
      </c>
      <c r="AE237" s="2" t="s">
        <v>4252</v>
      </c>
      <c r="AF237" s="2" t="s">
        <v>4252</v>
      </c>
      <c r="AG237" s="2" t="s">
        <v>4252</v>
      </c>
      <c r="AH237" s="2"/>
    </row>
    <row r="238" spans="1:34" x14ac:dyDescent="0.25">
      <c r="A238" s="2">
        <v>332103</v>
      </c>
      <c r="B238" s="2" t="s">
        <v>3751</v>
      </c>
      <c r="C238" s="2" t="s">
        <v>2699</v>
      </c>
      <c r="D238" s="2" t="s">
        <v>312</v>
      </c>
      <c r="E238" s="2" t="s">
        <v>76</v>
      </c>
      <c r="F238" s="2">
        <v>28060</v>
      </c>
      <c r="G238" s="2" t="s">
        <v>18</v>
      </c>
      <c r="H238" s="2" t="s">
        <v>16</v>
      </c>
      <c r="I238" s="2" t="s">
        <v>138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 t="s">
        <v>4252</v>
      </c>
      <c r="AD238" s="2" t="s">
        <v>4252</v>
      </c>
      <c r="AE238" s="2" t="s">
        <v>4252</v>
      </c>
      <c r="AF238" s="2" t="s">
        <v>4252</v>
      </c>
      <c r="AG238" s="2" t="s">
        <v>4252</v>
      </c>
      <c r="AH238" s="2"/>
    </row>
    <row r="239" spans="1:34" x14ac:dyDescent="0.25">
      <c r="A239" s="2">
        <v>332215</v>
      </c>
      <c r="B239" s="2" t="s">
        <v>2278</v>
      </c>
      <c r="C239" s="2" t="s">
        <v>323</v>
      </c>
      <c r="D239" s="2" t="s">
        <v>345</v>
      </c>
      <c r="E239" s="2" t="s">
        <v>77</v>
      </c>
      <c r="F239" s="2">
        <v>31880</v>
      </c>
      <c r="G239" s="2" t="s">
        <v>775</v>
      </c>
      <c r="H239" s="2" t="s">
        <v>16</v>
      </c>
      <c r="I239" s="2" t="s">
        <v>138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 t="s">
        <v>4252</v>
      </c>
      <c r="AC239" s="2" t="s">
        <v>4252</v>
      </c>
      <c r="AD239" s="2" t="s">
        <v>4252</v>
      </c>
      <c r="AE239" s="2" t="s">
        <v>4252</v>
      </c>
      <c r="AF239" s="2" t="s">
        <v>4252</v>
      </c>
      <c r="AG239" s="2" t="s">
        <v>4252</v>
      </c>
      <c r="AH239" s="2"/>
    </row>
    <row r="240" spans="1:34" x14ac:dyDescent="0.25">
      <c r="A240" s="2">
        <v>332255</v>
      </c>
      <c r="B240" s="2" t="s">
        <v>2233</v>
      </c>
      <c r="C240" s="2" t="s">
        <v>278</v>
      </c>
      <c r="D240" s="2" t="s">
        <v>245</v>
      </c>
      <c r="E240" s="2" t="s">
        <v>76</v>
      </c>
      <c r="F240" s="2">
        <v>34079</v>
      </c>
      <c r="G240" s="2" t="s">
        <v>908</v>
      </c>
      <c r="H240" s="2" t="s">
        <v>16</v>
      </c>
      <c r="I240" s="2" t="s">
        <v>138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 t="s">
        <v>4252</v>
      </c>
      <c r="AE240" s="2" t="s">
        <v>4252</v>
      </c>
      <c r="AF240" s="2" t="s">
        <v>4252</v>
      </c>
      <c r="AG240" s="2" t="s">
        <v>4252</v>
      </c>
      <c r="AH240" s="2"/>
    </row>
    <row r="241" spans="1:34" x14ac:dyDescent="0.25">
      <c r="A241" s="2">
        <v>332282</v>
      </c>
      <c r="B241" s="2" t="s">
        <v>1411</v>
      </c>
      <c r="C241" s="2" t="s">
        <v>247</v>
      </c>
      <c r="D241" s="2" t="s">
        <v>1412</v>
      </c>
      <c r="E241" s="2" t="s">
        <v>77</v>
      </c>
      <c r="F241" s="2"/>
      <c r="G241" s="2"/>
      <c r="H241" s="2" t="s">
        <v>16</v>
      </c>
      <c r="I241" s="2" t="s">
        <v>138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 t="s">
        <v>4252</v>
      </c>
      <c r="AB241" s="2" t="s">
        <v>4252</v>
      </c>
      <c r="AC241" s="2" t="s">
        <v>4252</v>
      </c>
      <c r="AD241" s="2" t="s">
        <v>4252</v>
      </c>
      <c r="AE241" s="2" t="s">
        <v>4252</v>
      </c>
      <c r="AF241" s="2" t="s">
        <v>4252</v>
      </c>
      <c r="AG241" s="2" t="s">
        <v>4252</v>
      </c>
      <c r="AH241" s="2"/>
    </row>
    <row r="242" spans="1:34" x14ac:dyDescent="0.25">
      <c r="A242" s="2">
        <v>332291</v>
      </c>
      <c r="B242" s="2" t="s">
        <v>1769</v>
      </c>
      <c r="C242" s="2" t="s">
        <v>612</v>
      </c>
      <c r="D242" s="2" t="s">
        <v>319</v>
      </c>
      <c r="E242" s="2" t="s">
        <v>76</v>
      </c>
      <c r="F242" s="2">
        <v>28581</v>
      </c>
      <c r="G242" s="2" t="s">
        <v>212</v>
      </c>
      <c r="H242" s="2" t="s">
        <v>16</v>
      </c>
      <c r="I242" s="2" t="s">
        <v>138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 t="s">
        <v>4252</v>
      </c>
      <c r="AE242" s="2" t="s">
        <v>4252</v>
      </c>
      <c r="AF242" s="2" t="s">
        <v>4252</v>
      </c>
      <c r="AG242" s="2" t="s">
        <v>4252</v>
      </c>
      <c r="AH242" s="2"/>
    </row>
    <row r="243" spans="1:34" x14ac:dyDescent="0.25">
      <c r="A243" s="2">
        <v>332335</v>
      </c>
      <c r="B243" s="2" t="s">
        <v>1521</v>
      </c>
      <c r="C243" s="2" t="s">
        <v>1603</v>
      </c>
      <c r="D243" s="2" t="s">
        <v>818</v>
      </c>
      <c r="E243" s="2" t="s">
        <v>76</v>
      </c>
      <c r="F243" s="2">
        <v>33003</v>
      </c>
      <c r="G243" s="2" t="s">
        <v>47</v>
      </c>
      <c r="H243" s="2" t="s">
        <v>16</v>
      </c>
      <c r="I243" s="2" t="s">
        <v>138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 t="s">
        <v>4252</v>
      </c>
      <c r="AC243" s="2" t="s">
        <v>4252</v>
      </c>
      <c r="AD243" s="2" t="s">
        <v>4252</v>
      </c>
      <c r="AE243" s="2" t="s">
        <v>4252</v>
      </c>
      <c r="AF243" s="2" t="s">
        <v>4252</v>
      </c>
      <c r="AG243" s="2" t="s">
        <v>4252</v>
      </c>
      <c r="AH243" s="2"/>
    </row>
    <row r="244" spans="1:34" x14ac:dyDescent="0.25">
      <c r="A244" s="2">
        <v>332338</v>
      </c>
      <c r="B244" s="2" t="s">
        <v>1915</v>
      </c>
      <c r="C244" s="2" t="s">
        <v>213</v>
      </c>
      <c r="D244" s="2" t="s">
        <v>438</v>
      </c>
      <c r="E244" s="2" t="s">
        <v>76</v>
      </c>
      <c r="F244" s="2">
        <v>32143</v>
      </c>
      <c r="G244" s="2" t="s">
        <v>878</v>
      </c>
      <c r="H244" s="2" t="s">
        <v>16</v>
      </c>
      <c r="I244" s="2" t="s">
        <v>138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 t="s">
        <v>4252</v>
      </c>
      <c r="AD244" s="2" t="s">
        <v>4252</v>
      </c>
      <c r="AE244" s="2" t="s">
        <v>4252</v>
      </c>
      <c r="AF244" s="2" t="s">
        <v>4252</v>
      </c>
      <c r="AG244" s="2" t="s">
        <v>4252</v>
      </c>
      <c r="AH244" s="2"/>
    </row>
    <row r="245" spans="1:34" x14ac:dyDescent="0.25">
      <c r="A245" s="2">
        <v>332389</v>
      </c>
      <c r="B245" s="2" t="s">
        <v>1748</v>
      </c>
      <c r="C245" s="2" t="s">
        <v>534</v>
      </c>
      <c r="D245" s="2" t="s">
        <v>215</v>
      </c>
      <c r="E245" s="2" t="s">
        <v>76</v>
      </c>
      <c r="F245" s="2">
        <v>35070</v>
      </c>
      <c r="G245" s="2" t="s">
        <v>846</v>
      </c>
      <c r="H245" s="2" t="s">
        <v>16</v>
      </c>
      <c r="I245" s="2" t="s">
        <v>138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 t="s">
        <v>4252</v>
      </c>
      <c r="AD245" s="2" t="s">
        <v>4252</v>
      </c>
      <c r="AE245" s="2" t="s">
        <v>4252</v>
      </c>
      <c r="AF245" s="2" t="s">
        <v>4252</v>
      </c>
      <c r="AG245" s="2" t="s">
        <v>4252</v>
      </c>
      <c r="AH245" s="2"/>
    </row>
    <row r="246" spans="1:34" x14ac:dyDescent="0.25">
      <c r="A246" s="2">
        <v>332427</v>
      </c>
      <c r="B246" s="2" t="s">
        <v>1372</v>
      </c>
      <c r="C246" s="2" t="s">
        <v>1373</v>
      </c>
      <c r="D246" s="2" t="s">
        <v>1374</v>
      </c>
      <c r="E246" s="2" t="s">
        <v>77</v>
      </c>
      <c r="F246" s="2">
        <v>34700</v>
      </c>
      <c r="G246" s="2" t="s">
        <v>212</v>
      </c>
      <c r="H246" s="2" t="s">
        <v>16</v>
      </c>
      <c r="I246" s="2" t="s">
        <v>138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 t="s">
        <v>4252</v>
      </c>
      <c r="AD246" s="2" t="s">
        <v>4252</v>
      </c>
      <c r="AE246" s="2" t="s">
        <v>4252</v>
      </c>
      <c r="AF246" s="2" t="s">
        <v>4252</v>
      </c>
      <c r="AG246" s="2" t="s">
        <v>4252</v>
      </c>
      <c r="AH246" s="2"/>
    </row>
    <row r="247" spans="1:34" x14ac:dyDescent="0.25">
      <c r="A247" s="2">
        <v>332474</v>
      </c>
      <c r="B247" s="2" t="s">
        <v>2298</v>
      </c>
      <c r="C247" s="2" t="s">
        <v>540</v>
      </c>
      <c r="D247" s="2" t="s">
        <v>410</v>
      </c>
      <c r="E247" s="2" t="s">
        <v>77</v>
      </c>
      <c r="F247" s="2"/>
      <c r="G247" s="2"/>
      <c r="H247" s="2" t="s">
        <v>16</v>
      </c>
      <c r="I247" s="2" t="s">
        <v>138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 t="s">
        <v>4252</v>
      </c>
      <c r="AB247" s="2" t="s">
        <v>4252</v>
      </c>
      <c r="AC247" s="2" t="s">
        <v>4252</v>
      </c>
      <c r="AD247" s="2" t="s">
        <v>4252</v>
      </c>
      <c r="AE247" s="2" t="s">
        <v>4252</v>
      </c>
      <c r="AF247" s="2" t="s">
        <v>4252</v>
      </c>
      <c r="AG247" s="2" t="s">
        <v>4252</v>
      </c>
      <c r="AH247" s="2"/>
    </row>
    <row r="248" spans="1:34" x14ac:dyDescent="0.25">
      <c r="A248" s="2">
        <v>332539</v>
      </c>
      <c r="B248" s="2" t="s">
        <v>1333</v>
      </c>
      <c r="C248" s="2" t="s">
        <v>228</v>
      </c>
      <c r="D248" s="2" t="s">
        <v>814</v>
      </c>
      <c r="E248" s="2" t="s">
        <v>76</v>
      </c>
      <c r="F248" s="2">
        <v>35446</v>
      </c>
      <c r="G248" s="2" t="s">
        <v>358</v>
      </c>
      <c r="H248" s="2" t="s">
        <v>16</v>
      </c>
      <c r="I248" s="2" t="s">
        <v>138</v>
      </c>
      <c r="J248" s="2" t="s">
        <v>1179</v>
      </c>
      <c r="K248" s="2"/>
      <c r="L248" s="2" t="s">
        <v>18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 t="s">
        <v>4252</v>
      </c>
      <c r="AF248" s="2" t="s">
        <v>4252</v>
      </c>
      <c r="AG248" s="2" t="s">
        <v>4252</v>
      </c>
      <c r="AH248" s="2"/>
    </row>
    <row r="249" spans="1:34" x14ac:dyDescent="0.25">
      <c r="A249" s="2">
        <v>332565</v>
      </c>
      <c r="B249" s="2" t="s">
        <v>2265</v>
      </c>
      <c r="C249" s="2" t="s">
        <v>2266</v>
      </c>
      <c r="D249" s="2" t="s">
        <v>2267</v>
      </c>
      <c r="E249" s="2" t="s">
        <v>77</v>
      </c>
      <c r="F249" s="2">
        <v>33074</v>
      </c>
      <c r="G249" s="2" t="s">
        <v>18</v>
      </c>
      <c r="H249" s="2" t="s">
        <v>16</v>
      </c>
      <c r="I249" s="2" t="s">
        <v>138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 t="s">
        <v>4252</v>
      </c>
      <c r="AE249" s="2" t="s">
        <v>4252</v>
      </c>
      <c r="AF249" s="2" t="s">
        <v>4252</v>
      </c>
      <c r="AG249" s="2" t="s">
        <v>4252</v>
      </c>
      <c r="AH249" s="2"/>
    </row>
    <row r="250" spans="1:34" x14ac:dyDescent="0.25">
      <c r="A250" s="2">
        <v>332744</v>
      </c>
      <c r="B250" s="2" t="s">
        <v>1604</v>
      </c>
      <c r="C250" s="2" t="s">
        <v>278</v>
      </c>
      <c r="D250" s="2" t="s">
        <v>330</v>
      </c>
      <c r="E250" s="2" t="s">
        <v>76</v>
      </c>
      <c r="F250" s="2">
        <v>34945</v>
      </c>
      <c r="G250" s="2" t="s">
        <v>846</v>
      </c>
      <c r="H250" s="2" t="s">
        <v>16</v>
      </c>
      <c r="I250" s="2" t="s">
        <v>138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 t="s">
        <v>4252</v>
      </c>
      <c r="AD250" s="2" t="s">
        <v>4252</v>
      </c>
      <c r="AE250" s="2" t="s">
        <v>4252</v>
      </c>
      <c r="AF250" s="2" t="s">
        <v>4252</v>
      </c>
      <c r="AG250" s="2" t="s">
        <v>4252</v>
      </c>
      <c r="AH250" s="2"/>
    </row>
    <row r="251" spans="1:34" x14ac:dyDescent="0.25">
      <c r="A251" s="2">
        <v>332794</v>
      </c>
      <c r="B251" s="2" t="s">
        <v>1742</v>
      </c>
      <c r="C251" s="2" t="s">
        <v>794</v>
      </c>
      <c r="D251" s="2" t="s">
        <v>1743</v>
      </c>
      <c r="E251" s="2" t="s">
        <v>76</v>
      </c>
      <c r="F251" s="2">
        <v>35551</v>
      </c>
      <c r="G251" s="2" t="s">
        <v>358</v>
      </c>
      <c r="H251" s="2" t="s">
        <v>16</v>
      </c>
      <c r="I251" s="2" t="s">
        <v>138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 t="s">
        <v>4252</v>
      </c>
      <c r="AC251" s="2" t="s">
        <v>4252</v>
      </c>
      <c r="AD251" s="2" t="s">
        <v>4252</v>
      </c>
      <c r="AE251" s="2" t="s">
        <v>4252</v>
      </c>
      <c r="AF251" s="2" t="s">
        <v>4252</v>
      </c>
      <c r="AG251" s="2" t="s">
        <v>4252</v>
      </c>
      <c r="AH251" s="2"/>
    </row>
    <row r="252" spans="1:34" x14ac:dyDescent="0.25">
      <c r="A252" s="2">
        <v>332918</v>
      </c>
      <c r="B252" s="2" t="s">
        <v>1906</v>
      </c>
      <c r="C252" s="2" t="s">
        <v>247</v>
      </c>
      <c r="D252" s="2" t="s">
        <v>231</v>
      </c>
      <c r="E252" s="2" t="s">
        <v>76</v>
      </c>
      <c r="F252" s="2">
        <v>35797</v>
      </c>
      <c r="G252" s="2" t="s">
        <v>1544</v>
      </c>
      <c r="H252" s="2" t="s">
        <v>16</v>
      </c>
      <c r="I252" s="2" t="s">
        <v>138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 t="s">
        <v>4252</v>
      </c>
      <c r="AE252" s="2" t="s">
        <v>4252</v>
      </c>
      <c r="AF252" s="2" t="s">
        <v>4252</v>
      </c>
      <c r="AG252" s="2" t="s">
        <v>4252</v>
      </c>
      <c r="AH252" s="2"/>
    </row>
    <row r="253" spans="1:34" x14ac:dyDescent="0.25">
      <c r="A253" s="2">
        <v>332923</v>
      </c>
      <c r="B253" s="2" t="s">
        <v>3625</v>
      </c>
      <c r="C253" s="2" t="s">
        <v>540</v>
      </c>
      <c r="D253" s="2" t="s">
        <v>370</v>
      </c>
      <c r="E253" s="2" t="s">
        <v>76</v>
      </c>
      <c r="F253" s="2"/>
      <c r="G253" s="2"/>
      <c r="H253" s="2" t="s">
        <v>16</v>
      </c>
      <c r="I253" s="2" t="s">
        <v>138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 t="s">
        <v>4252</v>
      </c>
      <c r="AB253" s="2" t="s">
        <v>4252</v>
      </c>
      <c r="AC253" s="2" t="s">
        <v>4252</v>
      </c>
      <c r="AD253" s="2" t="s">
        <v>4252</v>
      </c>
      <c r="AE253" s="2" t="s">
        <v>4252</v>
      </c>
      <c r="AF253" s="2" t="s">
        <v>4252</v>
      </c>
      <c r="AG253" s="2" t="s">
        <v>4252</v>
      </c>
      <c r="AH253" s="2"/>
    </row>
    <row r="254" spans="1:34" x14ac:dyDescent="0.25">
      <c r="A254" s="2">
        <v>333146</v>
      </c>
      <c r="B254" s="2" t="s">
        <v>1305</v>
      </c>
      <c r="C254" s="2" t="s">
        <v>999</v>
      </c>
      <c r="D254" s="2" t="s">
        <v>345</v>
      </c>
      <c r="E254" s="2" t="s">
        <v>76</v>
      </c>
      <c r="F254" s="2"/>
      <c r="G254" s="2"/>
      <c r="H254" s="2" t="s">
        <v>16</v>
      </c>
      <c r="I254" s="2" t="s">
        <v>138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 t="s">
        <v>4252</v>
      </c>
      <c r="AB254" s="2" t="s">
        <v>4252</v>
      </c>
      <c r="AC254" s="2" t="s">
        <v>4252</v>
      </c>
      <c r="AD254" s="2" t="s">
        <v>4252</v>
      </c>
      <c r="AE254" s="2" t="s">
        <v>4252</v>
      </c>
      <c r="AF254" s="2" t="s">
        <v>4252</v>
      </c>
      <c r="AG254" s="2" t="s">
        <v>4252</v>
      </c>
      <c r="AH254" s="2"/>
    </row>
    <row r="255" spans="1:34" x14ac:dyDescent="0.25">
      <c r="A255" s="2">
        <v>333210</v>
      </c>
      <c r="B255" s="2" t="s">
        <v>1218</v>
      </c>
      <c r="C255" s="2" t="s">
        <v>278</v>
      </c>
      <c r="D255" s="2" t="s">
        <v>241</v>
      </c>
      <c r="E255" s="2" t="s">
        <v>76</v>
      </c>
      <c r="F255" s="2"/>
      <c r="G255" s="2"/>
      <c r="H255" s="2" t="s">
        <v>16</v>
      </c>
      <c r="I255" s="2" t="s">
        <v>138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 t="s">
        <v>4252</v>
      </c>
      <c r="AB255" s="2" t="s">
        <v>4252</v>
      </c>
      <c r="AC255" s="2" t="s">
        <v>4252</v>
      </c>
      <c r="AD255" s="2" t="s">
        <v>4252</v>
      </c>
      <c r="AE255" s="2" t="s">
        <v>4252</v>
      </c>
      <c r="AF255" s="2" t="s">
        <v>4252</v>
      </c>
      <c r="AG255" s="2" t="s">
        <v>4252</v>
      </c>
      <c r="AH255" s="2"/>
    </row>
    <row r="256" spans="1:34" x14ac:dyDescent="0.25">
      <c r="A256" s="2">
        <v>333287</v>
      </c>
      <c r="B256" s="2" t="s">
        <v>1462</v>
      </c>
      <c r="C256" s="2" t="s">
        <v>228</v>
      </c>
      <c r="D256" s="2" t="s">
        <v>297</v>
      </c>
      <c r="E256" s="2" t="s">
        <v>77</v>
      </c>
      <c r="F256" s="2">
        <v>36161</v>
      </c>
      <c r="G256" s="2" t="s">
        <v>18</v>
      </c>
      <c r="H256" s="2" t="s">
        <v>16</v>
      </c>
      <c r="I256" s="2" t="s">
        <v>138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 s="2">
        <v>333300</v>
      </c>
      <c r="B257" s="2" t="s">
        <v>1413</v>
      </c>
      <c r="C257" s="2" t="s">
        <v>1414</v>
      </c>
      <c r="D257" s="2" t="s">
        <v>1415</v>
      </c>
      <c r="E257" s="2" t="s">
        <v>77</v>
      </c>
      <c r="F257" s="2">
        <v>31778</v>
      </c>
      <c r="G257" s="2" t="s">
        <v>1416</v>
      </c>
      <c r="H257" s="2" t="s">
        <v>16</v>
      </c>
      <c r="I257" s="2" t="s">
        <v>138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 t="s">
        <v>4252</v>
      </c>
      <c r="AC257" s="2" t="s">
        <v>4252</v>
      </c>
      <c r="AD257" s="2" t="s">
        <v>4252</v>
      </c>
      <c r="AE257" s="2" t="s">
        <v>4252</v>
      </c>
      <c r="AF257" s="2" t="s">
        <v>4252</v>
      </c>
      <c r="AG257" s="2" t="s">
        <v>4252</v>
      </c>
      <c r="AH257" s="2"/>
    </row>
    <row r="258" spans="1:34" x14ac:dyDescent="0.25">
      <c r="A258" s="2">
        <v>333392</v>
      </c>
      <c r="B258" s="2" t="s">
        <v>1953</v>
      </c>
      <c r="C258" s="2" t="s">
        <v>1065</v>
      </c>
      <c r="D258" s="2" t="s">
        <v>279</v>
      </c>
      <c r="E258" s="2" t="s">
        <v>77</v>
      </c>
      <c r="F258" s="2">
        <v>35585</v>
      </c>
      <c r="G258" s="2" t="s">
        <v>18</v>
      </c>
      <c r="H258" s="2" t="s">
        <v>16</v>
      </c>
      <c r="I258" s="2" t="s">
        <v>138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 t="s">
        <v>4252</v>
      </c>
      <c r="AC258" s="2" t="s">
        <v>4252</v>
      </c>
      <c r="AD258" s="2" t="s">
        <v>4252</v>
      </c>
      <c r="AE258" s="2" t="s">
        <v>4252</v>
      </c>
      <c r="AF258" s="2" t="s">
        <v>4252</v>
      </c>
      <c r="AG258" s="2" t="s">
        <v>4252</v>
      </c>
      <c r="AH258" s="2"/>
    </row>
    <row r="259" spans="1:34" x14ac:dyDescent="0.25">
      <c r="A259" s="2">
        <v>333420</v>
      </c>
      <c r="B259" s="2" t="s">
        <v>1281</v>
      </c>
      <c r="C259" s="2" t="s">
        <v>1282</v>
      </c>
      <c r="D259" s="2" t="s">
        <v>405</v>
      </c>
      <c r="E259" s="2" t="s">
        <v>77</v>
      </c>
      <c r="F259" s="2">
        <v>35796</v>
      </c>
      <c r="G259" s="2" t="s">
        <v>18</v>
      </c>
      <c r="H259" s="2" t="s">
        <v>16</v>
      </c>
      <c r="I259" s="2" t="s">
        <v>138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 t="s">
        <v>4252</v>
      </c>
      <c r="AD259" s="2" t="s">
        <v>4252</v>
      </c>
      <c r="AE259" s="2" t="s">
        <v>4252</v>
      </c>
      <c r="AF259" s="2" t="s">
        <v>4252</v>
      </c>
      <c r="AG259" s="2" t="s">
        <v>4252</v>
      </c>
      <c r="AH259" s="2"/>
    </row>
    <row r="260" spans="1:34" x14ac:dyDescent="0.25">
      <c r="A260" s="2">
        <v>333441</v>
      </c>
      <c r="B260" s="2" t="s">
        <v>1245</v>
      </c>
      <c r="C260" s="2" t="s">
        <v>433</v>
      </c>
      <c r="D260" s="2" t="s">
        <v>638</v>
      </c>
      <c r="E260" s="2" t="s">
        <v>77</v>
      </c>
      <c r="F260" s="2">
        <v>34335</v>
      </c>
      <c r="G260" s="2" t="s">
        <v>18</v>
      </c>
      <c r="H260" s="2" t="s">
        <v>16</v>
      </c>
      <c r="I260" s="2" t="s">
        <v>138</v>
      </c>
      <c r="J260" s="2" t="s">
        <v>15</v>
      </c>
      <c r="K260" s="2"/>
      <c r="L260" s="2" t="s">
        <v>18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 s="2">
        <v>333449</v>
      </c>
      <c r="B261" s="2" t="s">
        <v>2073</v>
      </c>
      <c r="C261" s="2" t="s">
        <v>210</v>
      </c>
      <c r="D261" s="2" t="s">
        <v>2074</v>
      </c>
      <c r="E261" s="2" t="s">
        <v>76</v>
      </c>
      <c r="F261" s="2">
        <v>35014</v>
      </c>
      <c r="G261" s="2" t="s">
        <v>2075</v>
      </c>
      <c r="H261" s="2" t="s">
        <v>16</v>
      </c>
      <c r="I261" s="2" t="s">
        <v>138</v>
      </c>
      <c r="J261" s="2" t="s">
        <v>1179</v>
      </c>
      <c r="K261" s="2"/>
      <c r="L261" s="2" t="s">
        <v>30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 t="s">
        <v>4252</v>
      </c>
      <c r="AF261" s="2" t="s">
        <v>4252</v>
      </c>
      <c r="AG261" s="2" t="s">
        <v>4252</v>
      </c>
      <c r="AH261" s="2"/>
    </row>
    <row r="262" spans="1:34" x14ac:dyDescent="0.25">
      <c r="A262" s="2">
        <v>333450</v>
      </c>
      <c r="B262" s="2" t="s">
        <v>1990</v>
      </c>
      <c r="C262" s="2" t="s">
        <v>228</v>
      </c>
      <c r="D262" s="2" t="s">
        <v>927</v>
      </c>
      <c r="E262" s="2" t="s">
        <v>77</v>
      </c>
      <c r="F262" s="2">
        <v>34822</v>
      </c>
      <c r="G262" s="2" t="s">
        <v>18</v>
      </c>
      <c r="H262" s="2" t="s">
        <v>16</v>
      </c>
      <c r="I262" s="2" t="s">
        <v>138</v>
      </c>
      <c r="J262" s="2" t="s">
        <v>1179</v>
      </c>
      <c r="K262" s="2"/>
      <c r="L262" s="2" t="s">
        <v>18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 t="s">
        <v>4252</v>
      </c>
      <c r="AF262" s="2" t="s">
        <v>4252</v>
      </c>
      <c r="AG262" s="2" t="s">
        <v>4252</v>
      </c>
      <c r="AH262" s="2"/>
    </row>
    <row r="263" spans="1:34" x14ac:dyDescent="0.25">
      <c r="A263" s="2">
        <v>333459</v>
      </c>
      <c r="B263" s="2" t="s">
        <v>1775</v>
      </c>
      <c r="C263" s="2" t="s">
        <v>331</v>
      </c>
      <c r="D263" s="2" t="s">
        <v>398</v>
      </c>
      <c r="E263" s="2" t="s">
        <v>77</v>
      </c>
      <c r="F263" s="2">
        <v>30590</v>
      </c>
      <c r="G263" s="2" t="s">
        <v>40</v>
      </c>
      <c r="H263" s="2" t="s">
        <v>16</v>
      </c>
      <c r="I263" s="2" t="s">
        <v>138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 t="s">
        <v>4252</v>
      </c>
      <c r="AE263" s="2" t="s">
        <v>4252</v>
      </c>
      <c r="AF263" s="2" t="s">
        <v>4252</v>
      </c>
      <c r="AG263" s="2" t="s">
        <v>4252</v>
      </c>
      <c r="AH263" s="2"/>
    </row>
    <row r="264" spans="1:34" x14ac:dyDescent="0.25">
      <c r="A264" s="2">
        <v>333476</v>
      </c>
      <c r="B264" s="2" t="s">
        <v>1391</v>
      </c>
      <c r="C264" s="2" t="s">
        <v>455</v>
      </c>
      <c r="D264" s="2" t="s">
        <v>270</v>
      </c>
      <c r="E264" s="2" t="s">
        <v>77</v>
      </c>
      <c r="F264" s="2"/>
      <c r="G264" s="2"/>
      <c r="H264" s="2" t="s">
        <v>16</v>
      </c>
      <c r="I264" s="2" t="s">
        <v>138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 t="s">
        <v>4252</v>
      </c>
      <c r="AB264" s="2" t="s">
        <v>4252</v>
      </c>
      <c r="AC264" s="2" t="s">
        <v>4252</v>
      </c>
      <c r="AD264" s="2" t="s">
        <v>4252</v>
      </c>
      <c r="AE264" s="2" t="s">
        <v>4252</v>
      </c>
      <c r="AF264" s="2" t="s">
        <v>4252</v>
      </c>
      <c r="AG264" s="2" t="s">
        <v>4252</v>
      </c>
      <c r="AH264" s="2"/>
    </row>
    <row r="265" spans="1:34" x14ac:dyDescent="0.25">
      <c r="A265" s="2">
        <v>333518</v>
      </c>
      <c r="B265" s="2" t="s">
        <v>1621</v>
      </c>
      <c r="C265" s="2" t="s">
        <v>998</v>
      </c>
      <c r="D265" s="2" t="s">
        <v>585</v>
      </c>
      <c r="E265" s="2" t="s">
        <v>77</v>
      </c>
      <c r="F265" s="2">
        <v>33120</v>
      </c>
      <c r="G265" s="2" t="s">
        <v>909</v>
      </c>
      <c r="H265" s="2" t="s">
        <v>16</v>
      </c>
      <c r="I265" s="2" t="s">
        <v>138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 t="s">
        <v>4252</v>
      </c>
      <c r="AE265" s="2" t="s">
        <v>4252</v>
      </c>
      <c r="AF265" s="2" t="s">
        <v>4252</v>
      </c>
      <c r="AG265" s="2" t="s">
        <v>4252</v>
      </c>
      <c r="AH265" s="2"/>
    </row>
    <row r="266" spans="1:34" x14ac:dyDescent="0.25">
      <c r="A266" s="2">
        <v>333533</v>
      </c>
      <c r="B266" s="2" t="s">
        <v>1198</v>
      </c>
      <c r="C266" s="2" t="s">
        <v>344</v>
      </c>
      <c r="D266" s="2" t="s">
        <v>1199</v>
      </c>
      <c r="E266" s="2" t="s">
        <v>76</v>
      </c>
      <c r="F266" s="2"/>
      <c r="G266" s="2"/>
      <c r="H266" s="2" t="s">
        <v>16</v>
      </c>
      <c r="I266" s="2" t="s">
        <v>138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 t="s">
        <v>4252</v>
      </c>
      <c r="AB266" s="2" t="s">
        <v>4252</v>
      </c>
      <c r="AC266" s="2" t="s">
        <v>4252</v>
      </c>
      <c r="AD266" s="2" t="s">
        <v>4252</v>
      </c>
      <c r="AE266" s="2" t="s">
        <v>4252</v>
      </c>
      <c r="AF266" s="2" t="s">
        <v>4252</v>
      </c>
      <c r="AG266" s="2" t="s">
        <v>4252</v>
      </c>
      <c r="AH266" s="2"/>
    </row>
    <row r="267" spans="1:34" x14ac:dyDescent="0.25">
      <c r="A267" s="2">
        <v>333560</v>
      </c>
      <c r="B267" s="2" t="s">
        <v>2071</v>
      </c>
      <c r="C267" s="2" t="s">
        <v>540</v>
      </c>
      <c r="D267" s="2" t="s">
        <v>449</v>
      </c>
      <c r="E267" s="2" t="s">
        <v>76</v>
      </c>
      <c r="F267" s="2"/>
      <c r="G267" s="2"/>
      <c r="H267" s="2" t="s">
        <v>16</v>
      </c>
      <c r="I267" s="2" t="s">
        <v>138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 t="s">
        <v>4252</v>
      </c>
      <c r="AC267" s="2" t="s">
        <v>4252</v>
      </c>
      <c r="AD267" s="2" t="s">
        <v>4252</v>
      </c>
      <c r="AE267" s="2" t="s">
        <v>4252</v>
      </c>
      <c r="AF267" s="2" t="s">
        <v>4252</v>
      </c>
      <c r="AG267" s="2" t="s">
        <v>4252</v>
      </c>
      <c r="AH267" s="2"/>
    </row>
    <row r="268" spans="1:34" x14ac:dyDescent="0.25">
      <c r="A268" s="2">
        <v>333568</v>
      </c>
      <c r="B268" s="2" t="s">
        <v>1238</v>
      </c>
      <c r="C268" s="2" t="s">
        <v>1239</v>
      </c>
      <c r="D268" s="2" t="s">
        <v>1240</v>
      </c>
      <c r="E268" s="2" t="s">
        <v>77</v>
      </c>
      <c r="F268" s="2">
        <v>31726</v>
      </c>
      <c r="G268" s="2" t="s">
        <v>1241</v>
      </c>
      <c r="H268" s="2" t="s">
        <v>16</v>
      </c>
      <c r="I268" s="2" t="s">
        <v>138</v>
      </c>
      <c r="J268" s="2" t="s">
        <v>1179</v>
      </c>
      <c r="K268" s="2"/>
      <c r="L268" s="2" t="s">
        <v>30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 t="s">
        <v>4252</v>
      </c>
      <c r="AF268" s="2" t="s">
        <v>4252</v>
      </c>
      <c r="AG268" s="2" t="s">
        <v>4252</v>
      </c>
      <c r="AH268" s="2"/>
    </row>
    <row r="269" spans="1:34" x14ac:dyDescent="0.25">
      <c r="A269" s="2">
        <v>333571</v>
      </c>
      <c r="B269" s="2" t="s">
        <v>2280</v>
      </c>
      <c r="C269" s="2" t="s">
        <v>261</v>
      </c>
      <c r="D269" s="2" t="s">
        <v>353</v>
      </c>
      <c r="E269" s="2" t="s">
        <v>77</v>
      </c>
      <c r="F269" s="2">
        <v>35082</v>
      </c>
      <c r="G269" s="2" t="s">
        <v>2281</v>
      </c>
      <c r="H269" s="2" t="s">
        <v>16</v>
      </c>
      <c r="I269" s="2" t="s">
        <v>138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 t="s">
        <v>4252</v>
      </c>
      <c r="AE269" s="2" t="s">
        <v>4252</v>
      </c>
      <c r="AF269" s="2" t="s">
        <v>4252</v>
      </c>
      <c r="AG269" s="2" t="s">
        <v>4252</v>
      </c>
      <c r="AH269" s="2"/>
    </row>
    <row r="270" spans="1:34" x14ac:dyDescent="0.25">
      <c r="A270" s="2">
        <v>333606</v>
      </c>
      <c r="B270" s="2" t="s">
        <v>1256</v>
      </c>
      <c r="C270" s="2" t="s">
        <v>598</v>
      </c>
      <c r="D270" s="2" t="s">
        <v>1257</v>
      </c>
      <c r="E270" s="2" t="s">
        <v>77</v>
      </c>
      <c r="F270" s="2"/>
      <c r="G270" s="2"/>
      <c r="H270" s="2" t="s">
        <v>16</v>
      </c>
      <c r="I270" s="2" t="s">
        <v>138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 t="s">
        <v>4252</v>
      </c>
      <c r="AB270" s="2" t="s">
        <v>4252</v>
      </c>
      <c r="AC270" s="2" t="s">
        <v>4252</v>
      </c>
      <c r="AD270" s="2" t="s">
        <v>4252</v>
      </c>
      <c r="AE270" s="2" t="s">
        <v>4252</v>
      </c>
      <c r="AF270" s="2" t="s">
        <v>4252</v>
      </c>
      <c r="AG270" s="2" t="s">
        <v>4252</v>
      </c>
      <c r="AH270" s="2"/>
    </row>
    <row r="271" spans="1:34" x14ac:dyDescent="0.25">
      <c r="A271" s="2">
        <v>333616</v>
      </c>
      <c r="B271" s="2" t="s">
        <v>1283</v>
      </c>
      <c r="C271" s="2" t="s">
        <v>459</v>
      </c>
      <c r="D271" s="2" t="s">
        <v>322</v>
      </c>
      <c r="E271" s="2" t="s">
        <v>77</v>
      </c>
      <c r="F271" s="2"/>
      <c r="G271" s="2"/>
      <c r="H271" s="2" t="s">
        <v>16</v>
      </c>
      <c r="I271" s="2" t="s">
        <v>138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 t="s">
        <v>4252</v>
      </c>
      <c r="Z271" s="2"/>
      <c r="AA271" s="2" t="s">
        <v>4252</v>
      </c>
      <c r="AB271" s="2" t="s">
        <v>4252</v>
      </c>
      <c r="AC271" s="2" t="s">
        <v>4252</v>
      </c>
      <c r="AD271" s="2" t="s">
        <v>4252</v>
      </c>
      <c r="AE271" s="2" t="s">
        <v>4252</v>
      </c>
      <c r="AF271" s="2" t="s">
        <v>4252</v>
      </c>
      <c r="AG271" s="2" t="s">
        <v>4252</v>
      </c>
      <c r="AH271" s="2"/>
    </row>
    <row r="272" spans="1:34" x14ac:dyDescent="0.25">
      <c r="A272" s="2">
        <v>333648</v>
      </c>
      <c r="B272" s="2" t="s">
        <v>2124</v>
      </c>
      <c r="C272" s="2" t="s">
        <v>538</v>
      </c>
      <c r="D272" s="2" t="s">
        <v>748</v>
      </c>
      <c r="E272" s="2" t="s">
        <v>76</v>
      </c>
      <c r="F272" s="2"/>
      <c r="G272" s="2"/>
      <c r="H272" s="2" t="s">
        <v>16</v>
      </c>
      <c r="I272" s="2" t="s">
        <v>138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 t="s">
        <v>4252</v>
      </c>
      <c r="AE272" s="2" t="s">
        <v>4252</v>
      </c>
      <c r="AF272" s="2" t="s">
        <v>4252</v>
      </c>
      <c r="AG272" s="2" t="s">
        <v>4252</v>
      </c>
      <c r="AH272" s="2"/>
    </row>
    <row r="273" spans="1:34" x14ac:dyDescent="0.25">
      <c r="A273" s="2">
        <v>333658</v>
      </c>
      <c r="B273" s="2" t="s">
        <v>1379</v>
      </c>
      <c r="C273" s="2" t="s">
        <v>331</v>
      </c>
      <c r="D273" s="2" t="s">
        <v>221</v>
      </c>
      <c r="E273" s="2" t="s">
        <v>76</v>
      </c>
      <c r="F273" s="2"/>
      <c r="G273" s="2"/>
      <c r="H273" s="2" t="s">
        <v>16</v>
      </c>
      <c r="I273" s="2" t="s">
        <v>138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 t="s">
        <v>4252</v>
      </c>
      <c r="AC273" s="2" t="s">
        <v>4252</v>
      </c>
      <c r="AD273" s="2" t="s">
        <v>4252</v>
      </c>
      <c r="AE273" s="2" t="s">
        <v>4252</v>
      </c>
      <c r="AF273" s="2" t="s">
        <v>4252</v>
      </c>
      <c r="AG273" s="2" t="s">
        <v>4252</v>
      </c>
      <c r="AH273" s="2"/>
    </row>
    <row r="274" spans="1:34" x14ac:dyDescent="0.25">
      <c r="A274" s="2">
        <v>333710</v>
      </c>
      <c r="B274" s="2" t="s">
        <v>2034</v>
      </c>
      <c r="C274" s="2" t="s">
        <v>228</v>
      </c>
      <c r="D274" s="2" t="s">
        <v>2035</v>
      </c>
      <c r="E274" s="2" t="s">
        <v>76</v>
      </c>
      <c r="F274" s="2">
        <v>33604</v>
      </c>
      <c r="G274" s="2" t="s">
        <v>64</v>
      </c>
      <c r="H274" s="2" t="s">
        <v>16</v>
      </c>
      <c r="I274" s="2" t="s">
        <v>138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 t="s">
        <v>4252</v>
      </c>
      <c r="AC274" s="2" t="s">
        <v>4252</v>
      </c>
      <c r="AD274" s="2" t="s">
        <v>4252</v>
      </c>
      <c r="AE274" s="2" t="s">
        <v>4252</v>
      </c>
      <c r="AF274" s="2" t="s">
        <v>4252</v>
      </c>
      <c r="AG274" s="2" t="s">
        <v>4252</v>
      </c>
      <c r="AH274" s="2"/>
    </row>
    <row r="275" spans="1:34" x14ac:dyDescent="0.25">
      <c r="A275" s="2">
        <v>333954</v>
      </c>
      <c r="B275" s="2" t="s">
        <v>1267</v>
      </c>
      <c r="C275" s="2" t="s">
        <v>1268</v>
      </c>
      <c r="D275" s="2" t="s">
        <v>712</v>
      </c>
      <c r="E275" s="2" t="s">
        <v>77</v>
      </c>
      <c r="F275" s="2"/>
      <c r="G275" s="2"/>
      <c r="H275" s="2" t="s">
        <v>16</v>
      </c>
      <c r="I275" s="2" t="s">
        <v>138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 t="s">
        <v>4252</v>
      </c>
      <c r="AB275" s="2" t="s">
        <v>4252</v>
      </c>
      <c r="AC275" s="2" t="s">
        <v>4252</v>
      </c>
      <c r="AD275" s="2" t="s">
        <v>4252</v>
      </c>
      <c r="AE275" s="2" t="s">
        <v>4252</v>
      </c>
      <c r="AF275" s="2" t="s">
        <v>4252</v>
      </c>
      <c r="AG275" s="2" t="s">
        <v>4252</v>
      </c>
      <c r="AH275" s="2"/>
    </row>
    <row r="276" spans="1:34" x14ac:dyDescent="0.25">
      <c r="A276" s="2">
        <v>334301</v>
      </c>
      <c r="B276" s="2" t="s">
        <v>2276</v>
      </c>
      <c r="C276" s="2" t="s">
        <v>582</v>
      </c>
      <c r="D276" s="2" t="s">
        <v>294</v>
      </c>
      <c r="E276" s="2" t="s">
        <v>76</v>
      </c>
      <c r="F276" s="2">
        <v>35065</v>
      </c>
      <c r="G276" s="2" t="s">
        <v>2277</v>
      </c>
      <c r="H276" s="2" t="s">
        <v>16</v>
      </c>
      <c r="I276" s="2" t="s">
        <v>138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 t="s">
        <v>4252</v>
      </c>
      <c r="AD276" s="2" t="s">
        <v>4252</v>
      </c>
      <c r="AE276" s="2" t="s">
        <v>4252</v>
      </c>
      <c r="AF276" s="2" t="s">
        <v>4252</v>
      </c>
      <c r="AG276" s="2" t="s">
        <v>4252</v>
      </c>
      <c r="AH276" s="2"/>
    </row>
    <row r="277" spans="1:34" x14ac:dyDescent="0.25">
      <c r="A277" s="2">
        <v>334330</v>
      </c>
      <c r="B277" s="2" t="s">
        <v>1246</v>
      </c>
      <c r="C277" s="2" t="s">
        <v>347</v>
      </c>
      <c r="D277" s="2" t="s">
        <v>1247</v>
      </c>
      <c r="E277" s="2" t="s">
        <v>76</v>
      </c>
      <c r="F277" s="2"/>
      <c r="G277" s="2"/>
      <c r="H277" s="2" t="s">
        <v>16</v>
      </c>
      <c r="I277" s="2" t="s">
        <v>138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 t="s">
        <v>4252</v>
      </c>
      <c r="AB277" s="2" t="s">
        <v>4252</v>
      </c>
      <c r="AC277" s="2" t="s">
        <v>4252</v>
      </c>
      <c r="AD277" s="2" t="s">
        <v>4252</v>
      </c>
      <c r="AE277" s="2" t="s">
        <v>4252</v>
      </c>
      <c r="AF277" s="2" t="s">
        <v>4252</v>
      </c>
      <c r="AG277" s="2" t="s">
        <v>4252</v>
      </c>
      <c r="AH277" s="2"/>
    </row>
    <row r="278" spans="1:34" x14ac:dyDescent="0.25">
      <c r="A278" s="2">
        <v>334385</v>
      </c>
      <c r="B278" s="2" t="s">
        <v>1770</v>
      </c>
      <c r="C278" s="2" t="s">
        <v>791</v>
      </c>
      <c r="D278" s="2" t="s">
        <v>1771</v>
      </c>
      <c r="E278" s="2" t="s">
        <v>76</v>
      </c>
      <c r="F278" s="2"/>
      <c r="G278" s="2"/>
      <c r="H278" s="2" t="s">
        <v>16</v>
      </c>
      <c r="I278" s="2" t="s">
        <v>138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 t="s">
        <v>4252</v>
      </c>
      <c r="AB278" s="2" t="s">
        <v>4252</v>
      </c>
      <c r="AC278" s="2" t="s">
        <v>4252</v>
      </c>
      <c r="AD278" s="2" t="s">
        <v>4252</v>
      </c>
      <c r="AE278" s="2" t="s">
        <v>4252</v>
      </c>
      <c r="AF278" s="2" t="s">
        <v>4252</v>
      </c>
      <c r="AG278" s="2" t="s">
        <v>4252</v>
      </c>
      <c r="AH278" s="2"/>
    </row>
    <row r="279" spans="1:34" x14ac:dyDescent="0.25">
      <c r="A279" s="2">
        <v>334504</v>
      </c>
      <c r="B279" s="2" t="s">
        <v>1605</v>
      </c>
      <c r="C279" s="2" t="s">
        <v>433</v>
      </c>
      <c r="D279" s="2" t="s">
        <v>283</v>
      </c>
      <c r="E279" s="2" t="s">
        <v>76</v>
      </c>
      <c r="F279" s="2">
        <v>35964</v>
      </c>
      <c r="G279" s="2" t="s">
        <v>284</v>
      </c>
      <c r="H279" s="2" t="s">
        <v>16</v>
      </c>
      <c r="I279" s="2" t="s">
        <v>138</v>
      </c>
      <c r="J279" s="2" t="s">
        <v>15</v>
      </c>
      <c r="K279" s="2"/>
      <c r="L279" s="2" t="s">
        <v>30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 t="s">
        <v>4252</v>
      </c>
      <c r="AF279" s="2" t="s">
        <v>4252</v>
      </c>
      <c r="AG279" s="2" t="s">
        <v>4252</v>
      </c>
      <c r="AH279" s="2"/>
    </row>
    <row r="280" spans="1:34" x14ac:dyDescent="0.25">
      <c r="A280" s="2">
        <v>334620</v>
      </c>
      <c r="B280" s="2" t="s">
        <v>1454</v>
      </c>
      <c r="C280" s="2" t="s">
        <v>718</v>
      </c>
      <c r="D280" s="2" t="s">
        <v>1455</v>
      </c>
      <c r="E280" s="2" t="s">
        <v>76</v>
      </c>
      <c r="F280" s="2">
        <v>35977</v>
      </c>
      <c r="G280" s="2" t="s">
        <v>18</v>
      </c>
      <c r="H280" s="2" t="s">
        <v>16</v>
      </c>
      <c r="I280" s="2" t="s">
        <v>138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 t="s">
        <v>4252</v>
      </c>
      <c r="AC280" s="2" t="s">
        <v>4252</v>
      </c>
      <c r="AD280" s="2" t="s">
        <v>4252</v>
      </c>
      <c r="AE280" s="2" t="s">
        <v>4252</v>
      </c>
      <c r="AF280" s="2" t="s">
        <v>4252</v>
      </c>
      <c r="AG280" s="2" t="s">
        <v>4252</v>
      </c>
      <c r="AH280" s="2"/>
    </row>
    <row r="281" spans="1:34" x14ac:dyDescent="0.25">
      <c r="A281" s="2">
        <v>334699</v>
      </c>
      <c r="B281" s="2" t="s">
        <v>1237</v>
      </c>
      <c r="C281" s="2" t="s">
        <v>792</v>
      </c>
      <c r="D281" s="2" t="s">
        <v>218</v>
      </c>
      <c r="E281" s="2" t="s">
        <v>77</v>
      </c>
      <c r="F281" s="2"/>
      <c r="G281" s="2"/>
      <c r="H281" s="2" t="s">
        <v>16</v>
      </c>
      <c r="I281" s="2" t="s">
        <v>138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 t="s">
        <v>4252</v>
      </c>
      <c r="AB281" s="2" t="s">
        <v>4252</v>
      </c>
      <c r="AC281" s="2" t="s">
        <v>4252</v>
      </c>
      <c r="AD281" s="2" t="s">
        <v>4252</v>
      </c>
      <c r="AE281" s="2" t="s">
        <v>4252</v>
      </c>
      <c r="AF281" s="2" t="s">
        <v>4252</v>
      </c>
      <c r="AG281" s="2" t="s">
        <v>4252</v>
      </c>
      <c r="AH281" s="2"/>
    </row>
    <row r="282" spans="1:34" x14ac:dyDescent="0.25">
      <c r="A282" s="2">
        <v>334763</v>
      </c>
      <c r="B282" s="2" t="s">
        <v>1258</v>
      </c>
      <c r="C282" s="2" t="s">
        <v>1259</v>
      </c>
      <c r="D282" s="2" t="s">
        <v>1260</v>
      </c>
      <c r="E282" s="2" t="s">
        <v>77</v>
      </c>
      <c r="F282" s="2">
        <v>32529</v>
      </c>
      <c r="G282" s="2" t="s">
        <v>212</v>
      </c>
      <c r="H282" s="2" t="s">
        <v>16</v>
      </c>
      <c r="I282" s="2" t="s">
        <v>138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 t="s">
        <v>4252</v>
      </c>
      <c r="AD282" s="2" t="s">
        <v>4252</v>
      </c>
      <c r="AE282" s="2" t="s">
        <v>4252</v>
      </c>
      <c r="AF282" s="2" t="s">
        <v>4252</v>
      </c>
      <c r="AG282" s="2" t="s">
        <v>4252</v>
      </c>
      <c r="AH282" s="2"/>
    </row>
    <row r="283" spans="1:34" x14ac:dyDescent="0.25">
      <c r="A283" s="2">
        <v>334798</v>
      </c>
      <c r="B283" s="2" t="s">
        <v>1907</v>
      </c>
      <c r="C283" s="2" t="s">
        <v>369</v>
      </c>
      <c r="D283" s="2" t="s">
        <v>231</v>
      </c>
      <c r="E283" s="2" t="s">
        <v>77</v>
      </c>
      <c r="F283" s="2"/>
      <c r="G283" s="2"/>
      <c r="H283" s="2" t="s">
        <v>16</v>
      </c>
      <c r="I283" s="2" t="s">
        <v>138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 t="s">
        <v>4252</v>
      </c>
      <c r="AF283" s="2" t="s">
        <v>4252</v>
      </c>
      <c r="AG283" s="2" t="s">
        <v>4252</v>
      </c>
      <c r="AH283" s="2"/>
    </row>
    <row r="284" spans="1:34" x14ac:dyDescent="0.25">
      <c r="A284" s="2">
        <v>334824</v>
      </c>
      <c r="B284" s="2" t="s">
        <v>1351</v>
      </c>
      <c r="C284" s="2" t="s">
        <v>338</v>
      </c>
      <c r="D284" s="2" t="s">
        <v>484</v>
      </c>
      <c r="E284" s="2" t="s">
        <v>77</v>
      </c>
      <c r="F284" s="2">
        <v>36161</v>
      </c>
      <c r="G284" s="2" t="s">
        <v>18</v>
      </c>
      <c r="H284" s="2" t="s">
        <v>16</v>
      </c>
      <c r="I284" s="2" t="s">
        <v>138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 t="s">
        <v>4252</v>
      </c>
      <c r="AC284" s="2" t="s">
        <v>4252</v>
      </c>
      <c r="AD284" s="2" t="s">
        <v>4252</v>
      </c>
      <c r="AE284" s="2" t="s">
        <v>4252</v>
      </c>
      <c r="AF284" s="2" t="s">
        <v>4252</v>
      </c>
      <c r="AG284" s="2" t="s">
        <v>4252</v>
      </c>
      <c r="AH284" s="2"/>
    </row>
    <row r="285" spans="1:34" x14ac:dyDescent="0.25">
      <c r="A285" s="2">
        <v>334866</v>
      </c>
      <c r="B285" s="2" t="s">
        <v>1782</v>
      </c>
      <c r="C285" s="2" t="s">
        <v>1783</v>
      </c>
      <c r="D285" s="2" t="s">
        <v>554</v>
      </c>
      <c r="E285" s="2" t="s">
        <v>76</v>
      </c>
      <c r="F285" s="2"/>
      <c r="G285" s="2"/>
      <c r="H285" s="2" t="s">
        <v>16</v>
      </c>
      <c r="I285" s="2" t="s">
        <v>138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 t="s">
        <v>4252</v>
      </c>
      <c r="AB285" s="2" t="s">
        <v>4252</v>
      </c>
      <c r="AC285" s="2" t="s">
        <v>4252</v>
      </c>
      <c r="AD285" s="2" t="s">
        <v>4252</v>
      </c>
      <c r="AE285" s="2" t="s">
        <v>4252</v>
      </c>
      <c r="AF285" s="2" t="s">
        <v>4252</v>
      </c>
      <c r="AG285" s="2" t="s">
        <v>4252</v>
      </c>
      <c r="AH285" s="2"/>
    </row>
    <row r="286" spans="1:34" x14ac:dyDescent="0.25">
      <c r="A286" s="2">
        <v>334890</v>
      </c>
      <c r="B286" s="2" t="s">
        <v>1363</v>
      </c>
      <c r="C286" s="2" t="s">
        <v>213</v>
      </c>
      <c r="D286" s="2" t="s">
        <v>374</v>
      </c>
      <c r="E286" s="2" t="s">
        <v>77</v>
      </c>
      <c r="F286" s="2"/>
      <c r="G286" s="2"/>
      <c r="H286" s="2" t="s">
        <v>16</v>
      </c>
      <c r="I286" s="2" t="s">
        <v>138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 t="s">
        <v>4252</v>
      </c>
      <c r="AE286" s="2" t="s">
        <v>4252</v>
      </c>
      <c r="AF286" s="2" t="s">
        <v>4252</v>
      </c>
      <c r="AG286" s="2" t="s">
        <v>4252</v>
      </c>
      <c r="AH286" s="2"/>
    </row>
    <row r="287" spans="1:34" x14ac:dyDescent="0.25">
      <c r="A287" s="2">
        <v>334926</v>
      </c>
      <c r="B287" s="2" t="s">
        <v>1392</v>
      </c>
      <c r="C287" s="2" t="s">
        <v>338</v>
      </c>
      <c r="D287" s="2" t="s">
        <v>1393</v>
      </c>
      <c r="E287" s="2" t="s">
        <v>76</v>
      </c>
      <c r="F287" s="2"/>
      <c r="G287" s="2"/>
      <c r="H287" s="2" t="s">
        <v>16</v>
      </c>
      <c r="I287" s="2" t="s">
        <v>138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 t="s">
        <v>4252</v>
      </c>
      <c r="AB287" s="2" t="s">
        <v>4252</v>
      </c>
      <c r="AC287" s="2" t="s">
        <v>4252</v>
      </c>
      <c r="AD287" s="2" t="s">
        <v>4252</v>
      </c>
      <c r="AE287" s="2" t="s">
        <v>4252</v>
      </c>
      <c r="AF287" s="2" t="s">
        <v>4252</v>
      </c>
      <c r="AG287" s="2" t="s">
        <v>4252</v>
      </c>
      <c r="AH287" s="2"/>
    </row>
    <row r="288" spans="1:34" x14ac:dyDescent="0.25">
      <c r="A288" s="2">
        <v>334959</v>
      </c>
      <c r="B288" s="2" t="s">
        <v>1756</v>
      </c>
      <c r="C288" s="2" t="s">
        <v>338</v>
      </c>
      <c r="D288" s="2" t="s">
        <v>855</v>
      </c>
      <c r="E288" s="2" t="s">
        <v>76</v>
      </c>
      <c r="F288" s="2">
        <v>35397</v>
      </c>
      <c r="G288" s="2" t="s">
        <v>18</v>
      </c>
      <c r="H288" s="2" t="s">
        <v>19</v>
      </c>
      <c r="I288" s="2" t="s">
        <v>138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 t="s">
        <v>4252</v>
      </c>
      <c r="AD288" s="2" t="s">
        <v>4252</v>
      </c>
      <c r="AE288" s="2" t="s">
        <v>4252</v>
      </c>
      <c r="AF288" s="2" t="s">
        <v>4252</v>
      </c>
      <c r="AG288" s="2" t="s">
        <v>4252</v>
      </c>
      <c r="AH288" s="2"/>
    </row>
    <row r="289" spans="1:34" x14ac:dyDescent="0.25">
      <c r="A289" s="2">
        <v>334976</v>
      </c>
      <c r="B289" s="2" t="s">
        <v>1375</v>
      </c>
      <c r="C289" s="2" t="s">
        <v>331</v>
      </c>
      <c r="D289" s="2" t="s">
        <v>1376</v>
      </c>
      <c r="E289" s="2" t="s">
        <v>77</v>
      </c>
      <c r="F289" s="2"/>
      <c r="G289" s="2"/>
      <c r="H289" s="2" t="s">
        <v>16</v>
      </c>
      <c r="I289" s="2" t="s">
        <v>138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 t="s">
        <v>4252</v>
      </c>
      <c r="AB289" s="2" t="s">
        <v>4252</v>
      </c>
      <c r="AC289" s="2" t="s">
        <v>4252</v>
      </c>
      <c r="AD289" s="2" t="s">
        <v>4252</v>
      </c>
      <c r="AE289" s="2" t="s">
        <v>4252</v>
      </c>
      <c r="AF289" s="2" t="s">
        <v>4252</v>
      </c>
      <c r="AG289" s="2" t="s">
        <v>4252</v>
      </c>
      <c r="AH289" s="2"/>
    </row>
    <row r="290" spans="1:34" x14ac:dyDescent="0.25">
      <c r="A290" s="2">
        <v>337051</v>
      </c>
      <c r="B290" s="2" t="s">
        <v>1964</v>
      </c>
      <c r="C290" s="2" t="s">
        <v>601</v>
      </c>
      <c r="D290" s="2" t="s">
        <v>451</v>
      </c>
      <c r="E290" s="2" t="s">
        <v>76</v>
      </c>
      <c r="F290" s="2"/>
      <c r="G290" s="2"/>
      <c r="H290" s="2" t="s">
        <v>16</v>
      </c>
      <c r="I290" s="2" t="s">
        <v>138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 t="s">
        <v>4252</v>
      </c>
      <c r="AB290" s="2" t="s">
        <v>4252</v>
      </c>
      <c r="AC290" s="2" t="s">
        <v>4252</v>
      </c>
      <c r="AD290" s="2" t="s">
        <v>4252</v>
      </c>
      <c r="AE290" s="2" t="s">
        <v>4252</v>
      </c>
      <c r="AF290" s="2" t="s">
        <v>4252</v>
      </c>
      <c r="AG290" s="2" t="s">
        <v>4252</v>
      </c>
      <c r="AH290" s="2"/>
    </row>
    <row r="291" spans="1:34" x14ac:dyDescent="0.25">
      <c r="A291" s="2">
        <v>337059</v>
      </c>
      <c r="B291" s="2" t="s">
        <v>2120</v>
      </c>
      <c r="C291" s="2" t="s">
        <v>2121</v>
      </c>
      <c r="D291" s="2" t="s">
        <v>1892</v>
      </c>
      <c r="E291" s="2" t="s">
        <v>76</v>
      </c>
      <c r="F291" s="2">
        <v>34935</v>
      </c>
      <c r="G291" s="2" t="s">
        <v>324</v>
      </c>
      <c r="H291" s="2" t="s">
        <v>16</v>
      </c>
      <c r="I291" s="2" t="s">
        <v>138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 t="s">
        <v>4252</v>
      </c>
      <c r="AE291" s="2" t="s">
        <v>4252</v>
      </c>
      <c r="AF291" s="2" t="s">
        <v>4252</v>
      </c>
      <c r="AG291" s="2" t="s">
        <v>4252</v>
      </c>
      <c r="AH291" s="2"/>
    </row>
    <row r="292" spans="1:34" x14ac:dyDescent="0.25">
      <c r="A292" s="2">
        <v>337076</v>
      </c>
      <c r="B292" s="2" t="s">
        <v>2125</v>
      </c>
      <c r="C292" s="2" t="s">
        <v>338</v>
      </c>
      <c r="D292" s="2" t="s">
        <v>605</v>
      </c>
      <c r="E292" s="2" t="s">
        <v>76</v>
      </c>
      <c r="F292" s="2">
        <v>34729</v>
      </c>
      <c r="G292" s="2" t="s">
        <v>2126</v>
      </c>
      <c r="H292" s="2" t="s">
        <v>16</v>
      </c>
      <c r="I292" s="2" t="s">
        <v>138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 t="s">
        <v>4252</v>
      </c>
      <c r="AC292" s="2" t="s">
        <v>4252</v>
      </c>
      <c r="AD292" s="2" t="s">
        <v>4252</v>
      </c>
      <c r="AE292" s="2" t="s">
        <v>4252</v>
      </c>
      <c r="AF292" s="2" t="s">
        <v>4252</v>
      </c>
      <c r="AG292" s="2" t="s">
        <v>4252</v>
      </c>
      <c r="AH292" s="2"/>
    </row>
    <row r="293" spans="1:34" x14ac:dyDescent="0.25">
      <c r="A293" s="2">
        <v>337108</v>
      </c>
      <c r="B293" s="2" t="s">
        <v>1360</v>
      </c>
      <c r="C293" s="2" t="s">
        <v>1361</v>
      </c>
      <c r="D293" s="2" t="s">
        <v>1077</v>
      </c>
      <c r="E293" s="2" t="s">
        <v>76</v>
      </c>
      <c r="F293" s="2"/>
      <c r="G293" s="2"/>
      <c r="H293" s="2" t="s">
        <v>16</v>
      </c>
      <c r="I293" s="2" t="s">
        <v>138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 t="s">
        <v>4252</v>
      </c>
      <c r="AB293" s="2" t="s">
        <v>4252</v>
      </c>
      <c r="AC293" s="2" t="s">
        <v>4252</v>
      </c>
      <c r="AD293" s="2" t="s">
        <v>4252</v>
      </c>
      <c r="AE293" s="2" t="s">
        <v>4252</v>
      </c>
      <c r="AF293" s="2" t="s">
        <v>4252</v>
      </c>
      <c r="AG293" s="2" t="s">
        <v>4252</v>
      </c>
      <c r="AH293" s="2"/>
    </row>
    <row r="294" spans="1:34" x14ac:dyDescent="0.25">
      <c r="A294" s="2">
        <v>337117</v>
      </c>
      <c r="B294" s="2" t="s">
        <v>866</v>
      </c>
      <c r="C294" s="2" t="s">
        <v>1212</v>
      </c>
      <c r="D294" s="2" t="s">
        <v>1289</v>
      </c>
      <c r="E294" s="2" t="s">
        <v>76</v>
      </c>
      <c r="F294" s="2">
        <v>34559</v>
      </c>
      <c r="G294" s="2" t="s">
        <v>1071</v>
      </c>
      <c r="H294" s="2" t="s">
        <v>16</v>
      </c>
      <c r="I294" s="2" t="s">
        <v>138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 t="s">
        <v>4252</v>
      </c>
      <c r="AE294" s="2" t="s">
        <v>4252</v>
      </c>
      <c r="AF294" s="2" t="s">
        <v>4252</v>
      </c>
      <c r="AG294" s="2" t="s">
        <v>4252</v>
      </c>
      <c r="AH294" s="2"/>
    </row>
    <row r="295" spans="1:34" x14ac:dyDescent="0.25">
      <c r="A295" s="2">
        <v>337119</v>
      </c>
      <c r="B295" s="2" t="s">
        <v>1306</v>
      </c>
      <c r="C295" s="2" t="s">
        <v>843</v>
      </c>
      <c r="D295" s="2" t="s">
        <v>330</v>
      </c>
      <c r="E295" s="2" t="s">
        <v>76</v>
      </c>
      <c r="F295" s="2"/>
      <c r="G295" s="2"/>
      <c r="H295" s="2" t="s">
        <v>16</v>
      </c>
      <c r="I295" s="2" t="s">
        <v>138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 t="s">
        <v>4252</v>
      </c>
      <c r="AB295" s="2" t="s">
        <v>4252</v>
      </c>
      <c r="AC295" s="2" t="s">
        <v>4252</v>
      </c>
      <c r="AD295" s="2" t="s">
        <v>4252</v>
      </c>
      <c r="AE295" s="2" t="s">
        <v>4252</v>
      </c>
      <c r="AF295" s="2" t="s">
        <v>4252</v>
      </c>
      <c r="AG295" s="2" t="s">
        <v>4252</v>
      </c>
      <c r="AH295" s="2"/>
    </row>
    <row r="296" spans="1:34" x14ac:dyDescent="0.25">
      <c r="A296" s="2">
        <v>337136</v>
      </c>
      <c r="B296" s="2" t="s">
        <v>1772</v>
      </c>
      <c r="C296" s="2" t="s">
        <v>837</v>
      </c>
      <c r="D296" s="2" t="s">
        <v>410</v>
      </c>
      <c r="E296" s="2" t="s">
        <v>77</v>
      </c>
      <c r="F296" s="2">
        <v>35300</v>
      </c>
      <c r="G296" s="2" t="s">
        <v>18</v>
      </c>
      <c r="H296" s="2" t="s">
        <v>16</v>
      </c>
      <c r="I296" s="2" t="s">
        <v>138</v>
      </c>
      <c r="J296" s="2" t="s">
        <v>1179</v>
      </c>
      <c r="K296" s="2"/>
      <c r="L296" s="2" t="s">
        <v>18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 t="s">
        <v>4252</v>
      </c>
      <c r="AG296" s="2" t="s">
        <v>4252</v>
      </c>
      <c r="AH296" s="2"/>
    </row>
    <row r="297" spans="1:34" x14ac:dyDescent="0.25">
      <c r="A297" s="2">
        <v>337139</v>
      </c>
      <c r="B297" s="2" t="s">
        <v>1916</v>
      </c>
      <c r="C297" s="2" t="s">
        <v>1917</v>
      </c>
      <c r="D297" s="2" t="s">
        <v>1918</v>
      </c>
      <c r="E297" s="2" t="s">
        <v>76</v>
      </c>
      <c r="F297" s="2"/>
      <c r="G297" s="2"/>
      <c r="H297" s="2" t="s">
        <v>16</v>
      </c>
      <c r="I297" s="2" t="s">
        <v>138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 t="s">
        <v>4252</v>
      </c>
      <c r="AC297" s="2" t="s">
        <v>4252</v>
      </c>
      <c r="AD297" s="2" t="s">
        <v>4252</v>
      </c>
      <c r="AE297" s="2" t="s">
        <v>4252</v>
      </c>
      <c r="AF297" s="2" t="s">
        <v>4252</v>
      </c>
      <c r="AG297" s="2" t="s">
        <v>4252</v>
      </c>
      <c r="AH297" s="2"/>
    </row>
    <row r="298" spans="1:34" x14ac:dyDescent="0.25">
      <c r="A298" s="2">
        <v>337140</v>
      </c>
      <c r="B298" s="2" t="s">
        <v>1449</v>
      </c>
      <c r="C298" s="2" t="s">
        <v>338</v>
      </c>
      <c r="D298" s="2" t="s">
        <v>714</v>
      </c>
      <c r="E298" s="2" t="s">
        <v>77</v>
      </c>
      <c r="F298" s="2">
        <v>27921</v>
      </c>
      <c r="G298" s="2" t="s">
        <v>651</v>
      </c>
      <c r="H298" s="2" t="s">
        <v>16</v>
      </c>
      <c r="I298" s="2" t="s">
        <v>138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 t="s">
        <v>4252</v>
      </c>
      <c r="AC298" s="2" t="s">
        <v>4252</v>
      </c>
      <c r="AD298" s="2" t="s">
        <v>4252</v>
      </c>
      <c r="AE298" s="2" t="s">
        <v>4252</v>
      </c>
      <c r="AF298" s="2" t="s">
        <v>4252</v>
      </c>
      <c r="AG298" s="2" t="s">
        <v>4252</v>
      </c>
      <c r="AH298" s="2"/>
    </row>
    <row r="299" spans="1:34" x14ac:dyDescent="0.25">
      <c r="A299" s="2">
        <v>337159</v>
      </c>
      <c r="B299" s="2" t="s">
        <v>2244</v>
      </c>
      <c r="C299" s="2" t="s">
        <v>1092</v>
      </c>
      <c r="D299" s="2" t="s">
        <v>874</v>
      </c>
      <c r="E299" s="2" t="s">
        <v>77</v>
      </c>
      <c r="F299" s="2"/>
      <c r="G299" s="2"/>
      <c r="H299" s="2" t="s">
        <v>16</v>
      </c>
      <c r="I299" s="2" t="s">
        <v>138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 t="s">
        <v>4252</v>
      </c>
      <c r="AB299" s="2" t="s">
        <v>4252</v>
      </c>
      <c r="AC299" s="2" t="s">
        <v>4252</v>
      </c>
      <c r="AD299" s="2" t="s">
        <v>4252</v>
      </c>
      <c r="AE299" s="2" t="s">
        <v>4252</v>
      </c>
      <c r="AF299" s="2" t="s">
        <v>4252</v>
      </c>
      <c r="AG299" s="2" t="s">
        <v>4252</v>
      </c>
      <c r="AH299" s="2"/>
    </row>
    <row r="300" spans="1:34" x14ac:dyDescent="0.25">
      <c r="A300" s="2">
        <v>337171</v>
      </c>
      <c r="B300" s="2" t="s">
        <v>2173</v>
      </c>
      <c r="C300" s="2" t="s">
        <v>339</v>
      </c>
      <c r="D300" s="2" t="s">
        <v>1630</v>
      </c>
      <c r="E300" s="2" t="s">
        <v>76</v>
      </c>
      <c r="F300" s="2">
        <v>35307</v>
      </c>
      <c r="G300" s="2" t="s">
        <v>18</v>
      </c>
      <c r="H300" s="2" t="s">
        <v>16</v>
      </c>
      <c r="I300" s="2" t="s">
        <v>138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 t="s">
        <v>4252</v>
      </c>
      <c r="AE300" s="2" t="s">
        <v>4252</v>
      </c>
      <c r="AF300" s="2" t="s">
        <v>4252</v>
      </c>
      <c r="AG300" s="2" t="s">
        <v>4252</v>
      </c>
      <c r="AH300" s="2"/>
    </row>
    <row r="301" spans="1:34" x14ac:dyDescent="0.25">
      <c r="A301" s="2">
        <v>337181</v>
      </c>
      <c r="B301" s="2" t="s">
        <v>1629</v>
      </c>
      <c r="C301" s="2" t="s">
        <v>247</v>
      </c>
      <c r="D301" s="2" t="s">
        <v>790</v>
      </c>
      <c r="E301" s="2" t="s">
        <v>76</v>
      </c>
      <c r="F301" s="2"/>
      <c r="G301" s="2"/>
      <c r="H301" s="2" t="s">
        <v>16</v>
      </c>
      <c r="I301" s="2" t="s">
        <v>138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 t="s">
        <v>4252</v>
      </c>
      <c r="AB301" s="2" t="s">
        <v>4252</v>
      </c>
      <c r="AC301" s="2" t="s">
        <v>4252</v>
      </c>
      <c r="AD301" s="2" t="s">
        <v>4252</v>
      </c>
      <c r="AE301" s="2" t="s">
        <v>4252</v>
      </c>
      <c r="AF301" s="2" t="s">
        <v>4252</v>
      </c>
      <c r="AG301" s="2" t="s">
        <v>4252</v>
      </c>
      <c r="AH301" s="2"/>
    </row>
    <row r="302" spans="1:34" x14ac:dyDescent="0.25">
      <c r="A302" s="2">
        <v>337209</v>
      </c>
      <c r="B302" s="2" t="s">
        <v>1606</v>
      </c>
      <c r="C302" s="2" t="s">
        <v>1000</v>
      </c>
      <c r="D302" s="2" t="s">
        <v>1607</v>
      </c>
      <c r="E302" s="2" t="s">
        <v>77</v>
      </c>
      <c r="F302" s="2"/>
      <c r="G302" s="2"/>
      <c r="H302" s="2" t="s">
        <v>16</v>
      </c>
      <c r="I302" s="2" t="s">
        <v>138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 t="s">
        <v>4252</v>
      </c>
      <c r="AB302" s="2" t="s">
        <v>4252</v>
      </c>
      <c r="AC302" s="2" t="s">
        <v>4252</v>
      </c>
      <c r="AD302" s="2" t="s">
        <v>4252</v>
      </c>
      <c r="AE302" s="2" t="s">
        <v>4252</v>
      </c>
      <c r="AF302" s="2" t="s">
        <v>4252</v>
      </c>
      <c r="AG302" s="2" t="s">
        <v>4252</v>
      </c>
      <c r="AH302" s="2"/>
    </row>
    <row r="303" spans="1:34" x14ac:dyDescent="0.25">
      <c r="A303" s="2">
        <v>337212</v>
      </c>
      <c r="B303" s="2" t="s">
        <v>1450</v>
      </c>
      <c r="C303" s="2" t="s">
        <v>329</v>
      </c>
      <c r="D303" s="2" t="s">
        <v>319</v>
      </c>
      <c r="E303" s="2" t="s">
        <v>76</v>
      </c>
      <c r="F303" s="2"/>
      <c r="G303" s="2"/>
      <c r="H303" s="2" t="s">
        <v>16</v>
      </c>
      <c r="I303" s="2" t="s">
        <v>138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 t="s">
        <v>4252</v>
      </c>
      <c r="AB303" s="2" t="s">
        <v>4252</v>
      </c>
      <c r="AC303" s="2" t="s">
        <v>4252</v>
      </c>
      <c r="AD303" s="2" t="s">
        <v>4252</v>
      </c>
      <c r="AE303" s="2" t="s">
        <v>4252</v>
      </c>
      <c r="AF303" s="2" t="s">
        <v>4252</v>
      </c>
      <c r="AG303" s="2" t="s">
        <v>4252</v>
      </c>
      <c r="AH303" s="2"/>
    </row>
    <row r="304" spans="1:34" x14ac:dyDescent="0.25">
      <c r="A304" s="2">
        <v>337223</v>
      </c>
      <c r="B304" s="2" t="s">
        <v>2178</v>
      </c>
      <c r="C304" s="2" t="s">
        <v>249</v>
      </c>
      <c r="D304" s="2" t="s">
        <v>279</v>
      </c>
      <c r="E304" s="2" t="s">
        <v>76</v>
      </c>
      <c r="F304" s="2"/>
      <c r="G304" s="2"/>
      <c r="H304" s="2" t="s">
        <v>16</v>
      </c>
      <c r="I304" s="2" t="s">
        <v>138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 t="s">
        <v>4252</v>
      </c>
      <c r="AB304" s="2" t="s">
        <v>4252</v>
      </c>
      <c r="AC304" s="2" t="s">
        <v>4252</v>
      </c>
      <c r="AD304" s="2" t="s">
        <v>4252</v>
      </c>
      <c r="AE304" s="2" t="s">
        <v>4252</v>
      </c>
      <c r="AF304" s="2" t="s">
        <v>4252</v>
      </c>
      <c r="AG304" s="2" t="s">
        <v>4252</v>
      </c>
      <c r="AH304" s="2"/>
    </row>
    <row r="305" spans="1:34" x14ac:dyDescent="0.25">
      <c r="A305" s="2">
        <v>337275</v>
      </c>
      <c r="B305" s="2" t="s">
        <v>2174</v>
      </c>
      <c r="C305" s="2" t="s">
        <v>411</v>
      </c>
      <c r="D305" s="2" t="s">
        <v>268</v>
      </c>
      <c r="E305" s="2" t="s">
        <v>77</v>
      </c>
      <c r="F305" s="2"/>
      <c r="G305" s="2"/>
      <c r="H305" s="2" t="s">
        <v>16</v>
      </c>
      <c r="I305" s="2" t="s">
        <v>138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 t="s">
        <v>4252</v>
      </c>
      <c r="AB305" s="2" t="s">
        <v>4252</v>
      </c>
      <c r="AC305" s="2" t="s">
        <v>4252</v>
      </c>
      <c r="AD305" s="2" t="s">
        <v>4252</v>
      </c>
      <c r="AE305" s="2" t="s">
        <v>4252</v>
      </c>
      <c r="AF305" s="2" t="s">
        <v>4252</v>
      </c>
      <c r="AG305" s="2" t="s">
        <v>4252</v>
      </c>
      <c r="AH305" s="2"/>
    </row>
    <row r="306" spans="1:34" x14ac:dyDescent="0.25">
      <c r="A306" s="2">
        <v>337280</v>
      </c>
      <c r="B306" s="2" t="s">
        <v>1243</v>
      </c>
      <c r="C306" s="2" t="s">
        <v>361</v>
      </c>
      <c r="D306" s="2" t="s">
        <v>312</v>
      </c>
      <c r="E306" s="2" t="s">
        <v>76</v>
      </c>
      <c r="F306" s="2">
        <v>35259</v>
      </c>
      <c r="G306" s="2" t="s">
        <v>974</v>
      </c>
      <c r="H306" s="2" t="s">
        <v>16</v>
      </c>
      <c r="I306" s="2" t="s">
        <v>138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 t="s">
        <v>4252</v>
      </c>
      <c r="AD306" s="2" t="s">
        <v>4252</v>
      </c>
      <c r="AE306" s="2" t="s">
        <v>4252</v>
      </c>
      <c r="AF306" s="2" t="s">
        <v>4252</v>
      </c>
      <c r="AG306" s="2" t="s">
        <v>4252</v>
      </c>
      <c r="AH306" s="2"/>
    </row>
    <row r="307" spans="1:34" x14ac:dyDescent="0.25">
      <c r="A307" s="2">
        <v>338298</v>
      </c>
      <c r="B307" s="2" t="s">
        <v>2912</v>
      </c>
      <c r="C307" s="2" t="s">
        <v>213</v>
      </c>
      <c r="D307" s="2" t="s">
        <v>445</v>
      </c>
      <c r="E307" s="2" t="s">
        <v>76</v>
      </c>
      <c r="F307" s="2">
        <v>35065</v>
      </c>
      <c r="G307" s="2" t="s">
        <v>921</v>
      </c>
      <c r="H307" s="2" t="s">
        <v>16</v>
      </c>
      <c r="I307" s="2" t="s">
        <v>138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 t="s">
        <v>4252</v>
      </c>
      <c r="AC307" s="2" t="s">
        <v>4252</v>
      </c>
      <c r="AD307" s="2" t="s">
        <v>4252</v>
      </c>
      <c r="AE307" s="2" t="s">
        <v>4252</v>
      </c>
      <c r="AF307" s="2" t="s">
        <v>4252</v>
      </c>
      <c r="AG307" s="2" t="s">
        <v>4252</v>
      </c>
      <c r="AH307" s="2"/>
    </row>
    <row r="308" spans="1:34" x14ac:dyDescent="0.25">
      <c r="A308" s="2">
        <v>338302</v>
      </c>
      <c r="B308" s="2" t="s">
        <v>2913</v>
      </c>
      <c r="C308" s="2" t="s">
        <v>833</v>
      </c>
      <c r="D308" s="2" t="s">
        <v>838</v>
      </c>
      <c r="E308" s="2" t="s">
        <v>76</v>
      </c>
      <c r="F308" s="2">
        <v>35719</v>
      </c>
      <c r="G308" s="2" t="s">
        <v>18</v>
      </c>
      <c r="H308" s="2" t="s">
        <v>16</v>
      </c>
      <c r="I308" s="2" t="s">
        <v>138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 t="s">
        <v>4252</v>
      </c>
      <c r="AC308" s="2" t="s">
        <v>4252</v>
      </c>
      <c r="AD308" s="2" t="s">
        <v>4252</v>
      </c>
      <c r="AE308" s="2" t="s">
        <v>4252</v>
      </c>
      <c r="AF308" s="2" t="s">
        <v>4252</v>
      </c>
      <c r="AG308" s="2" t="s">
        <v>4252</v>
      </c>
      <c r="AH308" s="2"/>
    </row>
    <row r="309" spans="1:34" x14ac:dyDescent="0.25">
      <c r="A309" s="2">
        <v>338324</v>
      </c>
      <c r="B309" s="2" t="s">
        <v>4131</v>
      </c>
      <c r="C309" s="2" t="s">
        <v>1005</v>
      </c>
      <c r="D309" s="2" t="s">
        <v>430</v>
      </c>
      <c r="E309" s="2" t="s">
        <v>76</v>
      </c>
      <c r="F309" s="2"/>
      <c r="G309" s="2"/>
      <c r="H309" s="2" t="s">
        <v>16</v>
      </c>
      <c r="I309" s="2" t="s">
        <v>138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 t="s">
        <v>4252</v>
      </c>
      <c r="AC309" s="2" t="s">
        <v>4252</v>
      </c>
      <c r="AD309" s="2" t="s">
        <v>4252</v>
      </c>
      <c r="AE309" s="2" t="s">
        <v>4252</v>
      </c>
      <c r="AF309" s="2" t="s">
        <v>4252</v>
      </c>
      <c r="AG309" s="2" t="s">
        <v>4252</v>
      </c>
      <c r="AH309" s="2"/>
    </row>
    <row r="310" spans="1:34" x14ac:dyDescent="0.25">
      <c r="A310" s="2">
        <v>326178</v>
      </c>
      <c r="B310" s="2" t="s">
        <v>3472</v>
      </c>
      <c r="C310" s="2" t="s">
        <v>361</v>
      </c>
      <c r="D310" s="2" t="s">
        <v>276</v>
      </c>
      <c r="E310" s="2" t="s">
        <v>77</v>
      </c>
      <c r="F310" s="2">
        <v>34271</v>
      </c>
      <c r="G310" s="2" t="s">
        <v>212</v>
      </c>
      <c r="H310" s="2" t="s">
        <v>16</v>
      </c>
      <c r="I310" s="2" t="s">
        <v>138</v>
      </c>
      <c r="J310" s="2" t="s">
        <v>1179</v>
      </c>
      <c r="K310" s="2"/>
      <c r="L310" s="2" t="s">
        <v>30</v>
      </c>
      <c r="M310" s="2"/>
      <c r="N310" s="2"/>
      <c r="O310" s="2"/>
      <c r="P310" s="2"/>
      <c r="Q310" s="2"/>
      <c r="R310" s="2" t="s">
        <v>4453</v>
      </c>
      <c r="S310" s="2">
        <v>45498</v>
      </c>
      <c r="T310" s="2">
        <v>0</v>
      </c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 t="s">
        <v>4453</v>
      </c>
    </row>
    <row r="311" spans="1:34" x14ac:dyDescent="0.25">
      <c r="A311" s="2">
        <v>324291</v>
      </c>
      <c r="B311" s="2" t="s">
        <v>3015</v>
      </c>
      <c r="C311" s="2" t="s">
        <v>260</v>
      </c>
      <c r="D311" s="2" t="s">
        <v>336</v>
      </c>
      <c r="E311" s="2" t="s">
        <v>76</v>
      </c>
      <c r="F311" s="2">
        <v>34020</v>
      </c>
      <c r="G311" s="2" t="s">
        <v>18</v>
      </c>
      <c r="H311" s="2" t="s">
        <v>16</v>
      </c>
      <c r="I311" s="2" t="s">
        <v>138</v>
      </c>
      <c r="J311" s="2" t="s">
        <v>1179</v>
      </c>
      <c r="K311" s="2"/>
      <c r="L311" s="2" t="s">
        <v>18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 t="s">
        <v>4453</v>
      </c>
    </row>
    <row r="312" spans="1:34" x14ac:dyDescent="0.25">
      <c r="A312" s="2">
        <v>319209</v>
      </c>
      <c r="B312" s="2" t="s">
        <v>2095</v>
      </c>
      <c r="C312" s="2" t="s">
        <v>278</v>
      </c>
      <c r="D312" s="2" t="s">
        <v>893</v>
      </c>
      <c r="E312" s="2" t="s">
        <v>77</v>
      </c>
      <c r="F312" s="2">
        <v>31895</v>
      </c>
      <c r="G312" s="2" t="s">
        <v>18</v>
      </c>
      <c r="H312" s="2" t="s">
        <v>16</v>
      </c>
      <c r="I312" s="2" t="s">
        <v>138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 t="s">
        <v>4455</v>
      </c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 s="2">
        <v>324883</v>
      </c>
      <c r="B313" s="2" t="s">
        <v>2181</v>
      </c>
      <c r="C313" s="2" t="s">
        <v>711</v>
      </c>
      <c r="D313" s="2" t="s">
        <v>451</v>
      </c>
      <c r="E313" s="2" t="s">
        <v>77</v>
      </c>
      <c r="F313" s="2">
        <v>32396</v>
      </c>
      <c r="G313" s="2" t="s">
        <v>18</v>
      </c>
      <c r="H313" s="2" t="s">
        <v>16</v>
      </c>
      <c r="I313" s="2" t="s">
        <v>138</v>
      </c>
      <c r="J313" s="2" t="s">
        <v>1179</v>
      </c>
      <c r="K313" s="2"/>
      <c r="L313" s="2" t="s">
        <v>18</v>
      </c>
      <c r="M313" s="2"/>
      <c r="N313" s="2"/>
      <c r="O313" s="2"/>
      <c r="P313" s="2"/>
      <c r="Q313" s="2"/>
      <c r="R313" s="2"/>
      <c r="S313" s="2"/>
      <c r="T313" s="2"/>
      <c r="U313" s="2"/>
      <c r="V313" s="2" t="s">
        <v>4455</v>
      </c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 s="2">
        <v>317897</v>
      </c>
      <c r="B314" s="2" t="s">
        <v>2274</v>
      </c>
      <c r="C314" s="2" t="s">
        <v>228</v>
      </c>
      <c r="D314" s="2" t="s">
        <v>438</v>
      </c>
      <c r="E314" s="2" t="s">
        <v>76</v>
      </c>
      <c r="F314" s="2">
        <v>34191</v>
      </c>
      <c r="G314" s="2" t="s">
        <v>18</v>
      </c>
      <c r="H314" s="2" t="s">
        <v>16</v>
      </c>
      <c r="I314" s="2" t="s">
        <v>138</v>
      </c>
      <c r="J314" s="2" t="s">
        <v>15</v>
      </c>
      <c r="K314" s="2"/>
      <c r="L314" s="2" t="s">
        <v>30</v>
      </c>
      <c r="M314" s="2"/>
      <c r="N314" s="2"/>
      <c r="O314" s="2"/>
      <c r="P314" s="2"/>
      <c r="Q314" s="2"/>
      <c r="R314" s="2"/>
      <c r="S314" s="2"/>
      <c r="T314" s="2"/>
      <c r="U314" s="2"/>
      <c r="V314" s="2" t="s">
        <v>4455</v>
      </c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 s="2">
        <v>329555</v>
      </c>
      <c r="B315" s="2" t="s">
        <v>1390</v>
      </c>
      <c r="C315" s="2" t="s">
        <v>228</v>
      </c>
      <c r="D315" s="2" t="s">
        <v>495</v>
      </c>
      <c r="E315" s="2" t="s">
        <v>77</v>
      </c>
      <c r="F315" s="2"/>
      <c r="G315" s="2"/>
      <c r="H315" s="2" t="s">
        <v>16</v>
      </c>
      <c r="I315" s="2" t="s">
        <v>138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 t="s">
        <v>4455</v>
      </c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 s="2">
        <v>323372</v>
      </c>
      <c r="B316" s="2" t="s">
        <v>4369</v>
      </c>
      <c r="C316" s="2" t="s">
        <v>213</v>
      </c>
      <c r="D316" s="2" t="s">
        <v>1007</v>
      </c>
      <c r="E316" s="2"/>
      <c r="F316" s="2"/>
      <c r="G316" s="2"/>
      <c r="H316" s="2"/>
      <c r="I316" s="2" t="s">
        <v>138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 t="s">
        <v>4455</v>
      </c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 s="2">
        <v>324241</v>
      </c>
      <c r="B317" s="2" t="s">
        <v>4365</v>
      </c>
      <c r="C317" s="2" t="s">
        <v>334</v>
      </c>
      <c r="D317" s="2" t="s">
        <v>784</v>
      </c>
      <c r="E317" s="2"/>
      <c r="F317" s="2"/>
      <c r="G317" s="2"/>
      <c r="H317" s="2"/>
      <c r="I317" s="2" t="s">
        <v>138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 t="s">
        <v>4455</v>
      </c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 t="s">
        <v>4252</v>
      </c>
      <c r="AH317" s="2"/>
    </row>
    <row r="318" spans="1:34" x14ac:dyDescent="0.25">
      <c r="A318" s="2">
        <v>330506</v>
      </c>
      <c r="B318" s="2" t="s">
        <v>924</v>
      </c>
      <c r="C318" s="2" t="s">
        <v>387</v>
      </c>
      <c r="D318" s="2" t="s">
        <v>211</v>
      </c>
      <c r="E318" s="2" t="s">
        <v>76</v>
      </c>
      <c r="F318" s="2">
        <v>34883</v>
      </c>
      <c r="G318" s="2" t="s">
        <v>486</v>
      </c>
      <c r="H318" s="2" t="s">
        <v>16</v>
      </c>
      <c r="I318" s="2" t="s">
        <v>138</v>
      </c>
      <c r="J318" s="2" t="s">
        <v>1179</v>
      </c>
      <c r="K318" s="2"/>
      <c r="L318" s="2" t="s">
        <v>18</v>
      </c>
      <c r="M318" s="2"/>
      <c r="N318" s="2"/>
      <c r="O318" s="2"/>
      <c r="P318" s="2"/>
      <c r="Q318" s="2"/>
      <c r="R318" s="2"/>
      <c r="S318" s="2"/>
      <c r="T318" s="2"/>
      <c r="U318" s="2"/>
      <c r="V318" s="2" t="s">
        <v>4455</v>
      </c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 t="s">
        <v>4252</v>
      </c>
      <c r="AH318" s="2"/>
    </row>
    <row r="319" spans="1:34" x14ac:dyDescent="0.25">
      <c r="A319" s="2">
        <v>301490</v>
      </c>
      <c r="B319" s="2" t="s">
        <v>4435</v>
      </c>
      <c r="C319" s="2" t="s">
        <v>287</v>
      </c>
      <c r="D319" s="2" t="s">
        <v>272</v>
      </c>
      <c r="E319" s="2"/>
      <c r="F319" s="2"/>
      <c r="G319" s="2"/>
      <c r="H319" s="2"/>
      <c r="I319" s="2" t="s">
        <v>138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 t="s">
        <v>4455</v>
      </c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 t="s">
        <v>4252</v>
      </c>
      <c r="AH319" s="2"/>
    </row>
    <row r="320" spans="1:34" x14ac:dyDescent="0.25">
      <c r="A320" s="2">
        <v>324049</v>
      </c>
      <c r="B320" s="2" t="s">
        <v>2079</v>
      </c>
      <c r="C320" s="2" t="s">
        <v>435</v>
      </c>
      <c r="D320" s="2" t="s">
        <v>231</v>
      </c>
      <c r="E320" s="2" t="s">
        <v>76</v>
      </c>
      <c r="F320" s="2">
        <v>27633</v>
      </c>
      <c r="G320" s="2" t="s">
        <v>18</v>
      </c>
      <c r="H320" s="2" t="s">
        <v>16</v>
      </c>
      <c r="I320" s="2" t="s">
        <v>138</v>
      </c>
      <c r="J320" s="2" t="s">
        <v>1179</v>
      </c>
      <c r="K320" s="2"/>
      <c r="L320" s="2" t="s">
        <v>18</v>
      </c>
      <c r="M320" s="2"/>
      <c r="N320" s="2"/>
      <c r="O320" s="2"/>
      <c r="P320" s="2"/>
      <c r="Q320" s="2"/>
      <c r="R320" s="2"/>
      <c r="S320" s="2"/>
      <c r="T320" s="2"/>
      <c r="U320" s="2"/>
      <c r="V320" s="2" t="s">
        <v>4455</v>
      </c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 t="s">
        <v>4252</v>
      </c>
      <c r="AH320" s="2"/>
    </row>
    <row r="321" spans="1:34" x14ac:dyDescent="0.25">
      <c r="A321" s="2">
        <v>333193</v>
      </c>
      <c r="B321" s="2" t="s">
        <v>1628</v>
      </c>
      <c r="C321" s="2" t="s">
        <v>213</v>
      </c>
      <c r="D321" s="2" t="s">
        <v>218</v>
      </c>
      <c r="E321" s="2" t="s">
        <v>77</v>
      </c>
      <c r="F321" s="2">
        <v>33789</v>
      </c>
      <c r="G321" s="2" t="s">
        <v>27</v>
      </c>
      <c r="H321" s="2" t="s">
        <v>16</v>
      </c>
      <c r="I321" s="2" t="s">
        <v>138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 t="s">
        <v>4455</v>
      </c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 s="2">
        <v>301643</v>
      </c>
      <c r="B322" s="2" t="s">
        <v>4434</v>
      </c>
      <c r="C322" s="2" t="s">
        <v>323</v>
      </c>
      <c r="D322" s="2" t="s">
        <v>1081</v>
      </c>
      <c r="E322" s="2"/>
      <c r="F322" s="2"/>
      <c r="G322" s="2"/>
      <c r="H322" s="2"/>
      <c r="I322" s="2" t="s">
        <v>138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 t="s">
        <v>4455</v>
      </c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 s="2">
        <v>306014</v>
      </c>
      <c r="B323" s="2" t="s">
        <v>4422</v>
      </c>
      <c r="C323" s="2" t="s">
        <v>446</v>
      </c>
      <c r="D323" s="2" t="s">
        <v>365</v>
      </c>
      <c r="E323" s="2"/>
      <c r="F323" s="2"/>
      <c r="G323" s="2"/>
      <c r="H323" s="2"/>
      <c r="I323" s="2" t="s">
        <v>138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 t="s">
        <v>4455</v>
      </c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 s="2">
        <v>306176</v>
      </c>
      <c r="B324" s="2" t="s">
        <v>4421</v>
      </c>
      <c r="C324" s="2" t="s">
        <v>228</v>
      </c>
      <c r="D324" s="2" t="s">
        <v>533</v>
      </c>
      <c r="E324" s="2"/>
      <c r="F324" s="2"/>
      <c r="G324" s="2"/>
      <c r="H324" s="2"/>
      <c r="I324" s="2" t="s">
        <v>138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 t="s">
        <v>4455</v>
      </c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 s="2">
        <v>306684</v>
      </c>
      <c r="B325" s="2" t="s">
        <v>4419</v>
      </c>
      <c r="C325" s="2" t="s">
        <v>252</v>
      </c>
      <c r="D325" s="2" t="s">
        <v>270</v>
      </c>
      <c r="E325" s="2"/>
      <c r="F325" s="2"/>
      <c r="G325" s="2"/>
      <c r="H325" s="2"/>
      <c r="I325" s="2" t="s">
        <v>138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 t="s">
        <v>4455</v>
      </c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 s="2">
        <v>307217</v>
      </c>
      <c r="B326" s="2" t="s">
        <v>2110</v>
      </c>
      <c r="C326" s="2" t="s">
        <v>228</v>
      </c>
      <c r="D326" s="2" t="s">
        <v>621</v>
      </c>
      <c r="E326" s="2" t="s">
        <v>76</v>
      </c>
      <c r="F326" s="2">
        <v>31778</v>
      </c>
      <c r="G326" s="2" t="s">
        <v>58</v>
      </c>
      <c r="H326" s="2" t="s">
        <v>16</v>
      </c>
      <c r="I326" s="2" t="s">
        <v>138</v>
      </c>
      <c r="J326" s="2" t="s">
        <v>1179</v>
      </c>
      <c r="K326" s="2"/>
      <c r="L326" s="2" t="s">
        <v>18</v>
      </c>
      <c r="M326" s="2"/>
      <c r="N326" s="2"/>
      <c r="O326" s="2"/>
      <c r="P326" s="2"/>
      <c r="Q326" s="2"/>
      <c r="R326" s="2"/>
      <c r="S326" s="2"/>
      <c r="T326" s="2"/>
      <c r="U326" s="2"/>
      <c r="V326" s="2" t="s">
        <v>4455</v>
      </c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 s="2">
        <v>307751</v>
      </c>
      <c r="B327" s="2" t="s">
        <v>4417</v>
      </c>
      <c r="C327" s="2" t="s">
        <v>637</v>
      </c>
      <c r="D327" s="2" t="s">
        <v>4418</v>
      </c>
      <c r="E327" s="2"/>
      <c r="F327" s="2"/>
      <c r="G327" s="2"/>
      <c r="H327" s="2"/>
      <c r="I327" s="2" t="s">
        <v>138</v>
      </c>
      <c r="J327" s="2"/>
      <c r="K327" s="2"/>
      <c r="L327" s="2"/>
      <c r="M327" s="2"/>
      <c r="N327" s="2"/>
      <c r="O327" s="2"/>
      <c r="P327" s="2"/>
      <c r="Q327" s="2"/>
      <c r="R327" s="2">
        <v>4879</v>
      </c>
      <c r="S327" s="2">
        <v>45509</v>
      </c>
      <c r="T327" s="2">
        <v>70000</v>
      </c>
      <c r="U327" s="2"/>
      <c r="V327" s="2" t="s">
        <v>4455</v>
      </c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 s="2">
        <v>310542</v>
      </c>
      <c r="B328" s="2" t="s">
        <v>4409</v>
      </c>
      <c r="C328" s="2" t="s">
        <v>243</v>
      </c>
      <c r="D328" s="2" t="s">
        <v>4410</v>
      </c>
      <c r="E328" s="2"/>
      <c r="F328" s="2"/>
      <c r="G328" s="2"/>
      <c r="H328" s="2"/>
      <c r="I328" s="2" t="s">
        <v>138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 t="s">
        <v>4455</v>
      </c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 s="2">
        <v>311951</v>
      </c>
      <c r="B329" s="2" t="s">
        <v>4403</v>
      </c>
      <c r="C329" s="2" t="s">
        <v>957</v>
      </c>
      <c r="D329" s="2" t="s">
        <v>698</v>
      </c>
      <c r="E329" s="2"/>
      <c r="F329" s="2"/>
      <c r="G329" s="2"/>
      <c r="H329" s="2"/>
      <c r="I329" s="2" t="s">
        <v>138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 t="s">
        <v>4455</v>
      </c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 s="2">
        <v>312222</v>
      </c>
      <c r="B330" s="2" t="s">
        <v>4402</v>
      </c>
      <c r="C330" s="2" t="s">
        <v>230</v>
      </c>
      <c r="D330" s="2" t="s">
        <v>312</v>
      </c>
      <c r="E330" s="2"/>
      <c r="F330" s="2"/>
      <c r="G330" s="2"/>
      <c r="H330" s="2"/>
      <c r="I330" s="2" t="s">
        <v>138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 t="s">
        <v>4455</v>
      </c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 s="2">
        <v>316446</v>
      </c>
      <c r="B331" s="2" t="s">
        <v>1936</v>
      </c>
      <c r="C331" s="2" t="s">
        <v>323</v>
      </c>
      <c r="D331" s="2" t="s">
        <v>498</v>
      </c>
      <c r="E331" s="2" t="s">
        <v>77</v>
      </c>
      <c r="F331" s="2">
        <v>31980</v>
      </c>
      <c r="G331" s="2" t="s">
        <v>709</v>
      </c>
      <c r="H331" s="2" t="s">
        <v>16</v>
      </c>
      <c r="I331" s="2" t="s">
        <v>138</v>
      </c>
      <c r="J331" s="2" t="s">
        <v>1179</v>
      </c>
      <c r="K331" s="2"/>
      <c r="L331" s="2" t="s">
        <v>58</v>
      </c>
      <c r="M331" s="2"/>
      <c r="N331" s="2"/>
      <c r="O331" s="2"/>
      <c r="P331" s="2"/>
      <c r="Q331" s="2"/>
      <c r="R331" s="2"/>
      <c r="S331" s="2"/>
      <c r="T331" s="2"/>
      <c r="U331" s="2"/>
      <c r="V331" s="2" t="s">
        <v>4455</v>
      </c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 s="2">
        <v>317804</v>
      </c>
      <c r="B332" s="2" t="s">
        <v>4390</v>
      </c>
      <c r="C332" s="2" t="s">
        <v>228</v>
      </c>
      <c r="D332" s="2" t="s">
        <v>2993</v>
      </c>
      <c r="E332" s="2"/>
      <c r="F332" s="2"/>
      <c r="G332" s="2"/>
      <c r="H332" s="2"/>
      <c r="I332" s="2" t="s">
        <v>138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 t="s">
        <v>4455</v>
      </c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 s="2">
        <v>318784</v>
      </c>
      <c r="B333" s="2" t="s">
        <v>2027</v>
      </c>
      <c r="C333" s="2" t="s">
        <v>213</v>
      </c>
      <c r="D333" s="2" t="s">
        <v>1804</v>
      </c>
      <c r="E333" s="2" t="s">
        <v>76</v>
      </c>
      <c r="F333" s="2">
        <v>30777</v>
      </c>
      <c r="G333" s="2" t="s">
        <v>18</v>
      </c>
      <c r="H333" s="2" t="s">
        <v>16</v>
      </c>
      <c r="I333" s="2" t="s">
        <v>138</v>
      </c>
      <c r="J333" s="2" t="s">
        <v>1179</v>
      </c>
      <c r="K333" s="2"/>
      <c r="L333" s="2" t="s">
        <v>18</v>
      </c>
      <c r="M333" s="2"/>
      <c r="N333" s="2"/>
      <c r="O333" s="2"/>
      <c r="P333" s="2"/>
      <c r="Q333" s="2"/>
      <c r="R333" s="2"/>
      <c r="S333" s="2"/>
      <c r="T333" s="2"/>
      <c r="U333" s="2"/>
      <c r="V333" s="2" t="s">
        <v>4455</v>
      </c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 s="2">
        <v>319545</v>
      </c>
      <c r="B334" s="2" t="s">
        <v>2028</v>
      </c>
      <c r="C334" s="2" t="s">
        <v>325</v>
      </c>
      <c r="D334" s="2" t="s">
        <v>1079</v>
      </c>
      <c r="E334" s="2" t="s">
        <v>76</v>
      </c>
      <c r="F334" s="2">
        <v>33063</v>
      </c>
      <c r="G334" s="2" t="s">
        <v>61</v>
      </c>
      <c r="H334" s="2" t="s">
        <v>16</v>
      </c>
      <c r="I334" s="2" t="s">
        <v>138</v>
      </c>
      <c r="J334" s="2" t="s">
        <v>15</v>
      </c>
      <c r="K334" s="2"/>
      <c r="L334" s="2" t="s">
        <v>61</v>
      </c>
      <c r="M334" s="2"/>
      <c r="N334" s="2"/>
      <c r="O334" s="2"/>
      <c r="P334" s="2"/>
      <c r="Q334" s="2"/>
      <c r="R334" s="2"/>
      <c r="S334" s="2"/>
      <c r="T334" s="2"/>
      <c r="U334" s="2"/>
      <c r="V334" s="2" t="s">
        <v>4455</v>
      </c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 s="2">
        <v>320465</v>
      </c>
      <c r="B335" s="2" t="s">
        <v>1294</v>
      </c>
      <c r="C335" s="2" t="s">
        <v>540</v>
      </c>
      <c r="D335" s="2" t="s">
        <v>319</v>
      </c>
      <c r="E335" s="2" t="s">
        <v>76</v>
      </c>
      <c r="F335" s="2">
        <v>29954</v>
      </c>
      <c r="G335" s="2" t="s">
        <v>1295</v>
      </c>
      <c r="H335" s="2" t="s">
        <v>16</v>
      </c>
      <c r="I335" s="2" t="s">
        <v>138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 t="s">
        <v>4455</v>
      </c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 s="2">
        <v>321892</v>
      </c>
      <c r="B336" s="2" t="s">
        <v>4375</v>
      </c>
      <c r="C336" s="2" t="s">
        <v>490</v>
      </c>
      <c r="D336" s="2" t="s">
        <v>1079</v>
      </c>
      <c r="E336" s="2"/>
      <c r="F336" s="2"/>
      <c r="G336" s="2"/>
      <c r="H336" s="2"/>
      <c r="I336" s="2" t="s">
        <v>138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 t="s">
        <v>4455</v>
      </c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 s="2">
        <v>322211</v>
      </c>
      <c r="B337" s="2" t="s">
        <v>2106</v>
      </c>
      <c r="C337" s="2" t="s">
        <v>598</v>
      </c>
      <c r="D337" s="2" t="s">
        <v>2107</v>
      </c>
      <c r="E337" s="2" t="s">
        <v>77</v>
      </c>
      <c r="F337" s="2">
        <v>34534</v>
      </c>
      <c r="G337" s="2" t="s">
        <v>541</v>
      </c>
      <c r="H337" s="2" t="s">
        <v>19</v>
      </c>
      <c r="I337" s="2" t="s">
        <v>138</v>
      </c>
      <c r="J337" s="2" t="s">
        <v>1179</v>
      </c>
      <c r="K337" s="2"/>
      <c r="L337" s="2" t="s">
        <v>18</v>
      </c>
      <c r="M337" s="2"/>
      <c r="N337" s="2"/>
      <c r="O337" s="2"/>
      <c r="P337" s="2"/>
      <c r="Q337" s="2"/>
      <c r="R337" s="2"/>
      <c r="S337" s="2"/>
      <c r="T337" s="2"/>
      <c r="U337" s="2"/>
      <c r="V337" s="2" t="s">
        <v>4455</v>
      </c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 s="2">
        <v>322479</v>
      </c>
      <c r="B338" s="2" t="s">
        <v>4372</v>
      </c>
      <c r="C338" s="2" t="s">
        <v>247</v>
      </c>
      <c r="D338" s="2" t="s">
        <v>1646</v>
      </c>
      <c r="E338" s="2"/>
      <c r="F338" s="2"/>
      <c r="G338" s="2"/>
      <c r="H338" s="2"/>
      <c r="I338" s="2" t="s">
        <v>138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 t="s">
        <v>4455</v>
      </c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 s="2">
        <v>323409</v>
      </c>
      <c r="B339" s="2" t="s">
        <v>1482</v>
      </c>
      <c r="C339" s="2" t="s">
        <v>570</v>
      </c>
      <c r="D339" s="2" t="s">
        <v>816</v>
      </c>
      <c r="E339" s="2" t="s">
        <v>77</v>
      </c>
      <c r="F339" s="2">
        <v>34191</v>
      </c>
      <c r="G339" s="2" t="s">
        <v>18</v>
      </c>
      <c r="H339" s="2" t="s">
        <v>16</v>
      </c>
      <c r="I339" s="2" t="s">
        <v>138</v>
      </c>
      <c r="J339" s="2" t="s">
        <v>1179</v>
      </c>
      <c r="K339" s="2"/>
      <c r="L339" s="2" t="s">
        <v>18</v>
      </c>
      <c r="M339" s="2"/>
      <c r="N339" s="2"/>
      <c r="O339" s="2"/>
      <c r="P339" s="2"/>
      <c r="Q339" s="2"/>
      <c r="R339" s="2"/>
      <c r="S339" s="2"/>
      <c r="T339" s="2"/>
      <c r="U339" s="2"/>
      <c r="V339" s="2" t="s">
        <v>4455</v>
      </c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 s="2">
        <v>324870</v>
      </c>
      <c r="B340" s="2" t="s">
        <v>4363</v>
      </c>
      <c r="C340" s="2" t="s">
        <v>460</v>
      </c>
      <c r="D340" s="2" t="s">
        <v>436</v>
      </c>
      <c r="E340" s="2"/>
      <c r="F340" s="2"/>
      <c r="G340" s="2"/>
      <c r="H340" s="2"/>
      <c r="I340" s="2" t="s">
        <v>138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 t="s">
        <v>4455</v>
      </c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 s="2">
        <v>326448</v>
      </c>
      <c r="B341" s="2" t="s">
        <v>2112</v>
      </c>
      <c r="C341" s="2" t="s">
        <v>273</v>
      </c>
      <c r="D341" s="2" t="s">
        <v>2087</v>
      </c>
      <c r="E341" s="2" t="s">
        <v>77</v>
      </c>
      <c r="F341" s="2">
        <v>35436</v>
      </c>
      <c r="G341" s="2" t="s">
        <v>18</v>
      </c>
      <c r="H341" s="2" t="s">
        <v>16</v>
      </c>
      <c r="I341" s="2" t="s">
        <v>138</v>
      </c>
      <c r="J341" s="2" t="s">
        <v>1179</v>
      </c>
      <c r="K341" s="2"/>
      <c r="L341" s="2" t="s">
        <v>18</v>
      </c>
      <c r="M341" s="2"/>
      <c r="N341" s="2"/>
      <c r="O341" s="2"/>
      <c r="P341" s="2"/>
      <c r="Q341" s="2"/>
      <c r="R341" s="2"/>
      <c r="S341" s="2"/>
      <c r="T341" s="2"/>
      <c r="U341" s="2"/>
      <c r="V341" s="2" t="s">
        <v>4455</v>
      </c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 s="2">
        <v>327065</v>
      </c>
      <c r="B342" s="2" t="s">
        <v>2200</v>
      </c>
      <c r="C342" s="2" t="s">
        <v>339</v>
      </c>
      <c r="D342" s="2" t="s">
        <v>532</v>
      </c>
      <c r="E342" s="2" t="s">
        <v>77</v>
      </c>
      <c r="F342" s="2">
        <v>35201</v>
      </c>
      <c r="G342" s="2" t="s">
        <v>486</v>
      </c>
      <c r="H342" s="2" t="s">
        <v>16</v>
      </c>
      <c r="I342" s="2" t="s">
        <v>138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 t="s">
        <v>4455</v>
      </c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 s="2">
        <v>327976</v>
      </c>
      <c r="B343" s="2" t="s">
        <v>2257</v>
      </c>
      <c r="C343" s="2" t="s">
        <v>534</v>
      </c>
      <c r="D343" s="2" t="s">
        <v>221</v>
      </c>
      <c r="E343" s="2" t="s">
        <v>77</v>
      </c>
      <c r="F343" s="2">
        <v>29221</v>
      </c>
      <c r="G343" s="2" t="s">
        <v>2258</v>
      </c>
      <c r="H343" s="2" t="s">
        <v>16</v>
      </c>
      <c r="I343" s="2" t="s">
        <v>138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 t="s">
        <v>4455</v>
      </c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 s="2">
        <v>328227</v>
      </c>
      <c r="B344" s="2" t="s">
        <v>2032</v>
      </c>
      <c r="C344" s="2" t="s">
        <v>261</v>
      </c>
      <c r="D344" s="2" t="s">
        <v>445</v>
      </c>
      <c r="E344" s="2" t="s">
        <v>77</v>
      </c>
      <c r="F344" s="2">
        <v>33739</v>
      </c>
      <c r="G344" s="2" t="s">
        <v>486</v>
      </c>
      <c r="H344" s="2" t="s">
        <v>16</v>
      </c>
      <c r="I344" s="2" t="s">
        <v>138</v>
      </c>
      <c r="J344" s="2" t="s">
        <v>1179</v>
      </c>
      <c r="K344" s="2"/>
      <c r="L344" s="2" t="s">
        <v>30</v>
      </c>
      <c r="M344" s="2"/>
      <c r="N344" s="2"/>
      <c r="O344" s="2"/>
      <c r="P344" s="2"/>
      <c r="Q344" s="2"/>
      <c r="R344" s="2"/>
      <c r="S344" s="2"/>
      <c r="T344" s="2"/>
      <c r="U344" s="2"/>
      <c r="V344" s="2" t="s">
        <v>4455</v>
      </c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 s="2">
        <v>328290</v>
      </c>
      <c r="B345" s="2" t="s">
        <v>4349</v>
      </c>
      <c r="C345" s="2" t="s">
        <v>4350</v>
      </c>
      <c r="D345" s="2" t="s">
        <v>712</v>
      </c>
      <c r="E345" s="2"/>
      <c r="F345" s="2"/>
      <c r="G345" s="2"/>
      <c r="H345" s="2"/>
      <c r="I345" s="2" t="s">
        <v>138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 t="s">
        <v>4455</v>
      </c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 s="2">
        <v>333657</v>
      </c>
      <c r="B346" s="2" t="s">
        <v>4338</v>
      </c>
      <c r="C346" s="2" t="s">
        <v>540</v>
      </c>
      <c r="D346" s="2" t="s">
        <v>850</v>
      </c>
      <c r="E346" s="2"/>
      <c r="F346" s="2"/>
      <c r="G346" s="2"/>
      <c r="H346" s="2"/>
      <c r="I346" s="2" t="s">
        <v>138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 t="s">
        <v>4455</v>
      </c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 s="2">
        <v>313126</v>
      </c>
      <c r="B347" s="2" t="s">
        <v>4397</v>
      </c>
      <c r="C347" s="2" t="s">
        <v>465</v>
      </c>
      <c r="D347" s="2" t="s">
        <v>366</v>
      </c>
      <c r="E347" s="2"/>
      <c r="F347" s="2"/>
      <c r="G347" s="2"/>
      <c r="H347" s="2"/>
      <c r="I347" s="2" t="s">
        <v>138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 t="s">
        <v>4455</v>
      </c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 t="s">
        <v>4252</v>
      </c>
      <c r="AH347" s="2"/>
    </row>
    <row r="348" spans="1:34" x14ac:dyDescent="0.25">
      <c r="A348" s="2">
        <v>318882</v>
      </c>
      <c r="B348" s="2" t="s">
        <v>1937</v>
      </c>
      <c r="C348" s="2" t="s">
        <v>668</v>
      </c>
      <c r="D348" s="2" t="s">
        <v>1938</v>
      </c>
      <c r="E348" s="2" t="s">
        <v>77</v>
      </c>
      <c r="F348" s="2">
        <v>31467</v>
      </c>
      <c r="G348" s="2" t="s">
        <v>535</v>
      </c>
      <c r="H348" s="2" t="s">
        <v>16</v>
      </c>
      <c r="I348" s="2" t="s">
        <v>138</v>
      </c>
      <c r="J348" s="2" t="s">
        <v>1179</v>
      </c>
      <c r="K348" s="2"/>
      <c r="L348" s="2" t="s">
        <v>18</v>
      </c>
      <c r="M348" s="2"/>
      <c r="N348" s="2"/>
      <c r="O348" s="2"/>
      <c r="P348" s="2"/>
      <c r="Q348" s="2"/>
      <c r="R348" s="2"/>
      <c r="S348" s="2"/>
      <c r="T348" s="2"/>
      <c r="U348" s="2"/>
      <c r="V348" s="2" t="s">
        <v>4455</v>
      </c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 t="s">
        <v>4252</v>
      </c>
      <c r="AH348" s="2"/>
    </row>
    <row r="349" spans="1:34" x14ac:dyDescent="0.25">
      <c r="A349" s="2">
        <v>319472</v>
      </c>
      <c r="B349" s="2" t="s">
        <v>1403</v>
      </c>
      <c r="C349" s="2" t="s">
        <v>440</v>
      </c>
      <c r="D349" s="2" t="s">
        <v>703</v>
      </c>
      <c r="E349" s="2" t="s">
        <v>76</v>
      </c>
      <c r="F349" s="2">
        <v>33679</v>
      </c>
      <c r="G349" s="2" t="s">
        <v>70</v>
      </c>
      <c r="H349" s="2" t="s">
        <v>16</v>
      </c>
      <c r="I349" s="2" t="s">
        <v>138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 t="s">
        <v>4455</v>
      </c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 t="s">
        <v>4252</v>
      </c>
      <c r="AH349" s="2"/>
    </row>
    <row r="350" spans="1:34" x14ac:dyDescent="0.25">
      <c r="A350" s="2">
        <v>320580</v>
      </c>
      <c r="B350" s="2" t="s">
        <v>1808</v>
      </c>
      <c r="C350" s="2" t="s">
        <v>386</v>
      </c>
      <c r="D350" s="2" t="s">
        <v>445</v>
      </c>
      <c r="E350" s="2" t="s">
        <v>76</v>
      </c>
      <c r="F350" s="2">
        <v>30730</v>
      </c>
      <c r="G350" s="2" t="s">
        <v>1809</v>
      </c>
      <c r="H350" s="2" t="s">
        <v>16</v>
      </c>
      <c r="I350" s="2" t="s">
        <v>138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 t="s">
        <v>4455</v>
      </c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 t="s">
        <v>4252</v>
      </c>
      <c r="AH350" s="2"/>
    </row>
    <row r="351" spans="1:34" x14ac:dyDescent="0.25">
      <c r="A351" s="2">
        <v>322106</v>
      </c>
      <c r="B351" s="2" t="s">
        <v>2199</v>
      </c>
      <c r="C351" s="2" t="s">
        <v>562</v>
      </c>
      <c r="D351" s="2" t="s">
        <v>222</v>
      </c>
      <c r="E351" s="2" t="s">
        <v>77</v>
      </c>
      <c r="F351" s="2">
        <v>33980</v>
      </c>
      <c r="G351" s="2" t="s">
        <v>70</v>
      </c>
      <c r="H351" s="2" t="s">
        <v>16</v>
      </c>
      <c r="I351" s="2" t="s">
        <v>138</v>
      </c>
      <c r="J351" s="2" t="s">
        <v>1179</v>
      </c>
      <c r="K351" s="2"/>
      <c r="L351" s="2" t="s">
        <v>70</v>
      </c>
      <c r="M351" s="2"/>
      <c r="N351" s="2"/>
      <c r="O351" s="2"/>
      <c r="P351" s="2"/>
      <c r="Q351" s="2"/>
      <c r="R351" s="2"/>
      <c r="S351" s="2"/>
      <c r="T351" s="2"/>
      <c r="U351" s="2"/>
      <c r="V351" s="2" t="s">
        <v>4455</v>
      </c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 t="s">
        <v>4252</v>
      </c>
      <c r="AH351" s="2"/>
    </row>
    <row r="352" spans="1:34" x14ac:dyDescent="0.25">
      <c r="A352" s="2">
        <v>322209</v>
      </c>
      <c r="B352" s="2" t="s">
        <v>1290</v>
      </c>
      <c r="C352" s="2" t="s">
        <v>327</v>
      </c>
      <c r="D352" s="2" t="s">
        <v>377</v>
      </c>
      <c r="E352" s="2" t="s">
        <v>77</v>
      </c>
      <c r="F352" s="2">
        <v>31525</v>
      </c>
      <c r="G352" s="2" t="s">
        <v>644</v>
      </c>
      <c r="H352" s="2" t="s">
        <v>16</v>
      </c>
      <c r="I352" s="2" t="s">
        <v>138</v>
      </c>
      <c r="J352" s="2" t="s">
        <v>1179</v>
      </c>
      <c r="K352" s="2"/>
      <c r="L352" s="2" t="s">
        <v>18</v>
      </c>
      <c r="M352" s="2"/>
      <c r="N352" s="2"/>
      <c r="O352" s="2"/>
      <c r="P352" s="2"/>
      <c r="Q352" s="2"/>
      <c r="R352" s="2"/>
      <c r="S352" s="2"/>
      <c r="T352" s="2"/>
      <c r="U352" s="2"/>
      <c r="V352" s="2" t="s">
        <v>4455</v>
      </c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 t="s">
        <v>4252</v>
      </c>
      <c r="AH352" s="2"/>
    </row>
    <row r="353" spans="1:34" x14ac:dyDescent="0.25">
      <c r="A353" s="2">
        <v>328649</v>
      </c>
      <c r="B353" s="2" t="s">
        <v>4347</v>
      </c>
      <c r="C353" s="2" t="s">
        <v>3703</v>
      </c>
      <c r="D353" s="2" t="s">
        <v>1501</v>
      </c>
      <c r="E353" s="2"/>
      <c r="F353" s="2"/>
      <c r="G353" s="2"/>
      <c r="H353" s="2"/>
      <c r="I353" s="2" t="s">
        <v>138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 t="s">
        <v>4455</v>
      </c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 t="s">
        <v>4252</v>
      </c>
      <c r="AH353" s="2"/>
    </row>
    <row r="354" spans="1:34" x14ac:dyDescent="0.25">
      <c r="A354" s="2">
        <v>328683</v>
      </c>
      <c r="B354" s="2" t="s">
        <v>2114</v>
      </c>
      <c r="C354" s="2" t="s">
        <v>331</v>
      </c>
      <c r="D354" s="2" t="s">
        <v>265</v>
      </c>
      <c r="E354" s="2" t="s">
        <v>76</v>
      </c>
      <c r="F354" s="2">
        <v>32812</v>
      </c>
      <c r="G354" s="2" t="s">
        <v>2115</v>
      </c>
      <c r="H354" s="2" t="s">
        <v>16</v>
      </c>
      <c r="I354" s="2" t="s">
        <v>138</v>
      </c>
      <c r="J354" s="2" t="s">
        <v>1179</v>
      </c>
      <c r="K354" s="2"/>
      <c r="L354" s="2" t="s">
        <v>18</v>
      </c>
      <c r="M354" s="2"/>
      <c r="N354" s="2"/>
      <c r="O354" s="2"/>
      <c r="P354" s="2"/>
      <c r="Q354" s="2"/>
      <c r="R354" s="2"/>
      <c r="S354" s="2"/>
      <c r="T354" s="2"/>
      <c r="U354" s="2"/>
      <c r="V354" s="2" t="s">
        <v>4455</v>
      </c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 t="s">
        <v>4252</v>
      </c>
      <c r="AH354" s="2"/>
    </row>
    <row r="355" spans="1:34" x14ac:dyDescent="0.25">
      <c r="A355" s="2">
        <v>305915</v>
      </c>
      <c r="B355" s="2" t="s">
        <v>4423</v>
      </c>
      <c r="C355" s="2" t="s">
        <v>512</v>
      </c>
      <c r="D355" s="2" t="s">
        <v>1537</v>
      </c>
      <c r="E355" s="2"/>
      <c r="F355" s="2"/>
      <c r="G355" s="2"/>
      <c r="H355" s="2"/>
      <c r="I355" s="2" t="s">
        <v>138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 t="s">
        <v>4455</v>
      </c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 t="s">
        <v>4252</v>
      </c>
      <c r="AH355" s="2"/>
    </row>
    <row r="356" spans="1:34" x14ac:dyDescent="0.25">
      <c r="A356" s="2">
        <v>307969</v>
      </c>
      <c r="B356" s="2" t="s">
        <v>1585</v>
      </c>
      <c r="C356" s="2" t="s">
        <v>452</v>
      </c>
      <c r="D356" s="2" t="s">
        <v>315</v>
      </c>
      <c r="E356" s="2"/>
      <c r="F356" s="2"/>
      <c r="G356" s="2"/>
      <c r="H356" s="2"/>
      <c r="I356" s="2" t="s">
        <v>138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 t="s">
        <v>4455</v>
      </c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 t="s">
        <v>4252</v>
      </c>
      <c r="AH356" s="2"/>
    </row>
    <row r="357" spans="1:34" x14ac:dyDescent="0.25">
      <c r="A357" s="2">
        <v>318099</v>
      </c>
      <c r="B357" s="2" t="s">
        <v>4389</v>
      </c>
      <c r="C357" s="2" t="s">
        <v>4226</v>
      </c>
      <c r="D357" s="2" t="s">
        <v>2049</v>
      </c>
      <c r="E357" s="2"/>
      <c r="F357" s="2"/>
      <c r="G357" s="2"/>
      <c r="H357" s="2"/>
      <c r="I357" s="2" t="s">
        <v>138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 t="s">
        <v>4455</v>
      </c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 t="s">
        <v>4252</v>
      </c>
      <c r="AH357" s="2"/>
    </row>
    <row r="358" spans="1:34" x14ac:dyDescent="0.25">
      <c r="A358" s="2">
        <v>323947</v>
      </c>
      <c r="B358" s="2" t="s">
        <v>4367</v>
      </c>
      <c r="C358" s="2" t="s">
        <v>519</v>
      </c>
      <c r="D358" s="2" t="s">
        <v>272</v>
      </c>
      <c r="E358" s="2"/>
      <c r="F358" s="2"/>
      <c r="G358" s="2"/>
      <c r="H358" s="2"/>
      <c r="I358" s="2" t="s">
        <v>138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 t="s">
        <v>4455</v>
      </c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 t="s">
        <v>4252</v>
      </c>
      <c r="AH358" s="2"/>
    </row>
    <row r="359" spans="1:34" x14ac:dyDescent="0.25">
      <c r="A359" s="2">
        <v>328531</v>
      </c>
      <c r="B359" s="2" t="s">
        <v>1958</v>
      </c>
      <c r="C359" s="2" t="s">
        <v>213</v>
      </c>
      <c r="D359" s="2" t="s">
        <v>1330</v>
      </c>
      <c r="E359" s="2" t="s">
        <v>76</v>
      </c>
      <c r="F359" s="2">
        <v>35317</v>
      </c>
      <c r="G359" s="2" t="s">
        <v>18</v>
      </c>
      <c r="H359" s="2" t="s">
        <v>16</v>
      </c>
      <c r="I359" s="2" t="s">
        <v>138</v>
      </c>
      <c r="J359" s="2" t="s">
        <v>15</v>
      </c>
      <c r="K359" s="2"/>
      <c r="L359" s="2" t="s">
        <v>18</v>
      </c>
      <c r="M359" s="2"/>
      <c r="N359" s="2"/>
      <c r="O359" s="2"/>
      <c r="P359" s="2"/>
      <c r="Q359" s="2"/>
      <c r="R359" s="2"/>
      <c r="S359" s="2"/>
      <c r="T359" s="2"/>
      <c r="U359" s="2"/>
      <c r="V359" s="2" t="s">
        <v>4455</v>
      </c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 t="s">
        <v>4252</v>
      </c>
      <c r="AH359" s="2"/>
    </row>
    <row r="360" spans="1:34" x14ac:dyDescent="0.25">
      <c r="A360" s="2">
        <v>309164</v>
      </c>
      <c r="B360" s="2" t="s">
        <v>1417</v>
      </c>
      <c r="C360" s="2" t="s">
        <v>940</v>
      </c>
      <c r="D360" s="2" t="s">
        <v>448</v>
      </c>
      <c r="E360" s="2" t="s">
        <v>76</v>
      </c>
      <c r="F360" s="2">
        <v>31743</v>
      </c>
      <c r="G360" s="2" t="s">
        <v>18</v>
      </c>
      <c r="H360" s="2" t="s">
        <v>16</v>
      </c>
      <c r="I360" s="2" t="s">
        <v>138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 t="s">
        <v>4455</v>
      </c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x14ac:dyDescent="0.25">
      <c r="A361" s="2">
        <v>319498</v>
      </c>
      <c r="B361" s="2" t="s">
        <v>2050</v>
      </c>
      <c r="C361" s="2" t="s">
        <v>602</v>
      </c>
      <c r="D361" s="2" t="s">
        <v>2051</v>
      </c>
      <c r="E361" s="2" t="s">
        <v>76</v>
      </c>
      <c r="F361" s="2">
        <v>32896</v>
      </c>
      <c r="G361" s="2" t="s">
        <v>535</v>
      </c>
      <c r="H361" s="2" t="s">
        <v>16</v>
      </c>
      <c r="I361" s="2" t="s">
        <v>138</v>
      </c>
      <c r="J361" s="2" t="s">
        <v>1179</v>
      </c>
      <c r="K361" s="2"/>
      <c r="L361" s="2" t="s">
        <v>40</v>
      </c>
      <c r="M361" s="2"/>
      <c r="N361" s="2"/>
      <c r="O361" s="2"/>
      <c r="P361" s="2"/>
      <c r="Q361" s="2"/>
      <c r="R361" s="2"/>
      <c r="S361" s="2"/>
      <c r="T361" s="2"/>
      <c r="U361" s="2"/>
      <c r="V361" s="2" t="s">
        <v>4455</v>
      </c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x14ac:dyDescent="0.25">
      <c r="A362" s="2">
        <v>320436</v>
      </c>
      <c r="B362" s="2" t="s">
        <v>1822</v>
      </c>
      <c r="C362" s="2" t="s">
        <v>1823</v>
      </c>
      <c r="D362" s="2" t="s">
        <v>852</v>
      </c>
      <c r="E362" s="2" t="s">
        <v>76</v>
      </c>
      <c r="F362" s="2">
        <v>32874</v>
      </c>
      <c r="G362" s="2" t="s">
        <v>1824</v>
      </c>
      <c r="H362" s="2" t="s">
        <v>16</v>
      </c>
      <c r="I362" s="2" t="s">
        <v>138</v>
      </c>
      <c r="J362" s="2" t="s">
        <v>1179</v>
      </c>
      <c r="K362" s="2"/>
      <c r="L362" s="2" t="s">
        <v>30</v>
      </c>
      <c r="M362" s="2"/>
      <c r="N362" s="2"/>
      <c r="O362" s="2"/>
      <c r="P362" s="2"/>
      <c r="Q362" s="2"/>
      <c r="R362" s="2"/>
      <c r="S362" s="2"/>
      <c r="T362" s="2"/>
      <c r="U362" s="2"/>
      <c r="V362" s="2" t="s">
        <v>4455</v>
      </c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x14ac:dyDescent="0.25">
      <c r="A363" s="2">
        <v>322826</v>
      </c>
      <c r="B363" s="2" t="s">
        <v>1820</v>
      </c>
      <c r="C363" s="2" t="s">
        <v>1092</v>
      </c>
      <c r="D363" s="2" t="s">
        <v>1821</v>
      </c>
      <c r="E363" s="2" t="s">
        <v>77</v>
      </c>
      <c r="F363" s="2">
        <v>30692</v>
      </c>
      <c r="G363" s="2" t="s">
        <v>18</v>
      </c>
      <c r="H363" s="2" t="s">
        <v>16</v>
      </c>
      <c r="I363" s="2" t="s">
        <v>138</v>
      </c>
      <c r="J363" s="2" t="s">
        <v>1179</v>
      </c>
      <c r="K363" s="2"/>
      <c r="L363" s="2" t="s">
        <v>18</v>
      </c>
      <c r="M363" s="2"/>
      <c r="N363" s="2"/>
      <c r="O363" s="2"/>
      <c r="P363" s="2"/>
      <c r="Q363" s="2"/>
      <c r="R363" s="2"/>
      <c r="S363" s="2"/>
      <c r="T363" s="2"/>
      <c r="U363" s="2"/>
      <c r="V363" s="2" t="s">
        <v>4455</v>
      </c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x14ac:dyDescent="0.25">
      <c r="A364" s="2">
        <v>324857</v>
      </c>
      <c r="B364" s="2" t="s">
        <v>2128</v>
      </c>
      <c r="C364" s="2" t="s">
        <v>2129</v>
      </c>
      <c r="D364" s="2" t="s">
        <v>727</v>
      </c>
      <c r="E364" s="2" t="s">
        <v>77</v>
      </c>
      <c r="F364" s="2">
        <v>34809</v>
      </c>
      <c r="G364" s="2" t="s">
        <v>212</v>
      </c>
      <c r="H364" s="2" t="s">
        <v>16</v>
      </c>
      <c r="I364" s="2" t="s">
        <v>138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 t="s">
        <v>4455</v>
      </c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x14ac:dyDescent="0.25">
      <c r="A365" s="2">
        <v>325912</v>
      </c>
      <c r="B365" s="2" t="s">
        <v>1589</v>
      </c>
      <c r="C365" s="2" t="s">
        <v>252</v>
      </c>
      <c r="D365" s="2" t="s">
        <v>1681</v>
      </c>
      <c r="E365" s="2" t="s">
        <v>76</v>
      </c>
      <c r="F365" s="2">
        <v>34218</v>
      </c>
      <c r="G365" s="2" t="s">
        <v>463</v>
      </c>
      <c r="H365" s="2" t="s">
        <v>16</v>
      </c>
      <c r="I365" s="2" t="s">
        <v>138</v>
      </c>
      <c r="J365" s="2" t="s">
        <v>1179</v>
      </c>
      <c r="K365" s="2"/>
      <c r="L365" s="2" t="s">
        <v>30</v>
      </c>
      <c r="M365" s="2"/>
      <c r="N365" s="2"/>
      <c r="O365" s="2"/>
      <c r="P365" s="2"/>
      <c r="Q365" s="2"/>
      <c r="R365" s="2"/>
      <c r="S365" s="2"/>
      <c r="T365" s="2"/>
      <c r="U365" s="2"/>
      <c r="V365" s="2" t="s">
        <v>4455</v>
      </c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x14ac:dyDescent="0.25">
      <c r="A366" s="2">
        <v>326216</v>
      </c>
      <c r="B366" s="2" t="s">
        <v>2040</v>
      </c>
      <c r="C366" s="2" t="s">
        <v>273</v>
      </c>
      <c r="D366" s="2" t="s">
        <v>2041</v>
      </c>
      <c r="E366" s="2" t="s">
        <v>76</v>
      </c>
      <c r="F366" s="2">
        <v>33604</v>
      </c>
      <c r="G366" s="2" t="s">
        <v>2042</v>
      </c>
      <c r="H366" s="2" t="s">
        <v>16</v>
      </c>
      <c r="I366" s="2" t="s">
        <v>138</v>
      </c>
      <c r="J366" s="2" t="s">
        <v>1179</v>
      </c>
      <c r="K366" s="2"/>
      <c r="L366" s="2" t="s">
        <v>18</v>
      </c>
      <c r="M366" s="2"/>
      <c r="N366" s="2"/>
      <c r="O366" s="2"/>
      <c r="P366" s="2"/>
      <c r="Q366" s="2"/>
      <c r="R366" s="2"/>
      <c r="S366" s="2"/>
      <c r="T366" s="2"/>
      <c r="U366" s="2"/>
      <c r="V366" s="2" t="s">
        <v>4455</v>
      </c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x14ac:dyDescent="0.25">
      <c r="A367" s="2">
        <v>330299</v>
      </c>
      <c r="B367" s="2" t="s">
        <v>2036</v>
      </c>
      <c r="C367" s="2" t="s">
        <v>220</v>
      </c>
      <c r="D367" s="2" t="s">
        <v>276</v>
      </c>
      <c r="E367" s="2" t="s">
        <v>76</v>
      </c>
      <c r="F367" s="2">
        <v>35066</v>
      </c>
      <c r="G367" s="2" t="s">
        <v>18</v>
      </c>
      <c r="H367" s="2" t="s">
        <v>16</v>
      </c>
      <c r="I367" s="2" t="s">
        <v>138</v>
      </c>
      <c r="J367" s="2" t="s">
        <v>15</v>
      </c>
      <c r="K367" s="2"/>
      <c r="L367" s="2" t="s">
        <v>18</v>
      </c>
      <c r="M367" s="2"/>
      <c r="N367" s="2"/>
      <c r="O367" s="2"/>
      <c r="P367" s="2"/>
      <c r="Q367" s="2"/>
      <c r="R367" s="2"/>
      <c r="S367" s="2"/>
      <c r="T367" s="2"/>
      <c r="U367" s="2"/>
      <c r="V367" s="2" t="s">
        <v>4455</v>
      </c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x14ac:dyDescent="0.25">
      <c r="A368" s="2">
        <v>332383</v>
      </c>
      <c r="B368" s="2" t="s">
        <v>2204</v>
      </c>
      <c r="C368" s="2" t="s">
        <v>228</v>
      </c>
      <c r="D368" s="2" t="s">
        <v>707</v>
      </c>
      <c r="E368" s="2" t="s">
        <v>76</v>
      </c>
      <c r="F368" s="2">
        <v>27343</v>
      </c>
      <c r="G368" s="2" t="s">
        <v>1849</v>
      </c>
      <c r="H368" s="2" t="s">
        <v>16</v>
      </c>
      <c r="I368" s="2" t="s">
        <v>138</v>
      </c>
      <c r="J368" s="2" t="s">
        <v>1179</v>
      </c>
      <c r="K368" s="2"/>
      <c r="L368" s="2" t="s">
        <v>47</v>
      </c>
      <c r="M368" s="2"/>
      <c r="N368" s="2"/>
      <c r="O368" s="2"/>
      <c r="P368" s="2"/>
      <c r="Q368" s="2"/>
      <c r="R368" s="2"/>
      <c r="S368" s="2"/>
      <c r="T368" s="2"/>
      <c r="U368" s="2"/>
      <c r="V368" s="2" t="s">
        <v>4455</v>
      </c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x14ac:dyDescent="0.25">
      <c r="A369" s="2">
        <v>333531</v>
      </c>
      <c r="B369" s="2" t="s">
        <v>2131</v>
      </c>
      <c r="C369" s="2" t="s">
        <v>378</v>
      </c>
      <c r="D369" s="2" t="s">
        <v>1188</v>
      </c>
      <c r="E369" s="2" t="s">
        <v>77</v>
      </c>
      <c r="F369" s="2">
        <v>35245</v>
      </c>
      <c r="G369" s="2" t="s">
        <v>18</v>
      </c>
      <c r="H369" s="2" t="s">
        <v>16</v>
      </c>
      <c r="I369" s="2" t="s">
        <v>138</v>
      </c>
      <c r="J369" s="2" t="s">
        <v>1179</v>
      </c>
      <c r="K369" s="2"/>
      <c r="L369" s="2" t="s">
        <v>18</v>
      </c>
      <c r="M369" s="2"/>
      <c r="N369" s="2"/>
      <c r="O369" s="2"/>
      <c r="P369" s="2"/>
      <c r="Q369" s="2"/>
      <c r="R369" s="2"/>
      <c r="S369" s="2"/>
      <c r="T369" s="2"/>
      <c r="U369" s="2"/>
      <c r="V369" s="2" t="s">
        <v>4455</v>
      </c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x14ac:dyDescent="0.25">
      <c r="A370" s="2">
        <v>337077</v>
      </c>
      <c r="B370" s="2" t="s">
        <v>1308</v>
      </c>
      <c r="C370" s="2" t="s">
        <v>1309</v>
      </c>
      <c r="D370" s="2" t="s">
        <v>322</v>
      </c>
      <c r="E370" s="2" t="s">
        <v>76</v>
      </c>
      <c r="F370" s="2">
        <v>33605</v>
      </c>
      <c r="G370" s="2" t="s">
        <v>1310</v>
      </c>
      <c r="H370" s="2" t="s">
        <v>16</v>
      </c>
      <c r="I370" s="2" t="s">
        <v>138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 t="s">
        <v>4455</v>
      </c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x14ac:dyDescent="0.25">
      <c r="A371" s="2">
        <v>326374</v>
      </c>
      <c r="B371" s="2" t="s">
        <v>2052</v>
      </c>
      <c r="C371" s="2" t="s">
        <v>540</v>
      </c>
      <c r="D371" s="2" t="s">
        <v>298</v>
      </c>
      <c r="E371" s="2" t="s">
        <v>76</v>
      </c>
      <c r="F371" s="2">
        <v>32874</v>
      </c>
      <c r="G371" s="2" t="s">
        <v>37</v>
      </c>
      <c r="H371" s="2" t="s">
        <v>16</v>
      </c>
      <c r="I371" s="2" t="s">
        <v>138</v>
      </c>
      <c r="J371" s="2" t="s">
        <v>1179</v>
      </c>
      <c r="K371" s="2"/>
      <c r="L371" s="2" t="s">
        <v>18</v>
      </c>
      <c r="M371" s="2"/>
      <c r="N371" s="2"/>
      <c r="O371" s="2"/>
      <c r="P371" s="2"/>
      <c r="Q371" s="2"/>
      <c r="R371" s="2"/>
      <c r="S371" s="2"/>
      <c r="T371" s="2"/>
      <c r="U371" s="2"/>
      <c r="V371" s="2" t="s">
        <v>4455</v>
      </c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 t="s">
        <v>4252</v>
      </c>
      <c r="AH371" s="2"/>
    </row>
    <row r="372" spans="1:34" x14ac:dyDescent="0.25">
      <c r="A372" s="2">
        <v>330172</v>
      </c>
      <c r="B372" s="2" t="s">
        <v>1962</v>
      </c>
      <c r="C372" s="2" t="s">
        <v>408</v>
      </c>
      <c r="D372" s="2" t="s">
        <v>404</v>
      </c>
      <c r="E372" s="2" t="s">
        <v>77</v>
      </c>
      <c r="F372" s="2">
        <v>35800</v>
      </c>
      <c r="G372" s="2" t="s">
        <v>1963</v>
      </c>
      <c r="H372" s="2" t="s">
        <v>16</v>
      </c>
      <c r="I372" s="2" t="s">
        <v>138</v>
      </c>
      <c r="J372" s="2" t="s">
        <v>1179</v>
      </c>
      <c r="K372" s="2"/>
      <c r="L372" s="2" t="s">
        <v>30</v>
      </c>
      <c r="M372" s="2"/>
      <c r="N372" s="2"/>
      <c r="O372" s="2"/>
      <c r="P372" s="2"/>
      <c r="Q372" s="2"/>
      <c r="R372" s="2"/>
      <c r="S372" s="2"/>
      <c r="T372" s="2"/>
      <c r="U372" s="2"/>
      <c r="V372" s="2" t="s">
        <v>4455</v>
      </c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 t="s">
        <v>4252</v>
      </c>
      <c r="AH372" s="2"/>
    </row>
    <row r="373" spans="1:34" x14ac:dyDescent="0.25">
      <c r="A373" s="2">
        <v>333577</v>
      </c>
      <c r="B373" s="2" t="s">
        <v>2201</v>
      </c>
      <c r="C373" s="2" t="s">
        <v>228</v>
      </c>
      <c r="D373" s="2" t="s">
        <v>353</v>
      </c>
      <c r="E373" s="2" t="s">
        <v>77</v>
      </c>
      <c r="F373" s="2">
        <v>34876</v>
      </c>
      <c r="G373" s="2" t="s">
        <v>2202</v>
      </c>
      <c r="H373" s="2" t="s">
        <v>16</v>
      </c>
      <c r="I373" s="2" t="s">
        <v>138</v>
      </c>
      <c r="J373" s="2" t="s">
        <v>1179</v>
      </c>
      <c r="K373" s="2"/>
      <c r="L373" s="2" t="s">
        <v>73</v>
      </c>
      <c r="M373" s="2"/>
      <c r="N373" s="2"/>
      <c r="O373" s="2"/>
      <c r="P373" s="2"/>
      <c r="Q373" s="2"/>
      <c r="R373" s="2"/>
      <c r="S373" s="2"/>
      <c r="T373" s="2"/>
      <c r="U373" s="2"/>
      <c r="V373" s="2" t="s">
        <v>4455</v>
      </c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 t="s">
        <v>4252</v>
      </c>
      <c r="AH373" s="2"/>
    </row>
    <row r="374" spans="1:34" x14ac:dyDescent="0.25">
      <c r="A374" s="2">
        <v>302456</v>
      </c>
      <c r="B374" s="2" t="s">
        <v>4433</v>
      </c>
      <c r="C374" s="2" t="s">
        <v>220</v>
      </c>
      <c r="D374" s="2" t="s">
        <v>244</v>
      </c>
      <c r="E374" s="2"/>
      <c r="F374" s="2"/>
      <c r="G374" s="2"/>
      <c r="H374" s="2"/>
      <c r="I374" s="2" t="s">
        <v>138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 t="s">
        <v>4455</v>
      </c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x14ac:dyDescent="0.25">
      <c r="A375" s="2">
        <v>303375</v>
      </c>
      <c r="B375" s="2" t="s">
        <v>4432</v>
      </c>
      <c r="C375" s="2" t="s">
        <v>228</v>
      </c>
      <c r="D375" s="2" t="s">
        <v>4123</v>
      </c>
      <c r="E375" s="2"/>
      <c r="F375" s="2"/>
      <c r="G375" s="2"/>
      <c r="H375" s="2"/>
      <c r="I375" s="2" t="s">
        <v>138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 t="s">
        <v>4455</v>
      </c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x14ac:dyDescent="0.25">
      <c r="A376" s="2">
        <v>304835</v>
      </c>
      <c r="B376" s="2" t="s">
        <v>4427</v>
      </c>
      <c r="C376" s="2" t="s">
        <v>525</v>
      </c>
      <c r="D376" s="2" t="s">
        <v>2219</v>
      </c>
      <c r="E376" s="2"/>
      <c r="F376" s="2"/>
      <c r="G376" s="2"/>
      <c r="H376" s="2"/>
      <c r="I376" s="2" t="s">
        <v>138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 t="s">
        <v>4455</v>
      </c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x14ac:dyDescent="0.25">
      <c r="A377" s="2">
        <v>306043</v>
      </c>
      <c r="B377" s="2" t="s">
        <v>2213</v>
      </c>
      <c r="C377" s="2" t="s">
        <v>519</v>
      </c>
      <c r="D377" s="2" t="s">
        <v>276</v>
      </c>
      <c r="E377" s="2" t="s">
        <v>76</v>
      </c>
      <c r="F377" s="2">
        <v>31247</v>
      </c>
      <c r="G377" s="2" t="s">
        <v>37</v>
      </c>
      <c r="H377" s="2" t="s">
        <v>16</v>
      </c>
      <c r="I377" s="2" t="s">
        <v>138</v>
      </c>
      <c r="J377" s="2" t="s">
        <v>1179</v>
      </c>
      <c r="K377" s="2"/>
      <c r="L377" s="2" t="s">
        <v>37</v>
      </c>
      <c r="M377" s="2"/>
      <c r="N377" s="2"/>
      <c r="O377" s="2"/>
      <c r="P377" s="2"/>
      <c r="Q377" s="2"/>
      <c r="R377" s="2"/>
      <c r="S377" s="2"/>
      <c r="T377" s="2"/>
      <c r="U377" s="2"/>
      <c r="V377" s="2" t="s">
        <v>4455</v>
      </c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x14ac:dyDescent="0.25">
      <c r="A378" s="2">
        <v>306257</v>
      </c>
      <c r="B378" s="2" t="s">
        <v>4420</v>
      </c>
      <c r="C378" s="2" t="s">
        <v>247</v>
      </c>
      <c r="D378" s="2" t="s">
        <v>1015</v>
      </c>
      <c r="E378" s="2"/>
      <c r="F378" s="2"/>
      <c r="G378" s="2"/>
      <c r="H378" s="2"/>
      <c r="I378" s="2" t="s">
        <v>138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 t="s">
        <v>4455</v>
      </c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x14ac:dyDescent="0.25">
      <c r="A379" s="2">
        <v>309670</v>
      </c>
      <c r="B379" s="2" t="s">
        <v>4411</v>
      </c>
      <c r="C379" s="2" t="s">
        <v>1470</v>
      </c>
      <c r="D379" s="2" t="s">
        <v>1055</v>
      </c>
      <c r="E379" s="2"/>
      <c r="F379" s="2"/>
      <c r="G379" s="2"/>
      <c r="H379" s="2"/>
      <c r="I379" s="2" t="s">
        <v>138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 t="s">
        <v>4455</v>
      </c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x14ac:dyDescent="0.25">
      <c r="A380" s="2">
        <v>309771</v>
      </c>
      <c r="B380" s="2" t="s">
        <v>1202</v>
      </c>
      <c r="C380" s="2" t="s">
        <v>247</v>
      </c>
      <c r="D380" s="2" t="s">
        <v>443</v>
      </c>
      <c r="E380" s="2"/>
      <c r="F380" s="2"/>
      <c r="G380" s="2"/>
      <c r="H380" s="2"/>
      <c r="I380" s="2" t="s">
        <v>138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 t="s">
        <v>4455</v>
      </c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x14ac:dyDescent="0.25">
      <c r="A381" s="2">
        <v>311886</v>
      </c>
      <c r="B381" s="2" t="s">
        <v>4404</v>
      </c>
      <c r="C381" s="2" t="s">
        <v>263</v>
      </c>
      <c r="D381" s="2" t="s">
        <v>1587</v>
      </c>
      <c r="E381" s="2"/>
      <c r="F381" s="2"/>
      <c r="G381" s="2"/>
      <c r="H381" s="2"/>
      <c r="I381" s="2" t="s">
        <v>138</v>
      </c>
      <c r="J381" s="2"/>
      <c r="K381" s="2"/>
      <c r="L381" s="2"/>
      <c r="M381" s="2"/>
      <c r="N381" s="2"/>
      <c r="O381" s="2"/>
      <c r="P381" s="2"/>
      <c r="Q381" s="2"/>
      <c r="R381" s="2">
        <v>4823</v>
      </c>
      <c r="S381" s="2">
        <v>45508</v>
      </c>
      <c r="T381" s="2">
        <v>70000</v>
      </c>
      <c r="U381" s="2"/>
      <c r="V381" s="2" t="s">
        <v>4455</v>
      </c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x14ac:dyDescent="0.25">
      <c r="A382" s="2">
        <v>312493</v>
      </c>
      <c r="B382" s="2" t="s">
        <v>2138</v>
      </c>
      <c r="C382" s="2" t="s">
        <v>538</v>
      </c>
      <c r="D382" s="2" t="s">
        <v>221</v>
      </c>
      <c r="E382" s="2" t="s">
        <v>77</v>
      </c>
      <c r="F382" s="2">
        <v>31778</v>
      </c>
      <c r="G382" s="2" t="s">
        <v>18</v>
      </c>
      <c r="H382" s="2" t="s">
        <v>16</v>
      </c>
      <c r="I382" s="2" t="s">
        <v>138</v>
      </c>
      <c r="J382" s="2" t="s">
        <v>1179</v>
      </c>
      <c r="K382" s="2"/>
      <c r="L382" s="2" t="s">
        <v>40</v>
      </c>
      <c r="M382" s="2"/>
      <c r="N382" s="2"/>
      <c r="O382" s="2"/>
      <c r="P382" s="2"/>
      <c r="Q382" s="2"/>
      <c r="R382" s="2"/>
      <c r="S382" s="2"/>
      <c r="T382" s="2"/>
      <c r="U382" s="2"/>
      <c r="V382" s="2" t="s">
        <v>4455</v>
      </c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x14ac:dyDescent="0.25">
      <c r="A383" s="2">
        <v>315238</v>
      </c>
      <c r="B383" s="2" t="s">
        <v>2272</v>
      </c>
      <c r="C383" s="2" t="s">
        <v>364</v>
      </c>
      <c r="D383" s="2" t="s">
        <v>2273</v>
      </c>
      <c r="E383" s="2" t="s">
        <v>76</v>
      </c>
      <c r="F383" s="2">
        <v>32709</v>
      </c>
      <c r="G383" s="2" t="s">
        <v>1735</v>
      </c>
      <c r="H383" s="2" t="s">
        <v>16</v>
      </c>
      <c r="I383" s="2" t="s">
        <v>138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 t="s">
        <v>4455</v>
      </c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x14ac:dyDescent="0.25">
      <c r="A384" s="2">
        <v>319906</v>
      </c>
      <c r="B384" s="2" t="s">
        <v>1515</v>
      </c>
      <c r="C384" s="2" t="s">
        <v>254</v>
      </c>
      <c r="D384" s="2" t="s">
        <v>852</v>
      </c>
      <c r="E384" s="2" t="s">
        <v>76</v>
      </c>
      <c r="F384" s="2">
        <v>33918</v>
      </c>
      <c r="G384" s="2" t="s">
        <v>18</v>
      </c>
      <c r="H384" s="2" t="s">
        <v>16</v>
      </c>
      <c r="I384" s="2" t="s">
        <v>138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 t="s">
        <v>4455</v>
      </c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x14ac:dyDescent="0.25">
      <c r="A385" s="2">
        <v>311870</v>
      </c>
      <c r="B385" s="2" t="s">
        <v>4405</v>
      </c>
      <c r="C385" s="2" t="s">
        <v>210</v>
      </c>
      <c r="D385" s="2" t="s">
        <v>1178</v>
      </c>
      <c r="E385" s="2"/>
      <c r="F385" s="2"/>
      <c r="G385" s="2"/>
      <c r="H385" s="2"/>
      <c r="I385" s="2" t="s">
        <v>138</v>
      </c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 t="s">
        <v>4455</v>
      </c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 t="s">
        <v>4252</v>
      </c>
      <c r="AH385" s="2"/>
    </row>
    <row r="386" spans="1:34" x14ac:dyDescent="0.25">
      <c r="A386" s="2">
        <v>316630</v>
      </c>
      <c r="B386" s="2" t="s">
        <v>1852</v>
      </c>
      <c r="C386" s="2" t="s">
        <v>339</v>
      </c>
      <c r="D386" s="2"/>
      <c r="E386" s="2" t="s">
        <v>77</v>
      </c>
      <c r="F386" s="2"/>
      <c r="G386" s="2"/>
      <c r="H386" s="2" t="s">
        <v>16</v>
      </c>
      <c r="I386" s="2" t="s">
        <v>138</v>
      </c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 t="s">
        <v>4455</v>
      </c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 t="s">
        <v>4252</v>
      </c>
      <c r="AH386" s="2"/>
    </row>
    <row r="387" spans="1:34" x14ac:dyDescent="0.25">
      <c r="A387" s="2">
        <v>317864</v>
      </c>
      <c r="B387" s="2" t="s">
        <v>968</v>
      </c>
      <c r="C387" s="2" t="s">
        <v>233</v>
      </c>
      <c r="D387" s="2" t="s">
        <v>275</v>
      </c>
      <c r="E387" s="2" t="s">
        <v>76</v>
      </c>
      <c r="F387" s="2">
        <v>33720</v>
      </c>
      <c r="G387" s="2" t="s">
        <v>696</v>
      </c>
      <c r="H387" s="2" t="s">
        <v>16</v>
      </c>
      <c r="I387" s="2" t="s">
        <v>138</v>
      </c>
      <c r="J387" s="2" t="s">
        <v>1179</v>
      </c>
      <c r="K387" s="2"/>
      <c r="L387" s="2" t="s">
        <v>67</v>
      </c>
      <c r="M387" s="2"/>
      <c r="N387" s="2"/>
      <c r="O387" s="2"/>
      <c r="P387" s="2"/>
      <c r="Q387" s="2"/>
      <c r="R387" s="2"/>
      <c r="S387" s="2"/>
      <c r="T387" s="2"/>
      <c r="U387" s="2"/>
      <c r="V387" s="2" t="s">
        <v>4455</v>
      </c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 t="s">
        <v>4252</v>
      </c>
      <c r="AH387" s="2"/>
    </row>
    <row r="388" spans="1:34" x14ac:dyDescent="0.25">
      <c r="A388" s="2">
        <v>318965</v>
      </c>
      <c r="B388" s="2" t="s">
        <v>4387</v>
      </c>
      <c r="C388" s="2" t="s">
        <v>228</v>
      </c>
      <c r="D388" s="2" t="s">
        <v>533</v>
      </c>
      <c r="E388" s="2"/>
      <c r="F388" s="2"/>
      <c r="G388" s="2"/>
      <c r="H388" s="2"/>
      <c r="I388" s="2" t="s">
        <v>138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 t="s">
        <v>4455</v>
      </c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 t="s">
        <v>4252</v>
      </c>
      <c r="AH388" s="2"/>
    </row>
    <row r="389" spans="1:34" x14ac:dyDescent="0.25">
      <c r="A389" s="2">
        <v>319319</v>
      </c>
      <c r="B389" s="2" t="s">
        <v>2054</v>
      </c>
      <c r="C389" s="2" t="s">
        <v>210</v>
      </c>
      <c r="D389" s="2" t="s">
        <v>812</v>
      </c>
      <c r="E389" s="2" t="s">
        <v>76</v>
      </c>
      <c r="F389" s="2">
        <v>33462</v>
      </c>
      <c r="G389" s="2" t="s">
        <v>429</v>
      </c>
      <c r="H389" s="2" t="s">
        <v>16</v>
      </c>
      <c r="I389" s="2" t="s">
        <v>138</v>
      </c>
      <c r="J389" s="2" t="s">
        <v>1179</v>
      </c>
      <c r="K389" s="2"/>
      <c r="L389" s="2" t="s">
        <v>30</v>
      </c>
      <c r="M389" s="2"/>
      <c r="N389" s="2"/>
      <c r="O389" s="2"/>
      <c r="P389" s="2"/>
      <c r="Q389" s="2"/>
      <c r="R389" s="2"/>
      <c r="S389" s="2"/>
      <c r="T389" s="2"/>
      <c r="U389" s="2"/>
      <c r="V389" s="2" t="s">
        <v>4455</v>
      </c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 t="s">
        <v>4252</v>
      </c>
      <c r="AH389" s="2"/>
    </row>
    <row r="390" spans="1:34" x14ac:dyDescent="0.25">
      <c r="A390" s="2">
        <v>320366</v>
      </c>
      <c r="B390" s="2" t="s">
        <v>4380</v>
      </c>
      <c r="C390" s="2" t="s">
        <v>1514</v>
      </c>
      <c r="D390" s="2" t="s">
        <v>4381</v>
      </c>
      <c r="E390" s="2"/>
      <c r="F390" s="2"/>
      <c r="G390" s="2"/>
      <c r="H390" s="2"/>
      <c r="I390" s="2" t="s">
        <v>138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 t="s">
        <v>4455</v>
      </c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 t="s">
        <v>4252</v>
      </c>
      <c r="AH390" s="2"/>
    </row>
    <row r="391" spans="1:34" x14ac:dyDescent="0.25">
      <c r="A391" s="2">
        <v>324499</v>
      </c>
      <c r="B391" s="2" t="s">
        <v>4364</v>
      </c>
      <c r="C391" s="2" t="s">
        <v>247</v>
      </c>
      <c r="D391" s="2" t="s">
        <v>739</v>
      </c>
      <c r="E391" s="2"/>
      <c r="F391" s="2"/>
      <c r="G391" s="2"/>
      <c r="H391" s="2"/>
      <c r="I391" s="2" t="s">
        <v>138</v>
      </c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 t="s">
        <v>4455</v>
      </c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 t="s">
        <v>4252</v>
      </c>
      <c r="AH391" s="2"/>
    </row>
    <row r="392" spans="1:34" x14ac:dyDescent="0.25">
      <c r="A392" s="2">
        <v>328167</v>
      </c>
      <c r="B392" s="2" t="s">
        <v>2215</v>
      </c>
      <c r="C392" s="2" t="s">
        <v>378</v>
      </c>
      <c r="D392" s="2" t="s">
        <v>276</v>
      </c>
      <c r="E392" s="2" t="s">
        <v>77</v>
      </c>
      <c r="F392" s="2">
        <v>31692</v>
      </c>
      <c r="G392" s="2" t="s">
        <v>382</v>
      </c>
      <c r="H392" s="2" t="s">
        <v>16</v>
      </c>
      <c r="I392" s="2" t="s">
        <v>138</v>
      </c>
      <c r="J392" s="2" t="s">
        <v>1179</v>
      </c>
      <c r="K392" s="2"/>
      <c r="L392" s="2" t="s">
        <v>18</v>
      </c>
      <c r="M392" s="2"/>
      <c r="N392" s="2"/>
      <c r="O392" s="2"/>
      <c r="P392" s="2"/>
      <c r="Q392" s="2"/>
      <c r="R392" s="2"/>
      <c r="S392" s="2"/>
      <c r="T392" s="2"/>
      <c r="U392" s="2"/>
      <c r="V392" s="2" t="s">
        <v>4455</v>
      </c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 t="s">
        <v>4252</v>
      </c>
      <c r="AH392" s="2"/>
    </row>
    <row r="393" spans="1:34" x14ac:dyDescent="0.25">
      <c r="A393" s="2">
        <v>319871</v>
      </c>
      <c r="B393" s="2" t="s">
        <v>4383</v>
      </c>
      <c r="C393" s="2" t="s">
        <v>752</v>
      </c>
      <c r="D393" s="2" t="s">
        <v>4384</v>
      </c>
      <c r="E393" s="2"/>
      <c r="F393" s="2"/>
      <c r="G393" s="2"/>
      <c r="H393" s="2"/>
      <c r="I393" s="2" t="s">
        <v>138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 t="s">
        <v>4455</v>
      </c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 t="s">
        <v>4252</v>
      </c>
      <c r="AH393" s="2"/>
    </row>
    <row r="394" spans="1:34" x14ac:dyDescent="0.25">
      <c r="A394" s="2">
        <v>327250</v>
      </c>
      <c r="B394" s="2" t="s">
        <v>4353</v>
      </c>
      <c r="C394" s="2" t="s">
        <v>728</v>
      </c>
      <c r="D394" s="2" t="s">
        <v>4354</v>
      </c>
      <c r="E394" s="2"/>
      <c r="F394" s="2"/>
      <c r="G394" s="2"/>
      <c r="H394" s="2"/>
      <c r="I394" s="2" t="s">
        <v>138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 t="s">
        <v>4455</v>
      </c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 t="s">
        <v>4252</v>
      </c>
      <c r="AH394" s="2"/>
    </row>
    <row r="395" spans="1:34" x14ac:dyDescent="0.25">
      <c r="A395" s="2">
        <v>305310</v>
      </c>
      <c r="B395" s="2" t="s">
        <v>2062</v>
      </c>
      <c r="C395" s="2" t="s">
        <v>632</v>
      </c>
      <c r="D395" s="2" t="s">
        <v>977</v>
      </c>
      <c r="E395" s="2" t="s">
        <v>77</v>
      </c>
      <c r="F395" s="2">
        <v>29009</v>
      </c>
      <c r="G395" s="2" t="s">
        <v>18</v>
      </c>
      <c r="H395" s="2" t="s">
        <v>16</v>
      </c>
      <c r="I395" s="2" t="s">
        <v>138</v>
      </c>
      <c r="J395" s="2" t="s">
        <v>1179</v>
      </c>
      <c r="K395" s="2"/>
      <c r="L395" s="2" t="s">
        <v>18</v>
      </c>
      <c r="M395" s="2"/>
      <c r="N395" s="2"/>
      <c r="O395" s="2"/>
      <c r="P395" s="2"/>
      <c r="Q395" s="2"/>
      <c r="R395" s="2"/>
      <c r="S395" s="2"/>
      <c r="T395" s="2"/>
      <c r="U395" s="2"/>
      <c r="V395" s="2" t="s">
        <v>4455</v>
      </c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x14ac:dyDescent="0.25">
      <c r="A396" s="2">
        <v>317342</v>
      </c>
      <c r="B396" s="2" t="s">
        <v>4391</v>
      </c>
      <c r="C396" s="2" t="s">
        <v>793</v>
      </c>
      <c r="D396" s="2" t="s">
        <v>950</v>
      </c>
      <c r="E396" s="2"/>
      <c r="F396" s="2"/>
      <c r="G396" s="2"/>
      <c r="H396" s="2"/>
      <c r="I396" s="2" t="s">
        <v>138</v>
      </c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 t="s">
        <v>4455</v>
      </c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x14ac:dyDescent="0.25">
      <c r="A397" s="2">
        <v>317892</v>
      </c>
      <c r="B397" s="2" t="s">
        <v>1564</v>
      </c>
      <c r="C397" s="2" t="s">
        <v>562</v>
      </c>
      <c r="D397" s="2" t="s">
        <v>801</v>
      </c>
      <c r="E397" s="2" t="s">
        <v>76</v>
      </c>
      <c r="F397" s="2">
        <v>33134</v>
      </c>
      <c r="G397" s="2" t="s">
        <v>2216</v>
      </c>
      <c r="H397" s="2" t="s">
        <v>16</v>
      </c>
      <c r="I397" s="2" t="s">
        <v>138</v>
      </c>
      <c r="J397" s="2" t="s">
        <v>1179</v>
      </c>
      <c r="K397" s="2"/>
      <c r="L397" s="2" t="s">
        <v>40</v>
      </c>
      <c r="M397" s="2"/>
      <c r="N397" s="2"/>
      <c r="O397" s="2"/>
      <c r="P397" s="2"/>
      <c r="Q397" s="2"/>
      <c r="R397" s="2"/>
      <c r="S397" s="2"/>
      <c r="T397" s="2"/>
      <c r="U397" s="2"/>
      <c r="V397" s="2" t="s">
        <v>4455</v>
      </c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x14ac:dyDescent="0.25">
      <c r="A398" s="2">
        <v>317914</v>
      </c>
      <c r="B398" s="2" t="s">
        <v>1719</v>
      </c>
      <c r="C398" s="2" t="s">
        <v>220</v>
      </c>
      <c r="D398" s="2" t="s">
        <v>1720</v>
      </c>
      <c r="E398" s="2" t="s">
        <v>76</v>
      </c>
      <c r="F398" s="2">
        <v>33466</v>
      </c>
      <c r="G398" s="2" t="s">
        <v>903</v>
      </c>
      <c r="H398" s="2" t="s">
        <v>16</v>
      </c>
      <c r="I398" s="2" t="s">
        <v>138</v>
      </c>
      <c r="J398" s="2" t="s">
        <v>1179</v>
      </c>
      <c r="K398" s="2"/>
      <c r="L398" s="2" t="s">
        <v>70</v>
      </c>
      <c r="M398" s="2"/>
      <c r="N398" s="2"/>
      <c r="O398" s="2"/>
      <c r="P398" s="2"/>
      <c r="Q398" s="2"/>
      <c r="R398" s="2"/>
      <c r="S398" s="2"/>
      <c r="T398" s="2"/>
      <c r="U398" s="2"/>
      <c r="V398" s="2" t="s">
        <v>4455</v>
      </c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x14ac:dyDescent="0.25">
      <c r="A399" s="2">
        <v>321620</v>
      </c>
      <c r="B399" s="2" t="s">
        <v>4376</v>
      </c>
      <c r="C399" s="2" t="s">
        <v>1082</v>
      </c>
      <c r="D399" s="2" t="s">
        <v>221</v>
      </c>
      <c r="E399" s="2"/>
      <c r="F399" s="2"/>
      <c r="G399" s="2"/>
      <c r="H399" s="2"/>
      <c r="I399" s="2" t="s">
        <v>138</v>
      </c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 t="s">
        <v>4455</v>
      </c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x14ac:dyDescent="0.25">
      <c r="A400" s="2">
        <v>323267</v>
      </c>
      <c r="B400" s="2" t="s">
        <v>4370</v>
      </c>
      <c r="C400" s="2" t="s">
        <v>606</v>
      </c>
      <c r="D400" s="2" t="s">
        <v>561</v>
      </c>
      <c r="E400" s="2"/>
      <c r="F400" s="2"/>
      <c r="G400" s="2"/>
      <c r="H400" s="2"/>
      <c r="I400" s="2" t="s">
        <v>138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 t="s">
        <v>4455</v>
      </c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x14ac:dyDescent="0.25">
      <c r="A401" s="2">
        <v>323437</v>
      </c>
      <c r="B401" s="2" t="s">
        <v>2218</v>
      </c>
      <c r="C401" s="2" t="s">
        <v>525</v>
      </c>
      <c r="D401" s="2" t="s">
        <v>2219</v>
      </c>
      <c r="E401" s="2" t="s">
        <v>77</v>
      </c>
      <c r="F401" s="2">
        <v>31048</v>
      </c>
      <c r="G401" s="2" t="s">
        <v>18</v>
      </c>
      <c r="H401" s="2" t="s">
        <v>16</v>
      </c>
      <c r="I401" s="2" t="s">
        <v>138</v>
      </c>
      <c r="J401" s="2" t="s">
        <v>1179</v>
      </c>
      <c r="K401" s="2"/>
      <c r="L401" s="2" t="s">
        <v>73</v>
      </c>
      <c r="M401" s="2"/>
      <c r="N401" s="2"/>
      <c r="O401" s="2"/>
      <c r="P401" s="2"/>
      <c r="Q401" s="2"/>
      <c r="R401" s="2"/>
      <c r="S401" s="2"/>
      <c r="T401" s="2"/>
      <c r="U401" s="2"/>
      <c r="V401" s="2" t="s">
        <v>4455</v>
      </c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x14ac:dyDescent="0.25">
      <c r="A402" s="2">
        <v>323924</v>
      </c>
      <c r="B402" s="2" t="s">
        <v>2060</v>
      </c>
      <c r="C402" s="2" t="s">
        <v>228</v>
      </c>
      <c r="D402" s="2" t="s">
        <v>294</v>
      </c>
      <c r="E402" s="2" t="s">
        <v>76</v>
      </c>
      <c r="F402" s="2">
        <v>35065</v>
      </c>
      <c r="G402" s="2" t="s">
        <v>18</v>
      </c>
      <c r="H402" s="2" t="s">
        <v>16</v>
      </c>
      <c r="I402" s="2" t="s">
        <v>138</v>
      </c>
      <c r="J402" s="2" t="s">
        <v>1179</v>
      </c>
      <c r="K402" s="2"/>
      <c r="L402" s="2" t="s">
        <v>18</v>
      </c>
      <c r="M402" s="2"/>
      <c r="N402" s="2"/>
      <c r="O402" s="2"/>
      <c r="P402" s="2"/>
      <c r="Q402" s="2"/>
      <c r="R402" s="2">
        <v>4671</v>
      </c>
      <c r="S402" s="2">
        <v>45496</v>
      </c>
      <c r="T402" s="2">
        <v>70000</v>
      </c>
      <c r="U402" s="2"/>
      <c r="V402" s="2" t="s">
        <v>4455</v>
      </c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x14ac:dyDescent="0.25">
      <c r="A403" s="2">
        <v>325651</v>
      </c>
      <c r="B403" s="2" t="s">
        <v>4360</v>
      </c>
      <c r="C403" s="2" t="s">
        <v>540</v>
      </c>
      <c r="D403" s="2" t="s">
        <v>4361</v>
      </c>
      <c r="E403" s="2"/>
      <c r="F403" s="2"/>
      <c r="G403" s="2"/>
      <c r="H403" s="2"/>
      <c r="I403" s="2" t="s">
        <v>138</v>
      </c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 t="s">
        <v>4455</v>
      </c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x14ac:dyDescent="0.25">
      <c r="A404" s="2">
        <v>327370</v>
      </c>
      <c r="B404" s="2" t="s">
        <v>1891</v>
      </c>
      <c r="C404" s="2" t="s">
        <v>277</v>
      </c>
      <c r="D404" s="2" t="s">
        <v>1892</v>
      </c>
      <c r="E404" s="2" t="s">
        <v>77</v>
      </c>
      <c r="F404" s="2">
        <v>35799</v>
      </c>
      <c r="G404" s="2" t="s">
        <v>1893</v>
      </c>
      <c r="H404" s="2" t="s">
        <v>16</v>
      </c>
      <c r="I404" s="2" t="s">
        <v>138</v>
      </c>
      <c r="J404" s="2" t="s">
        <v>1179</v>
      </c>
      <c r="K404" s="2"/>
      <c r="L404" s="2" t="s">
        <v>18</v>
      </c>
      <c r="M404" s="2"/>
      <c r="N404" s="2"/>
      <c r="O404" s="2"/>
      <c r="P404" s="2"/>
      <c r="Q404" s="2"/>
      <c r="R404" s="2"/>
      <c r="S404" s="2"/>
      <c r="T404" s="2"/>
      <c r="U404" s="2"/>
      <c r="V404" s="2" t="s">
        <v>4455</v>
      </c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x14ac:dyDescent="0.25">
      <c r="A405" s="2">
        <v>328569</v>
      </c>
      <c r="B405" s="2" t="s">
        <v>1724</v>
      </c>
      <c r="C405" s="2" t="s">
        <v>512</v>
      </c>
      <c r="D405" s="2" t="s">
        <v>405</v>
      </c>
      <c r="E405" s="2" t="s">
        <v>76</v>
      </c>
      <c r="F405" s="2">
        <v>29977</v>
      </c>
      <c r="G405" s="2" t="s">
        <v>37</v>
      </c>
      <c r="H405" s="2" t="s">
        <v>16</v>
      </c>
      <c r="I405" s="2" t="s">
        <v>138</v>
      </c>
      <c r="J405" s="2" t="s">
        <v>1179</v>
      </c>
      <c r="K405" s="2"/>
      <c r="L405" s="2" t="s">
        <v>18</v>
      </c>
      <c r="M405" s="2"/>
      <c r="N405" s="2"/>
      <c r="O405" s="2"/>
      <c r="P405" s="2"/>
      <c r="Q405" s="2"/>
      <c r="R405" s="2">
        <v>5046</v>
      </c>
      <c r="S405" s="2">
        <v>45512</v>
      </c>
      <c r="T405" s="2">
        <v>70000</v>
      </c>
      <c r="U405" s="2"/>
      <c r="V405" s="2" t="s">
        <v>4455</v>
      </c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x14ac:dyDescent="0.25">
      <c r="A406" s="2">
        <v>333500</v>
      </c>
      <c r="B406" s="2" t="s">
        <v>4341</v>
      </c>
      <c r="C406" s="2" t="s">
        <v>880</v>
      </c>
      <c r="D406" s="2" t="s">
        <v>467</v>
      </c>
      <c r="E406" s="2"/>
      <c r="F406" s="2"/>
      <c r="G406" s="2"/>
      <c r="H406" s="2"/>
      <c r="I406" s="2" t="s">
        <v>138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 t="s">
        <v>4455</v>
      </c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x14ac:dyDescent="0.25">
      <c r="A407" s="2">
        <v>337174</v>
      </c>
      <c r="B407" s="2" t="s">
        <v>4336</v>
      </c>
      <c r="C407" s="2" t="s">
        <v>996</v>
      </c>
      <c r="D407" s="2" t="s">
        <v>373</v>
      </c>
      <c r="E407" s="2"/>
      <c r="F407" s="2"/>
      <c r="G407" s="2"/>
      <c r="H407" s="2"/>
      <c r="I407" s="2" t="s">
        <v>138</v>
      </c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 t="s">
        <v>4455</v>
      </c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x14ac:dyDescent="0.25">
      <c r="A408" s="2">
        <v>325859</v>
      </c>
      <c r="B408" s="2" t="s">
        <v>2141</v>
      </c>
      <c r="C408" s="2" t="s">
        <v>395</v>
      </c>
      <c r="D408" s="2" t="s">
        <v>366</v>
      </c>
      <c r="E408" s="2" t="s">
        <v>76</v>
      </c>
      <c r="F408" s="2">
        <v>35462</v>
      </c>
      <c r="G408" s="2" t="s">
        <v>18</v>
      </c>
      <c r="H408" s="2" t="s">
        <v>16</v>
      </c>
      <c r="I408" s="2" t="s">
        <v>138</v>
      </c>
      <c r="J408" s="2" t="s">
        <v>1179</v>
      </c>
      <c r="K408" s="2"/>
      <c r="L408" s="2" t="s">
        <v>73</v>
      </c>
      <c r="M408" s="2"/>
      <c r="N408" s="2"/>
      <c r="O408" s="2"/>
      <c r="P408" s="2"/>
      <c r="Q408" s="2"/>
      <c r="R408" s="2"/>
      <c r="S408" s="2"/>
      <c r="T408" s="2"/>
      <c r="U408" s="2"/>
      <c r="V408" s="2" t="s">
        <v>4455</v>
      </c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 t="s">
        <v>4252</v>
      </c>
      <c r="AH408" s="2"/>
    </row>
    <row r="409" spans="1:34" x14ac:dyDescent="0.25">
      <c r="A409" s="2">
        <v>330195</v>
      </c>
      <c r="B409" s="2" t="s">
        <v>2145</v>
      </c>
      <c r="C409" s="2" t="s">
        <v>919</v>
      </c>
      <c r="D409" s="2" t="s">
        <v>524</v>
      </c>
      <c r="E409" s="2" t="s">
        <v>76</v>
      </c>
      <c r="F409" s="2">
        <v>36034</v>
      </c>
      <c r="G409" s="2" t="s">
        <v>18</v>
      </c>
      <c r="H409" s="2" t="s">
        <v>16</v>
      </c>
      <c r="I409" s="2" t="s">
        <v>138</v>
      </c>
      <c r="J409" s="2" t="s">
        <v>1179</v>
      </c>
      <c r="K409" s="2"/>
      <c r="L409" s="2" t="s">
        <v>30</v>
      </c>
      <c r="M409" s="2"/>
      <c r="N409" s="2"/>
      <c r="O409" s="2"/>
      <c r="P409" s="2"/>
      <c r="Q409" s="2"/>
      <c r="R409" s="2"/>
      <c r="S409" s="2"/>
      <c r="T409" s="2"/>
      <c r="U409" s="2"/>
      <c r="V409" s="2" t="s">
        <v>4455</v>
      </c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 t="s">
        <v>4252</v>
      </c>
      <c r="AH409" s="2"/>
    </row>
    <row r="410" spans="1:34" x14ac:dyDescent="0.25">
      <c r="A410" s="2">
        <v>330535</v>
      </c>
      <c r="B410" s="2" t="s">
        <v>2146</v>
      </c>
      <c r="C410" s="2" t="s">
        <v>2147</v>
      </c>
      <c r="D410" s="2" t="s">
        <v>687</v>
      </c>
      <c r="E410" s="2" t="s">
        <v>76</v>
      </c>
      <c r="F410" s="2">
        <v>35431</v>
      </c>
      <c r="G410" s="2" t="s">
        <v>590</v>
      </c>
      <c r="H410" s="2" t="s">
        <v>16</v>
      </c>
      <c r="I410" s="2" t="s">
        <v>138</v>
      </c>
      <c r="J410" s="2" t="s">
        <v>15</v>
      </c>
      <c r="K410" s="2"/>
      <c r="L410" s="2" t="s">
        <v>73</v>
      </c>
      <c r="M410" s="2"/>
      <c r="N410" s="2"/>
      <c r="O410" s="2"/>
      <c r="P410" s="2"/>
      <c r="Q410" s="2"/>
      <c r="R410" s="2"/>
      <c r="S410" s="2"/>
      <c r="T410" s="2"/>
      <c r="U410" s="2"/>
      <c r="V410" s="2" t="s">
        <v>4455</v>
      </c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 t="s">
        <v>4252</v>
      </c>
      <c r="AH410" s="2"/>
    </row>
    <row r="411" spans="1:34" x14ac:dyDescent="0.25">
      <c r="A411" s="2">
        <v>333493</v>
      </c>
      <c r="B411" s="2" t="s">
        <v>1567</v>
      </c>
      <c r="C411" s="2" t="s">
        <v>598</v>
      </c>
      <c r="D411" s="2" t="s">
        <v>257</v>
      </c>
      <c r="E411" s="2" t="s">
        <v>77</v>
      </c>
      <c r="F411" s="2">
        <v>35589</v>
      </c>
      <c r="G411" s="2" t="s">
        <v>1568</v>
      </c>
      <c r="H411" s="2" t="s">
        <v>16</v>
      </c>
      <c r="I411" s="2" t="s">
        <v>138</v>
      </c>
      <c r="J411" s="2" t="s">
        <v>1179</v>
      </c>
      <c r="K411" s="2"/>
      <c r="L411" s="2" t="s">
        <v>18</v>
      </c>
      <c r="M411" s="2"/>
      <c r="N411" s="2"/>
      <c r="O411" s="2"/>
      <c r="P411" s="2"/>
      <c r="Q411" s="2"/>
      <c r="R411" s="2"/>
      <c r="S411" s="2"/>
      <c r="T411" s="2"/>
      <c r="U411" s="2"/>
      <c r="V411" s="2" t="s">
        <v>4455</v>
      </c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 t="s">
        <v>4252</v>
      </c>
      <c r="AH411" s="2"/>
    </row>
    <row r="412" spans="1:34" x14ac:dyDescent="0.25">
      <c r="A412" s="2">
        <v>313925</v>
      </c>
      <c r="B412" s="2" t="s">
        <v>4395</v>
      </c>
      <c r="C412" s="2" t="s">
        <v>233</v>
      </c>
      <c r="D412" s="2" t="s">
        <v>407</v>
      </c>
      <c r="E412" s="2"/>
      <c r="F412" s="2"/>
      <c r="G412" s="2"/>
      <c r="H412" s="2"/>
      <c r="I412" s="2" t="s">
        <v>138</v>
      </c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 t="s">
        <v>4455</v>
      </c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 t="s">
        <v>4252</v>
      </c>
      <c r="AH412" s="2"/>
    </row>
    <row r="413" spans="1:34" x14ac:dyDescent="0.25">
      <c r="A413" s="2">
        <v>330775</v>
      </c>
      <c r="B413" s="2" t="s">
        <v>4344</v>
      </c>
      <c r="C413" s="2" t="s">
        <v>395</v>
      </c>
      <c r="D413" s="2" t="s">
        <v>283</v>
      </c>
      <c r="E413" s="2"/>
      <c r="F413" s="2"/>
      <c r="G413" s="2"/>
      <c r="H413" s="2"/>
      <c r="I413" s="2" t="s">
        <v>138</v>
      </c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 t="s">
        <v>4455</v>
      </c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 t="s">
        <v>4252</v>
      </c>
      <c r="AH413" s="2"/>
    </row>
    <row r="414" spans="1:34" x14ac:dyDescent="0.25">
      <c r="A414" s="2">
        <v>328513</v>
      </c>
      <c r="B414" s="2" t="s">
        <v>2228</v>
      </c>
      <c r="C414" s="2" t="s">
        <v>440</v>
      </c>
      <c r="D414" s="2" t="s">
        <v>257</v>
      </c>
      <c r="E414" s="2" t="s">
        <v>76</v>
      </c>
      <c r="F414" s="2">
        <v>35464</v>
      </c>
      <c r="G414" s="2" t="s">
        <v>2229</v>
      </c>
      <c r="H414" s="2" t="s">
        <v>16</v>
      </c>
      <c r="I414" s="2" t="s">
        <v>138</v>
      </c>
      <c r="J414" s="2" t="s">
        <v>15</v>
      </c>
      <c r="K414" s="2"/>
      <c r="L414" s="2" t="s">
        <v>18</v>
      </c>
      <c r="M414" s="2"/>
      <c r="N414" s="2"/>
      <c r="O414" s="2"/>
      <c r="P414" s="2"/>
      <c r="Q414" s="2"/>
      <c r="R414" s="2"/>
      <c r="S414" s="2"/>
      <c r="T414" s="2"/>
      <c r="U414" s="2"/>
      <c r="V414" s="2" t="s">
        <v>4455</v>
      </c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 t="s">
        <v>4252</v>
      </c>
      <c r="AH414" s="2"/>
    </row>
    <row r="415" spans="1:34" x14ac:dyDescent="0.25">
      <c r="A415" s="2">
        <v>307408</v>
      </c>
      <c r="B415" s="2" t="s">
        <v>1612</v>
      </c>
      <c r="C415" s="2" t="s">
        <v>932</v>
      </c>
      <c r="D415" s="2" t="s">
        <v>1574</v>
      </c>
      <c r="E415" s="2" t="s">
        <v>76</v>
      </c>
      <c r="F415" s="2">
        <v>28484</v>
      </c>
      <c r="G415" s="2" t="s">
        <v>1613</v>
      </c>
      <c r="H415" s="2" t="s">
        <v>16</v>
      </c>
      <c r="I415" s="2" t="s">
        <v>138</v>
      </c>
      <c r="J415" s="2" t="s">
        <v>15</v>
      </c>
      <c r="K415" s="2"/>
      <c r="L415" s="2" t="s">
        <v>37</v>
      </c>
      <c r="M415" s="2"/>
      <c r="N415" s="2"/>
      <c r="O415" s="2"/>
      <c r="P415" s="2"/>
      <c r="Q415" s="2"/>
      <c r="R415" s="2"/>
      <c r="S415" s="2"/>
      <c r="T415" s="2"/>
      <c r="U415" s="2"/>
      <c r="V415" s="2" t="s">
        <v>4455</v>
      </c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x14ac:dyDescent="0.25">
      <c r="A416" s="2">
        <v>315839</v>
      </c>
      <c r="B416" s="2" t="s">
        <v>1614</v>
      </c>
      <c r="C416" s="2" t="s">
        <v>338</v>
      </c>
      <c r="D416" s="2" t="s">
        <v>1615</v>
      </c>
      <c r="E416" s="2" t="s">
        <v>77</v>
      </c>
      <c r="F416" s="2">
        <v>32371</v>
      </c>
      <c r="G416" s="2" t="s">
        <v>1616</v>
      </c>
      <c r="H416" s="2" t="s">
        <v>16</v>
      </c>
      <c r="I416" s="2" t="s">
        <v>138</v>
      </c>
      <c r="J416" s="2" t="s">
        <v>1179</v>
      </c>
      <c r="K416" s="2"/>
      <c r="L416" s="2" t="s">
        <v>73</v>
      </c>
      <c r="M416" s="2"/>
      <c r="N416" s="2"/>
      <c r="O416" s="2"/>
      <c r="P416" s="2"/>
      <c r="Q416" s="2"/>
      <c r="R416" s="2"/>
      <c r="S416" s="2"/>
      <c r="T416" s="2"/>
      <c r="U416" s="2"/>
      <c r="V416" s="2" t="s">
        <v>4455</v>
      </c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x14ac:dyDescent="0.25">
      <c r="A417" s="2">
        <v>319067</v>
      </c>
      <c r="B417" s="2" t="s">
        <v>2072</v>
      </c>
      <c r="C417" s="2" t="s">
        <v>228</v>
      </c>
      <c r="D417" s="2" t="s">
        <v>1088</v>
      </c>
      <c r="E417" s="2" t="s">
        <v>76</v>
      </c>
      <c r="F417" s="2">
        <v>34196</v>
      </c>
      <c r="G417" s="2" t="s">
        <v>18</v>
      </c>
      <c r="H417" s="2" t="s">
        <v>16</v>
      </c>
      <c r="I417" s="2" t="s">
        <v>138</v>
      </c>
      <c r="J417" s="2" t="s">
        <v>1179</v>
      </c>
      <c r="K417" s="2"/>
      <c r="L417" s="2" t="s">
        <v>18</v>
      </c>
      <c r="M417" s="2"/>
      <c r="N417" s="2"/>
      <c r="O417" s="2"/>
      <c r="P417" s="2"/>
      <c r="Q417" s="2"/>
      <c r="R417" s="2"/>
      <c r="S417" s="2"/>
      <c r="T417" s="2"/>
      <c r="U417" s="2"/>
      <c r="V417" s="2" t="s">
        <v>4455</v>
      </c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x14ac:dyDescent="0.25">
      <c r="A418" s="2">
        <v>319367</v>
      </c>
      <c r="B418" s="2" t="s">
        <v>2167</v>
      </c>
      <c r="C418" s="2" t="s">
        <v>228</v>
      </c>
      <c r="D418" s="2" t="s">
        <v>445</v>
      </c>
      <c r="E418" s="2" t="s">
        <v>76</v>
      </c>
      <c r="F418" s="2">
        <v>30715</v>
      </c>
      <c r="G418" s="2" t="s">
        <v>67</v>
      </c>
      <c r="H418" s="2" t="s">
        <v>19</v>
      </c>
      <c r="I418" s="2" t="s">
        <v>138</v>
      </c>
      <c r="J418" s="2" t="s">
        <v>1179</v>
      </c>
      <c r="K418" s="2"/>
      <c r="L418" s="2" t="s">
        <v>67</v>
      </c>
      <c r="M418" s="2"/>
      <c r="N418" s="2"/>
      <c r="O418" s="2"/>
      <c r="P418" s="2"/>
      <c r="Q418" s="2"/>
      <c r="R418" s="2"/>
      <c r="S418" s="2"/>
      <c r="T418" s="2"/>
      <c r="U418" s="2"/>
      <c r="V418" s="2" t="s">
        <v>4455</v>
      </c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x14ac:dyDescent="0.25">
      <c r="A419" s="2">
        <v>321489</v>
      </c>
      <c r="B419" s="2" t="s">
        <v>2227</v>
      </c>
      <c r="C419" s="2" t="s">
        <v>228</v>
      </c>
      <c r="D419" s="2" t="s">
        <v>1506</v>
      </c>
      <c r="E419" s="2" t="s">
        <v>77</v>
      </c>
      <c r="F419" s="2">
        <v>33057</v>
      </c>
      <c r="G419" s="2" t="s">
        <v>18</v>
      </c>
      <c r="H419" s="2" t="s">
        <v>16</v>
      </c>
      <c r="I419" s="2" t="s">
        <v>138</v>
      </c>
      <c r="J419" s="2" t="s">
        <v>15</v>
      </c>
      <c r="K419" s="2"/>
      <c r="L419" s="2" t="s">
        <v>18</v>
      </c>
      <c r="M419" s="2"/>
      <c r="N419" s="2"/>
      <c r="O419" s="2"/>
      <c r="P419" s="2"/>
      <c r="Q419" s="2"/>
      <c r="R419" s="2"/>
      <c r="S419" s="2"/>
      <c r="T419" s="2"/>
      <c r="U419" s="2"/>
      <c r="V419" s="2" t="s">
        <v>4455</v>
      </c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x14ac:dyDescent="0.25">
      <c r="A420" s="2">
        <v>322188</v>
      </c>
      <c r="B420" s="2" t="s">
        <v>2156</v>
      </c>
      <c r="C420" s="2" t="s">
        <v>1176</v>
      </c>
      <c r="D420" s="2" t="s">
        <v>426</v>
      </c>
      <c r="E420" s="2" t="s">
        <v>77</v>
      </c>
      <c r="F420" s="2">
        <v>27961</v>
      </c>
      <c r="G420" s="2" t="s">
        <v>2157</v>
      </c>
      <c r="H420" s="2" t="s">
        <v>16</v>
      </c>
      <c r="I420" s="2" t="s">
        <v>138</v>
      </c>
      <c r="J420" s="2" t="s">
        <v>1179</v>
      </c>
      <c r="K420" s="2"/>
      <c r="L420" s="2" t="s">
        <v>30</v>
      </c>
      <c r="M420" s="2"/>
      <c r="N420" s="2"/>
      <c r="O420" s="2"/>
      <c r="P420" s="2"/>
      <c r="Q420" s="2"/>
      <c r="R420" s="2"/>
      <c r="S420" s="2"/>
      <c r="T420" s="2"/>
      <c r="U420" s="2"/>
      <c r="V420" s="2" t="s">
        <v>4455</v>
      </c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x14ac:dyDescent="0.25">
      <c r="A421" s="2">
        <v>322190</v>
      </c>
      <c r="B421" s="2" t="s">
        <v>2168</v>
      </c>
      <c r="C421" s="2" t="s">
        <v>715</v>
      </c>
      <c r="D421" s="2" t="s">
        <v>231</v>
      </c>
      <c r="E421" s="2" t="s">
        <v>77</v>
      </c>
      <c r="F421" s="2">
        <v>33764</v>
      </c>
      <c r="G421" s="2" t="s">
        <v>18</v>
      </c>
      <c r="H421" s="2" t="s">
        <v>16</v>
      </c>
      <c r="I421" s="2" t="s">
        <v>138</v>
      </c>
      <c r="J421" s="2" t="s">
        <v>1179</v>
      </c>
      <c r="K421" s="2"/>
      <c r="L421" s="2" t="s">
        <v>18</v>
      </c>
      <c r="M421" s="2"/>
      <c r="N421" s="2"/>
      <c r="O421" s="2"/>
      <c r="P421" s="2"/>
      <c r="Q421" s="2"/>
      <c r="R421" s="2"/>
      <c r="S421" s="2"/>
      <c r="T421" s="2"/>
      <c r="U421" s="2"/>
      <c r="V421" s="2" t="s">
        <v>4455</v>
      </c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x14ac:dyDescent="0.25">
      <c r="A422" s="2">
        <v>323893</v>
      </c>
      <c r="B422" s="2" t="s">
        <v>794</v>
      </c>
      <c r="C422" s="2" t="s">
        <v>657</v>
      </c>
      <c r="D422" s="2" t="s">
        <v>1184</v>
      </c>
      <c r="E422" s="2" t="s">
        <v>76</v>
      </c>
      <c r="F422" s="2"/>
      <c r="G422" s="2"/>
      <c r="H422" s="2" t="s">
        <v>16</v>
      </c>
      <c r="I422" s="2" t="s">
        <v>138</v>
      </c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 t="s">
        <v>4455</v>
      </c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x14ac:dyDescent="0.25">
      <c r="A423" s="2">
        <v>326185</v>
      </c>
      <c r="B423" s="2" t="s">
        <v>1597</v>
      </c>
      <c r="C423" s="2" t="s">
        <v>228</v>
      </c>
      <c r="D423" s="2" t="s">
        <v>716</v>
      </c>
      <c r="E423" s="2" t="s">
        <v>76</v>
      </c>
      <c r="F423" s="2">
        <v>35814</v>
      </c>
      <c r="G423" s="2" t="s">
        <v>620</v>
      </c>
      <c r="H423" s="2" t="s">
        <v>16</v>
      </c>
      <c r="I423" s="2" t="s">
        <v>138</v>
      </c>
      <c r="J423" s="2" t="s">
        <v>1179</v>
      </c>
      <c r="K423" s="2"/>
      <c r="L423" s="2" t="s">
        <v>40</v>
      </c>
      <c r="M423" s="2"/>
      <c r="N423" s="2"/>
      <c r="O423" s="2"/>
      <c r="P423" s="2"/>
      <c r="Q423" s="2"/>
      <c r="R423" s="2"/>
      <c r="S423" s="2"/>
      <c r="T423" s="2"/>
      <c r="U423" s="2"/>
      <c r="V423" s="2" t="s">
        <v>4455</v>
      </c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x14ac:dyDescent="0.25">
      <c r="A424" s="2">
        <v>326195</v>
      </c>
      <c r="B424" s="2" t="s">
        <v>2080</v>
      </c>
      <c r="C424" s="2" t="s">
        <v>273</v>
      </c>
      <c r="D424" s="2" t="s">
        <v>276</v>
      </c>
      <c r="E424" s="2" t="s">
        <v>77</v>
      </c>
      <c r="F424" s="2">
        <v>35186</v>
      </c>
      <c r="G424" s="2" t="s">
        <v>212</v>
      </c>
      <c r="H424" s="2" t="s">
        <v>16</v>
      </c>
      <c r="I424" s="2" t="s">
        <v>138</v>
      </c>
      <c r="J424" s="2" t="s">
        <v>1179</v>
      </c>
      <c r="K424" s="2"/>
      <c r="L424" s="2" t="s">
        <v>18</v>
      </c>
      <c r="M424" s="2"/>
      <c r="N424" s="2"/>
      <c r="O424" s="2"/>
      <c r="P424" s="2"/>
      <c r="Q424" s="2"/>
      <c r="R424" s="2"/>
      <c r="S424" s="2"/>
      <c r="T424" s="2"/>
      <c r="U424" s="2"/>
      <c r="V424" s="2" t="s">
        <v>4455</v>
      </c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x14ac:dyDescent="0.25">
      <c r="A425" s="2">
        <v>326305</v>
      </c>
      <c r="B425" s="2" t="s">
        <v>2148</v>
      </c>
      <c r="C425" s="2" t="s">
        <v>361</v>
      </c>
      <c r="D425" s="2" t="s">
        <v>237</v>
      </c>
      <c r="E425" s="2" t="s">
        <v>76</v>
      </c>
      <c r="F425" s="2">
        <v>35196</v>
      </c>
      <c r="G425" s="2" t="s">
        <v>225</v>
      </c>
      <c r="H425" s="2" t="s">
        <v>16</v>
      </c>
      <c r="I425" s="2" t="s">
        <v>138</v>
      </c>
      <c r="J425" s="2" t="s">
        <v>1179</v>
      </c>
      <c r="K425" s="2"/>
      <c r="L425" s="2" t="s">
        <v>18</v>
      </c>
      <c r="M425" s="2"/>
      <c r="N425" s="2"/>
      <c r="O425" s="2"/>
      <c r="P425" s="2"/>
      <c r="Q425" s="2"/>
      <c r="R425" s="2"/>
      <c r="S425" s="2"/>
      <c r="T425" s="2"/>
      <c r="U425" s="2"/>
      <c r="V425" s="2" t="s">
        <v>4455</v>
      </c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x14ac:dyDescent="0.25">
      <c r="A426" s="2">
        <v>326681</v>
      </c>
      <c r="B426" s="2" t="s">
        <v>2077</v>
      </c>
      <c r="C426" s="2" t="s">
        <v>228</v>
      </c>
      <c r="D426" s="2" t="s">
        <v>969</v>
      </c>
      <c r="E426" s="2" t="s">
        <v>77</v>
      </c>
      <c r="F426" s="2">
        <v>32971</v>
      </c>
      <c r="G426" s="2" t="s">
        <v>18</v>
      </c>
      <c r="H426" s="2" t="s">
        <v>16</v>
      </c>
      <c r="I426" s="2" t="s">
        <v>138</v>
      </c>
      <c r="J426" s="2" t="s">
        <v>1179</v>
      </c>
      <c r="K426" s="2"/>
      <c r="L426" s="2" t="s">
        <v>18</v>
      </c>
      <c r="M426" s="2"/>
      <c r="N426" s="2"/>
      <c r="O426" s="2"/>
      <c r="P426" s="2"/>
      <c r="Q426" s="2"/>
      <c r="R426" s="2"/>
      <c r="S426" s="2"/>
      <c r="T426" s="2"/>
      <c r="U426" s="2"/>
      <c r="V426" s="2" t="s">
        <v>4455</v>
      </c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x14ac:dyDescent="0.25">
      <c r="A427" s="2">
        <v>326700</v>
      </c>
      <c r="B427" s="2" t="s">
        <v>2001</v>
      </c>
      <c r="C427" s="2" t="s">
        <v>2002</v>
      </c>
      <c r="D427" s="2" t="s">
        <v>799</v>
      </c>
      <c r="E427" s="2" t="s">
        <v>77</v>
      </c>
      <c r="F427" s="2">
        <v>32641</v>
      </c>
      <c r="G427" s="2" t="s">
        <v>1764</v>
      </c>
      <c r="H427" s="2" t="s">
        <v>16</v>
      </c>
      <c r="I427" s="2" t="s">
        <v>138</v>
      </c>
      <c r="J427" s="2" t="s">
        <v>1179</v>
      </c>
      <c r="K427" s="2"/>
      <c r="L427" s="2" t="s">
        <v>30</v>
      </c>
      <c r="M427" s="2"/>
      <c r="N427" s="2"/>
      <c r="O427" s="2"/>
      <c r="P427" s="2"/>
      <c r="Q427" s="2"/>
      <c r="R427" s="2"/>
      <c r="S427" s="2"/>
      <c r="T427" s="2"/>
      <c r="U427" s="2"/>
      <c r="V427" s="2" t="s">
        <v>4455</v>
      </c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x14ac:dyDescent="0.25">
      <c r="A428" s="2">
        <v>327013</v>
      </c>
      <c r="B428" s="2" t="s">
        <v>2237</v>
      </c>
      <c r="C428" s="2" t="s">
        <v>970</v>
      </c>
      <c r="D428" s="2" t="s">
        <v>736</v>
      </c>
      <c r="E428" s="2" t="s">
        <v>76</v>
      </c>
      <c r="F428" s="2">
        <v>35796</v>
      </c>
      <c r="G428" s="2" t="s">
        <v>30</v>
      </c>
      <c r="H428" s="2" t="s">
        <v>16</v>
      </c>
      <c r="I428" s="2" t="s">
        <v>138</v>
      </c>
      <c r="J428" s="2" t="s">
        <v>1179</v>
      </c>
      <c r="K428" s="2"/>
      <c r="L428" s="2" t="s">
        <v>18</v>
      </c>
      <c r="M428" s="2"/>
      <c r="N428" s="2"/>
      <c r="O428" s="2"/>
      <c r="P428" s="2"/>
      <c r="Q428" s="2"/>
      <c r="R428" s="2"/>
      <c r="S428" s="2"/>
      <c r="T428" s="2"/>
      <c r="U428" s="2"/>
      <c r="V428" s="2" t="s">
        <v>4455</v>
      </c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x14ac:dyDescent="0.25">
      <c r="A429" s="2">
        <v>327849</v>
      </c>
      <c r="B429" s="2" t="s">
        <v>2076</v>
      </c>
      <c r="C429" s="2" t="s">
        <v>718</v>
      </c>
      <c r="D429" s="2" t="s">
        <v>767</v>
      </c>
      <c r="E429" s="2" t="s">
        <v>76</v>
      </c>
      <c r="F429" s="2">
        <v>34602</v>
      </c>
      <c r="G429" s="2" t="s">
        <v>695</v>
      </c>
      <c r="H429" s="2" t="s">
        <v>16</v>
      </c>
      <c r="I429" s="2" t="s">
        <v>138</v>
      </c>
      <c r="J429" s="2" t="s">
        <v>1179</v>
      </c>
      <c r="K429" s="2"/>
      <c r="L429" s="2" t="s">
        <v>18</v>
      </c>
      <c r="M429" s="2"/>
      <c r="N429" s="2"/>
      <c r="O429" s="2"/>
      <c r="P429" s="2"/>
      <c r="Q429" s="2"/>
      <c r="R429" s="2"/>
      <c r="S429" s="2"/>
      <c r="T429" s="2"/>
      <c r="U429" s="2"/>
      <c r="V429" s="2" t="s">
        <v>4455</v>
      </c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x14ac:dyDescent="0.25">
      <c r="A430" s="2">
        <v>328064</v>
      </c>
      <c r="B430" s="2" t="s">
        <v>622</v>
      </c>
      <c r="C430" s="2" t="s">
        <v>2224</v>
      </c>
      <c r="D430" s="2" t="s">
        <v>925</v>
      </c>
      <c r="E430" s="2" t="s">
        <v>77</v>
      </c>
      <c r="F430" s="2">
        <v>32511</v>
      </c>
      <c r="G430" s="2" t="s">
        <v>18</v>
      </c>
      <c r="H430" s="2" t="s">
        <v>16</v>
      </c>
      <c r="I430" s="2" t="s">
        <v>138</v>
      </c>
      <c r="J430" s="2" t="s">
        <v>1179</v>
      </c>
      <c r="K430" s="2"/>
      <c r="L430" s="2" t="s">
        <v>18</v>
      </c>
      <c r="M430" s="2"/>
      <c r="N430" s="2"/>
      <c r="O430" s="2"/>
      <c r="P430" s="2"/>
      <c r="Q430" s="2"/>
      <c r="R430" s="2"/>
      <c r="S430" s="2"/>
      <c r="T430" s="2"/>
      <c r="U430" s="2"/>
      <c r="V430" s="2" t="s">
        <v>4455</v>
      </c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x14ac:dyDescent="0.25">
      <c r="A431" s="2">
        <v>328325</v>
      </c>
      <c r="B431" s="2" t="s">
        <v>1751</v>
      </c>
      <c r="C431" s="2" t="s">
        <v>570</v>
      </c>
      <c r="D431" s="2" t="s">
        <v>302</v>
      </c>
      <c r="E431" s="2" t="s">
        <v>77</v>
      </c>
      <c r="F431" s="2">
        <v>34425</v>
      </c>
      <c r="G431" s="2" t="s">
        <v>18</v>
      </c>
      <c r="H431" s="2" t="s">
        <v>16</v>
      </c>
      <c r="I431" s="2" t="s">
        <v>138</v>
      </c>
      <c r="J431" s="2" t="s">
        <v>1179</v>
      </c>
      <c r="K431" s="2"/>
      <c r="L431" s="2" t="s">
        <v>18</v>
      </c>
      <c r="M431" s="2"/>
      <c r="N431" s="2"/>
      <c r="O431" s="2"/>
      <c r="P431" s="2"/>
      <c r="Q431" s="2"/>
      <c r="R431" s="2"/>
      <c r="S431" s="2"/>
      <c r="T431" s="2"/>
      <c r="U431" s="2"/>
      <c r="V431" s="2" t="s">
        <v>4455</v>
      </c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x14ac:dyDescent="0.25">
      <c r="A432" s="2">
        <v>329694</v>
      </c>
      <c r="B432" s="2" t="s">
        <v>2084</v>
      </c>
      <c r="C432" s="2" t="s">
        <v>737</v>
      </c>
      <c r="D432" s="2" t="s">
        <v>405</v>
      </c>
      <c r="E432" s="2" t="s">
        <v>76</v>
      </c>
      <c r="F432" s="2">
        <v>36161</v>
      </c>
      <c r="G432" s="2" t="s">
        <v>18</v>
      </c>
      <c r="H432" s="2" t="s">
        <v>16</v>
      </c>
      <c r="I432" s="2" t="s">
        <v>138</v>
      </c>
      <c r="J432" s="2" t="s">
        <v>15</v>
      </c>
      <c r="K432" s="2"/>
      <c r="L432" s="2" t="s">
        <v>30</v>
      </c>
      <c r="M432" s="2"/>
      <c r="N432" s="2"/>
      <c r="O432" s="2"/>
      <c r="P432" s="2"/>
      <c r="Q432" s="2"/>
      <c r="R432" s="2"/>
      <c r="S432" s="2"/>
      <c r="T432" s="2"/>
      <c r="U432" s="2"/>
      <c r="V432" s="2" t="s">
        <v>4455</v>
      </c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x14ac:dyDescent="0.25">
      <c r="A433" s="2">
        <v>329859</v>
      </c>
      <c r="B433" s="2" t="s">
        <v>2170</v>
      </c>
      <c r="C433" s="2" t="s">
        <v>274</v>
      </c>
      <c r="D433" s="2" t="s">
        <v>438</v>
      </c>
      <c r="E433" s="2" t="s">
        <v>76</v>
      </c>
      <c r="F433" s="2">
        <v>35562</v>
      </c>
      <c r="G433" s="2" t="s">
        <v>216</v>
      </c>
      <c r="H433" s="2" t="s">
        <v>19</v>
      </c>
      <c r="I433" s="2" t="s">
        <v>138</v>
      </c>
      <c r="J433" s="2" t="s">
        <v>1179</v>
      </c>
      <c r="K433" s="2"/>
      <c r="L433" s="2" t="s">
        <v>18</v>
      </c>
      <c r="M433" s="2"/>
      <c r="N433" s="2"/>
      <c r="O433" s="2"/>
      <c r="P433" s="2"/>
      <c r="Q433" s="2"/>
      <c r="R433" s="2"/>
      <c r="S433" s="2"/>
      <c r="T433" s="2"/>
      <c r="U433" s="2"/>
      <c r="V433" s="2" t="s">
        <v>4455</v>
      </c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x14ac:dyDescent="0.25">
      <c r="A434" s="2">
        <v>330199</v>
      </c>
      <c r="B434" s="2" t="s">
        <v>1997</v>
      </c>
      <c r="C434" s="2" t="s">
        <v>321</v>
      </c>
      <c r="D434" s="2" t="s">
        <v>1998</v>
      </c>
      <c r="E434" s="2" t="s">
        <v>77</v>
      </c>
      <c r="F434" s="2">
        <v>35065</v>
      </c>
      <c r="G434" s="2" t="s">
        <v>212</v>
      </c>
      <c r="H434" s="2" t="s">
        <v>19</v>
      </c>
      <c r="I434" s="2" t="s">
        <v>138</v>
      </c>
      <c r="J434" s="2" t="s">
        <v>1179</v>
      </c>
      <c r="K434" s="2"/>
      <c r="L434" s="2" t="s">
        <v>18</v>
      </c>
      <c r="M434" s="2"/>
      <c r="N434" s="2"/>
      <c r="O434" s="2"/>
      <c r="P434" s="2"/>
      <c r="Q434" s="2"/>
      <c r="R434" s="2"/>
      <c r="S434" s="2"/>
      <c r="T434" s="2"/>
      <c r="U434" s="2"/>
      <c r="V434" s="2" t="s">
        <v>4455</v>
      </c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x14ac:dyDescent="0.25">
      <c r="A435" s="2">
        <v>330780</v>
      </c>
      <c r="B435" s="2" t="s">
        <v>2158</v>
      </c>
      <c r="C435" s="2" t="s">
        <v>220</v>
      </c>
      <c r="D435" s="2" t="s">
        <v>807</v>
      </c>
      <c r="E435" s="2" t="s">
        <v>77</v>
      </c>
      <c r="F435" s="2">
        <v>28876</v>
      </c>
      <c r="G435" s="2" t="s">
        <v>428</v>
      </c>
      <c r="H435" s="2" t="s">
        <v>19</v>
      </c>
      <c r="I435" s="2" t="s">
        <v>138</v>
      </c>
      <c r="J435" s="2" t="s">
        <v>15</v>
      </c>
      <c r="K435" s="2"/>
      <c r="L435" s="2" t="s">
        <v>18</v>
      </c>
      <c r="M435" s="2"/>
      <c r="N435" s="2"/>
      <c r="O435" s="2"/>
      <c r="P435" s="2"/>
      <c r="Q435" s="2"/>
      <c r="R435" s="2"/>
      <c r="S435" s="2"/>
      <c r="T435" s="2"/>
      <c r="U435" s="2"/>
      <c r="V435" s="2" t="s">
        <v>4455</v>
      </c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x14ac:dyDescent="0.25">
      <c r="A436" s="2">
        <v>332240</v>
      </c>
      <c r="B436" s="2" t="s">
        <v>2230</v>
      </c>
      <c r="C436" s="2" t="s">
        <v>473</v>
      </c>
      <c r="D436" s="2" t="s">
        <v>448</v>
      </c>
      <c r="E436" s="2" t="s">
        <v>76</v>
      </c>
      <c r="F436" s="2">
        <v>36161</v>
      </c>
      <c r="G436" s="2" t="s">
        <v>401</v>
      </c>
      <c r="H436" s="2" t="s">
        <v>16</v>
      </c>
      <c r="I436" s="2" t="s">
        <v>138</v>
      </c>
      <c r="J436" s="2" t="s">
        <v>1179</v>
      </c>
      <c r="K436" s="2"/>
      <c r="L436" s="2" t="s">
        <v>18</v>
      </c>
      <c r="M436" s="2"/>
      <c r="N436" s="2"/>
      <c r="O436" s="2"/>
      <c r="P436" s="2"/>
      <c r="Q436" s="2"/>
      <c r="R436" s="2"/>
      <c r="S436" s="2"/>
      <c r="T436" s="2"/>
      <c r="U436" s="2"/>
      <c r="V436" s="2" t="s">
        <v>4455</v>
      </c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x14ac:dyDescent="0.25">
      <c r="A437" s="2">
        <v>334547</v>
      </c>
      <c r="B437" s="2" t="s">
        <v>2003</v>
      </c>
      <c r="C437" s="2" t="s">
        <v>213</v>
      </c>
      <c r="D437" s="2" t="s">
        <v>885</v>
      </c>
      <c r="E437" s="2" t="s">
        <v>76</v>
      </c>
      <c r="F437" s="2">
        <v>35800</v>
      </c>
      <c r="G437" s="2" t="s">
        <v>212</v>
      </c>
      <c r="H437" s="2" t="s">
        <v>16</v>
      </c>
      <c r="I437" s="2" t="s">
        <v>138</v>
      </c>
      <c r="J437" s="2" t="s">
        <v>15</v>
      </c>
      <c r="K437" s="2"/>
      <c r="L437" s="2" t="s">
        <v>18</v>
      </c>
      <c r="M437" s="2"/>
      <c r="N437" s="2"/>
      <c r="O437" s="2"/>
      <c r="P437" s="2"/>
      <c r="Q437" s="2"/>
      <c r="R437" s="2"/>
      <c r="S437" s="2"/>
      <c r="T437" s="2"/>
      <c r="U437" s="2"/>
      <c r="V437" s="2" t="s">
        <v>4455</v>
      </c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x14ac:dyDescent="0.25">
      <c r="A438" s="2">
        <v>337075</v>
      </c>
      <c r="B438" s="2" t="s">
        <v>2161</v>
      </c>
      <c r="C438" s="2" t="s">
        <v>970</v>
      </c>
      <c r="D438" s="2" t="s">
        <v>317</v>
      </c>
      <c r="E438" s="2" t="s">
        <v>76</v>
      </c>
      <c r="F438" s="2">
        <v>32751</v>
      </c>
      <c r="G438" s="2" t="s">
        <v>18</v>
      </c>
      <c r="H438" s="2" t="s">
        <v>16</v>
      </c>
      <c r="I438" s="2" t="s">
        <v>138</v>
      </c>
      <c r="J438" s="2" t="s">
        <v>1179</v>
      </c>
      <c r="K438" s="2"/>
      <c r="L438" s="2" t="s">
        <v>30</v>
      </c>
      <c r="M438" s="2"/>
      <c r="N438" s="2"/>
      <c r="O438" s="2"/>
      <c r="P438" s="2"/>
      <c r="Q438" s="2"/>
      <c r="R438" s="2"/>
      <c r="S438" s="2"/>
      <c r="T438" s="2"/>
      <c r="U438" s="2"/>
      <c r="V438" s="2" t="s">
        <v>4455</v>
      </c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x14ac:dyDescent="0.25">
      <c r="A439" s="2">
        <v>337079</v>
      </c>
      <c r="B439" s="2" t="s">
        <v>1991</v>
      </c>
      <c r="C439" s="2" t="s">
        <v>1992</v>
      </c>
      <c r="D439" s="2" t="s">
        <v>328</v>
      </c>
      <c r="E439" s="2" t="s">
        <v>76</v>
      </c>
      <c r="F439" s="2">
        <v>35200</v>
      </c>
      <c r="G439" s="2" t="s">
        <v>431</v>
      </c>
      <c r="H439" s="2" t="s">
        <v>16</v>
      </c>
      <c r="I439" s="2" t="s">
        <v>138</v>
      </c>
      <c r="J439" s="2" t="s">
        <v>1179</v>
      </c>
      <c r="K439" s="2"/>
      <c r="L439" s="2" t="s">
        <v>30</v>
      </c>
      <c r="M439" s="2"/>
      <c r="N439" s="2"/>
      <c r="O439" s="2"/>
      <c r="P439" s="2"/>
      <c r="Q439" s="2"/>
      <c r="R439" s="2"/>
      <c r="S439" s="2"/>
      <c r="T439" s="2"/>
      <c r="U439" s="2"/>
      <c r="V439" s="2" t="s">
        <v>4455</v>
      </c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x14ac:dyDescent="0.25">
      <c r="A440" s="2">
        <v>308620</v>
      </c>
      <c r="B440" s="2" t="s">
        <v>1919</v>
      </c>
      <c r="C440" s="2" t="s">
        <v>278</v>
      </c>
      <c r="D440" s="2" t="s">
        <v>211</v>
      </c>
      <c r="E440" s="2" t="s">
        <v>76</v>
      </c>
      <c r="F440" s="2">
        <v>31575</v>
      </c>
      <c r="G440" s="2" t="s">
        <v>1920</v>
      </c>
      <c r="H440" s="2" t="s">
        <v>16</v>
      </c>
      <c r="I440" s="2" t="s">
        <v>138</v>
      </c>
      <c r="J440" s="2" t="s">
        <v>1179</v>
      </c>
      <c r="K440" s="2"/>
      <c r="L440" s="2" t="s">
        <v>61</v>
      </c>
      <c r="M440" s="2"/>
      <c r="N440" s="2"/>
      <c r="O440" s="2"/>
      <c r="P440" s="2"/>
      <c r="Q440" s="2"/>
      <c r="R440" s="2"/>
      <c r="S440" s="2"/>
      <c r="T440" s="2"/>
      <c r="U440" s="2"/>
      <c r="V440" s="2" t="s">
        <v>4455</v>
      </c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 t="s">
        <v>4252</v>
      </c>
      <c r="AH440" s="2"/>
    </row>
    <row r="441" spans="1:34" x14ac:dyDescent="0.25">
      <c r="A441" s="2">
        <v>311783</v>
      </c>
      <c r="B441" s="2" t="s">
        <v>2083</v>
      </c>
      <c r="C441" s="2" t="s">
        <v>776</v>
      </c>
      <c r="D441" s="2" t="s">
        <v>627</v>
      </c>
      <c r="E441" s="2" t="s">
        <v>76</v>
      </c>
      <c r="F441" s="2"/>
      <c r="G441" s="2"/>
      <c r="H441" s="2" t="s">
        <v>16</v>
      </c>
      <c r="I441" s="2" t="s">
        <v>138</v>
      </c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 t="s">
        <v>4455</v>
      </c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 t="s">
        <v>4252</v>
      </c>
      <c r="AH441" s="2"/>
    </row>
    <row r="442" spans="1:34" x14ac:dyDescent="0.25">
      <c r="A442" s="2">
        <v>325848</v>
      </c>
      <c r="B442" s="2" t="s">
        <v>1345</v>
      </c>
      <c r="C442" s="2" t="s">
        <v>213</v>
      </c>
      <c r="D442" s="2" t="s">
        <v>495</v>
      </c>
      <c r="E442" s="2" t="s">
        <v>77</v>
      </c>
      <c r="F442" s="2">
        <v>34719</v>
      </c>
      <c r="G442" s="2" t="s">
        <v>1346</v>
      </c>
      <c r="H442" s="2" t="s">
        <v>16</v>
      </c>
      <c r="I442" s="2" t="s">
        <v>138</v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 t="s">
        <v>4455</v>
      </c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 t="s">
        <v>4252</v>
      </c>
      <c r="AH442" s="2"/>
    </row>
    <row r="443" spans="1:34" x14ac:dyDescent="0.25">
      <c r="A443" s="2">
        <v>326396</v>
      </c>
      <c r="B443" s="2" t="s">
        <v>1263</v>
      </c>
      <c r="C443" s="2" t="s">
        <v>323</v>
      </c>
      <c r="D443" s="2" t="s">
        <v>1264</v>
      </c>
      <c r="E443" s="2" t="s">
        <v>76</v>
      </c>
      <c r="F443" s="2">
        <v>26986</v>
      </c>
      <c r="G443" s="2" t="s">
        <v>18</v>
      </c>
      <c r="H443" s="2" t="s">
        <v>16</v>
      </c>
      <c r="I443" s="2" t="s">
        <v>138</v>
      </c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 t="s">
        <v>4455</v>
      </c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 t="s">
        <v>4252</v>
      </c>
      <c r="AH443" s="2"/>
    </row>
    <row r="444" spans="1:34" x14ac:dyDescent="0.25">
      <c r="A444" s="2">
        <v>327856</v>
      </c>
      <c r="B444" s="2" t="s">
        <v>2081</v>
      </c>
      <c r="C444" s="2" t="s">
        <v>1430</v>
      </c>
      <c r="D444" s="2" t="s">
        <v>2082</v>
      </c>
      <c r="E444" s="2" t="s">
        <v>76</v>
      </c>
      <c r="F444" s="2">
        <v>32874</v>
      </c>
      <c r="G444" s="2" t="s">
        <v>40</v>
      </c>
      <c r="H444" s="2" t="s">
        <v>16</v>
      </c>
      <c r="I444" s="2" t="s">
        <v>138</v>
      </c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 t="s">
        <v>4455</v>
      </c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 t="s">
        <v>4252</v>
      </c>
      <c r="AH444" s="2"/>
    </row>
    <row r="445" spans="1:34" x14ac:dyDescent="0.25">
      <c r="A445" s="2">
        <v>328651</v>
      </c>
      <c r="B445" s="2" t="s">
        <v>1358</v>
      </c>
      <c r="C445" s="2" t="s">
        <v>323</v>
      </c>
      <c r="D445" s="2" t="s">
        <v>222</v>
      </c>
      <c r="E445" s="2" t="s">
        <v>77</v>
      </c>
      <c r="F445" s="2">
        <v>34060</v>
      </c>
      <c r="G445" s="2" t="s">
        <v>18</v>
      </c>
      <c r="H445" s="2" t="s">
        <v>16</v>
      </c>
      <c r="I445" s="2" t="s">
        <v>138</v>
      </c>
      <c r="J445" s="2" t="s">
        <v>1179</v>
      </c>
      <c r="K445" s="2"/>
      <c r="L445" s="2" t="s">
        <v>18</v>
      </c>
      <c r="M445" s="2"/>
      <c r="N445" s="2"/>
      <c r="O445" s="2"/>
      <c r="P445" s="2"/>
      <c r="Q445" s="2"/>
      <c r="R445" s="2"/>
      <c r="S445" s="2"/>
      <c r="T445" s="2"/>
      <c r="U445" s="2"/>
      <c r="V445" s="2" t="s">
        <v>4455</v>
      </c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 t="s">
        <v>4252</v>
      </c>
      <c r="AH445" s="2"/>
    </row>
    <row r="446" spans="1:34" x14ac:dyDescent="0.25">
      <c r="A446" s="2">
        <v>330420</v>
      </c>
      <c r="B446" s="2" t="s">
        <v>1987</v>
      </c>
      <c r="C446" s="2" t="s">
        <v>378</v>
      </c>
      <c r="D446" s="2" t="s">
        <v>436</v>
      </c>
      <c r="E446" s="2" t="s">
        <v>76</v>
      </c>
      <c r="F446" s="2">
        <v>36019</v>
      </c>
      <c r="G446" s="2" t="s">
        <v>878</v>
      </c>
      <c r="H446" s="2" t="s">
        <v>16</v>
      </c>
      <c r="I446" s="2" t="s">
        <v>138</v>
      </c>
      <c r="J446" s="2" t="s">
        <v>15</v>
      </c>
      <c r="K446" s="2"/>
      <c r="L446" s="2" t="s">
        <v>50</v>
      </c>
      <c r="M446" s="2"/>
      <c r="N446" s="2"/>
      <c r="O446" s="2"/>
      <c r="P446" s="2"/>
      <c r="Q446" s="2"/>
      <c r="R446" s="2"/>
      <c r="S446" s="2"/>
      <c r="T446" s="2"/>
      <c r="U446" s="2"/>
      <c r="V446" s="2" t="s">
        <v>4455</v>
      </c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 t="s">
        <v>4252</v>
      </c>
      <c r="AH446" s="2"/>
    </row>
    <row r="447" spans="1:34" x14ac:dyDescent="0.25">
      <c r="A447" s="2">
        <v>330524</v>
      </c>
      <c r="B447" s="2" t="s">
        <v>2241</v>
      </c>
      <c r="C447" s="2" t="s">
        <v>260</v>
      </c>
      <c r="D447" s="2" t="s">
        <v>275</v>
      </c>
      <c r="E447" s="2" t="s">
        <v>76</v>
      </c>
      <c r="F447" s="2">
        <v>35910</v>
      </c>
      <c r="G447" s="2" t="s">
        <v>18</v>
      </c>
      <c r="H447" s="2" t="s">
        <v>16</v>
      </c>
      <c r="I447" s="2" t="s">
        <v>138</v>
      </c>
      <c r="J447" s="2" t="s">
        <v>1179</v>
      </c>
      <c r="K447" s="2"/>
      <c r="L447" s="2" t="s">
        <v>18</v>
      </c>
      <c r="M447" s="2"/>
      <c r="N447" s="2"/>
      <c r="O447" s="2"/>
      <c r="P447" s="2"/>
      <c r="Q447" s="2"/>
      <c r="R447" s="2"/>
      <c r="S447" s="2"/>
      <c r="T447" s="2"/>
      <c r="U447" s="2"/>
      <c r="V447" s="2" t="s">
        <v>4455</v>
      </c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 t="s">
        <v>4252</v>
      </c>
      <c r="AH447" s="2"/>
    </row>
    <row r="448" spans="1:34" x14ac:dyDescent="0.25">
      <c r="A448" s="2">
        <v>331216</v>
      </c>
      <c r="B448" s="2" t="s">
        <v>1908</v>
      </c>
      <c r="C448" s="2" t="s">
        <v>213</v>
      </c>
      <c r="D448" s="2" t="s">
        <v>511</v>
      </c>
      <c r="E448" s="2" t="s">
        <v>76</v>
      </c>
      <c r="F448" s="2">
        <v>35131</v>
      </c>
      <c r="G448" s="2" t="s">
        <v>212</v>
      </c>
      <c r="H448" s="2" t="s">
        <v>19</v>
      </c>
      <c r="I448" s="2" t="s">
        <v>138</v>
      </c>
      <c r="J448" s="2" t="s">
        <v>1179</v>
      </c>
      <c r="K448" s="2"/>
      <c r="L448" s="2" t="s">
        <v>18</v>
      </c>
      <c r="M448" s="2"/>
      <c r="N448" s="2"/>
      <c r="O448" s="2"/>
      <c r="P448" s="2"/>
      <c r="Q448" s="2"/>
      <c r="R448" s="2"/>
      <c r="S448" s="2"/>
      <c r="T448" s="2"/>
      <c r="U448" s="2"/>
      <c r="V448" s="2" t="s">
        <v>4455</v>
      </c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 t="s">
        <v>4252</v>
      </c>
      <c r="AH448" s="2"/>
    </row>
    <row r="449" spans="1:34" x14ac:dyDescent="0.25">
      <c r="A449" s="2">
        <v>331736</v>
      </c>
      <c r="B449" s="2" t="s">
        <v>2165</v>
      </c>
      <c r="C449" s="2" t="s">
        <v>964</v>
      </c>
      <c r="D449" s="2" t="s">
        <v>2166</v>
      </c>
      <c r="E449" s="2" t="s">
        <v>77</v>
      </c>
      <c r="F449" s="2">
        <v>35431</v>
      </c>
      <c r="G449" s="2" t="s">
        <v>67</v>
      </c>
      <c r="H449" s="2" t="s">
        <v>16</v>
      </c>
      <c r="I449" s="2" t="s">
        <v>138</v>
      </c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 t="s">
        <v>4455</v>
      </c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 t="s">
        <v>4252</v>
      </c>
      <c r="AH449" s="2"/>
    </row>
    <row r="450" spans="1:34" x14ac:dyDescent="0.25">
      <c r="A450" s="2">
        <v>333130</v>
      </c>
      <c r="B450" s="2" t="s">
        <v>2171</v>
      </c>
      <c r="C450" s="2" t="s">
        <v>396</v>
      </c>
      <c r="D450" s="2" t="s">
        <v>231</v>
      </c>
      <c r="E450" s="2" t="s">
        <v>77</v>
      </c>
      <c r="F450" s="2">
        <v>30317</v>
      </c>
      <c r="G450" s="2" t="s">
        <v>18</v>
      </c>
      <c r="H450" s="2" t="s">
        <v>16</v>
      </c>
      <c r="I450" s="2" t="s">
        <v>138</v>
      </c>
      <c r="J450" s="2" t="s">
        <v>1179</v>
      </c>
      <c r="K450" s="2"/>
      <c r="L450" s="2" t="s">
        <v>18</v>
      </c>
      <c r="M450" s="2"/>
      <c r="N450" s="2"/>
      <c r="O450" s="2"/>
      <c r="P450" s="2"/>
      <c r="Q450" s="2"/>
      <c r="R450" s="2"/>
      <c r="S450" s="2"/>
      <c r="T450" s="2"/>
      <c r="U450" s="2"/>
      <c r="V450" s="2" t="s">
        <v>4455</v>
      </c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 t="s">
        <v>4252</v>
      </c>
      <c r="AH450" s="2"/>
    </row>
    <row r="451" spans="1:34" x14ac:dyDescent="0.25">
      <c r="A451" s="2">
        <v>334901</v>
      </c>
      <c r="B451" s="2" t="s">
        <v>1755</v>
      </c>
      <c r="C451" s="2" t="s">
        <v>774</v>
      </c>
      <c r="D451" s="2" t="s">
        <v>1088</v>
      </c>
      <c r="E451" s="2" t="s">
        <v>77</v>
      </c>
      <c r="F451" s="2">
        <v>32314</v>
      </c>
      <c r="G451" s="2" t="s">
        <v>212</v>
      </c>
      <c r="H451" s="2" t="s">
        <v>16</v>
      </c>
      <c r="I451" s="2" t="s">
        <v>138</v>
      </c>
      <c r="J451" s="2" t="s">
        <v>1179</v>
      </c>
      <c r="K451" s="2"/>
      <c r="L451" s="2" t="s">
        <v>18</v>
      </c>
      <c r="M451" s="2"/>
      <c r="N451" s="2"/>
      <c r="O451" s="2"/>
      <c r="P451" s="2"/>
      <c r="Q451" s="2"/>
      <c r="R451" s="2"/>
      <c r="S451" s="2"/>
      <c r="T451" s="2"/>
      <c r="U451" s="2"/>
      <c r="V451" s="2" t="s">
        <v>4455</v>
      </c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 t="s">
        <v>4252</v>
      </c>
      <c r="AH451" s="2"/>
    </row>
    <row r="452" spans="1:34" x14ac:dyDescent="0.25">
      <c r="A452" s="2">
        <v>337134</v>
      </c>
      <c r="B452" s="2" t="s">
        <v>1611</v>
      </c>
      <c r="C452" s="2" t="s">
        <v>384</v>
      </c>
      <c r="D452" s="2" t="s">
        <v>476</v>
      </c>
      <c r="E452" s="2" t="s">
        <v>76</v>
      </c>
      <c r="F452" s="2"/>
      <c r="G452" s="2"/>
      <c r="H452" s="2" t="s">
        <v>16</v>
      </c>
      <c r="I452" s="2" t="s">
        <v>138</v>
      </c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 t="s">
        <v>4455</v>
      </c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 t="s">
        <v>4252</v>
      </c>
      <c r="AH452" s="2"/>
    </row>
    <row r="453" spans="1:34" x14ac:dyDescent="0.25">
      <c r="A453" s="2">
        <v>301225</v>
      </c>
      <c r="B453" s="2" t="s">
        <v>1217</v>
      </c>
      <c r="C453" s="2" t="s">
        <v>247</v>
      </c>
      <c r="D453" s="2" t="s">
        <v>443</v>
      </c>
      <c r="E453" s="2" t="s">
        <v>76</v>
      </c>
      <c r="F453" s="2">
        <v>31215</v>
      </c>
      <c r="G453" s="2" t="s">
        <v>18</v>
      </c>
      <c r="H453" s="2" t="s">
        <v>16</v>
      </c>
      <c r="I453" s="2" t="s">
        <v>138</v>
      </c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 t="s">
        <v>4455</v>
      </c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x14ac:dyDescent="0.25">
      <c r="A454" s="2">
        <v>306002</v>
      </c>
      <c r="B454" s="2" t="s">
        <v>1776</v>
      </c>
      <c r="C454" s="2" t="s">
        <v>598</v>
      </c>
      <c r="D454" s="2" t="s">
        <v>1777</v>
      </c>
      <c r="E454" s="2" t="s">
        <v>77</v>
      </c>
      <c r="F454" s="2">
        <v>30075</v>
      </c>
      <c r="G454" s="2" t="s">
        <v>817</v>
      </c>
      <c r="H454" s="2" t="s">
        <v>16</v>
      </c>
      <c r="I454" s="2" t="s">
        <v>138</v>
      </c>
      <c r="J454" s="2" t="s">
        <v>1179</v>
      </c>
      <c r="K454" s="2"/>
      <c r="L454" s="2" t="s">
        <v>18</v>
      </c>
      <c r="M454" s="2"/>
      <c r="N454" s="2"/>
      <c r="O454" s="2"/>
      <c r="P454" s="2"/>
      <c r="Q454" s="2"/>
      <c r="R454" s="2"/>
      <c r="S454" s="2"/>
      <c r="T454" s="2"/>
      <c r="U454" s="2"/>
      <c r="V454" s="2" t="s">
        <v>4455</v>
      </c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x14ac:dyDescent="0.25">
      <c r="A455" s="2">
        <v>310273</v>
      </c>
      <c r="B455" s="2" t="s">
        <v>1273</v>
      </c>
      <c r="C455" s="2" t="s">
        <v>338</v>
      </c>
      <c r="D455" s="2" t="s">
        <v>283</v>
      </c>
      <c r="E455" s="2" t="s">
        <v>76</v>
      </c>
      <c r="F455" s="2">
        <v>30317</v>
      </c>
      <c r="G455" s="2" t="s">
        <v>30</v>
      </c>
      <c r="H455" s="2" t="s">
        <v>16</v>
      </c>
      <c r="I455" s="2" t="s">
        <v>138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 t="s">
        <v>4455</v>
      </c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x14ac:dyDescent="0.25">
      <c r="A456" s="2">
        <v>325134</v>
      </c>
      <c r="B456" s="2" t="s">
        <v>2182</v>
      </c>
      <c r="C456" s="2" t="s">
        <v>765</v>
      </c>
      <c r="D456" s="2" t="s">
        <v>241</v>
      </c>
      <c r="E456" s="2" t="s">
        <v>76</v>
      </c>
      <c r="F456" s="2">
        <v>34724</v>
      </c>
      <c r="G456" s="2" t="s">
        <v>18</v>
      </c>
      <c r="H456" s="2" t="s">
        <v>16</v>
      </c>
      <c r="I456" s="2" t="s">
        <v>138</v>
      </c>
      <c r="J456" s="2" t="s">
        <v>1179</v>
      </c>
      <c r="K456" s="2"/>
      <c r="L456" s="2" t="s">
        <v>18</v>
      </c>
      <c r="M456" s="2"/>
      <c r="N456" s="2"/>
      <c r="O456" s="2"/>
      <c r="P456" s="2"/>
      <c r="Q456" s="2"/>
      <c r="R456" s="2"/>
      <c r="S456" s="2"/>
      <c r="T456" s="2"/>
      <c r="U456" s="2"/>
      <c r="V456" s="2" t="s">
        <v>4455</v>
      </c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x14ac:dyDescent="0.25">
      <c r="A457" s="2">
        <v>325558</v>
      </c>
      <c r="B457" s="2" t="s">
        <v>1928</v>
      </c>
      <c r="C457" s="2" t="s">
        <v>334</v>
      </c>
      <c r="D457" s="2" t="s">
        <v>241</v>
      </c>
      <c r="E457" s="2" t="s">
        <v>76</v>
      </c>
      <c r="F457" s="2">
        <v>34920</v>
      </c>
      <c r="G457" s="2" t="s">
        <v>18</v>
      </c>
      <c r="H457" s="2" t="s">
        <v>16</v>
      </c>
      <c r="I457" s="2" t="s">
        <v>138</v>
      </c>
      <c r="J457" s="2" t="s">
        <v>1179</v>
      </c>
      <c r="K457" s="2"/>
      <c r="L457" s="2" t="s">
        <v>18</v>
      </c>
      <c r="M457" s="2"/>
      <c r="N457" s="2"/>
      <c r="O457" s="2"/>
      <c r="P457" s="2"/>
      <c r="Q457" s="2"/>
      <c r="R457" s="2"/>
      <c r="S457" s="2"/>
      <c r="T457" s="2"/>
      <c r="U457" s="2"/>
      <c r="V457" s="2" t="s">
        <v>4455</v>
      </c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x14ac:dyDescent="0.25">
      <c r="A458" s="2">
        <v>328726</v>
      </c>
      <c r="B458" s="2" t="s">
        <v>1469</v>
      </c>
      <c r="C458" s="2" t="s">
        <v>1470</v>
      </c>
      <c r="D458" s="2" t="s">
        <v>660</v>
      </c>
      <c r="E458" s="2" t="s">
        <v>76</v>
      </c>
      <c r="F458" s="2"/>
      <c r="G458" s="2"/>
      <c r="H458" s="2" t="s">
        <v>16</v>
      </c>
      <c r="I458" s="2" t="s">
        <v>138</v>
      </c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 t="s">
        <v>4455</v>
      </c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x14ac:dyDescent="0.25">
      <c r="A459" s="2">
        <v>329857</v>
      </c>
      <c r="B459" s="2" t="s">
        <v>2004</v>
      </c>
      <c r="C459" s="2" t="s">
        <v>1603</v>
      </c>
      <c r="D459" s="2" t="s">
        <v>365</v>
      </c>
      <c r="E459" s="2" t="s">
        <v>76</v>
      </c>
      <c r="F459" s="2">
        <v>34340</v>
      </c>
      <c r="G459" s="2" t="s">
        <v>47</v>
      </c>
      <c r="H459" s="2" t="s">
        <v>16</v>
      </c>
      <c r="I459" s="2" t="s">
        <v>138</v>
      </c>
      <c r="J459" s="2" t="s">
        <v>1179</v>
      </c>
      <c r="K459" s="2"/>
      <c r="L459" s="2" t="s">
        <v>18</v>
      </c>
      <c r="M459" s="2"/>
      <c r="N459" s="2"/>
      <c r="O459" s="2"/>
      <c r="P459" s="2"/>
      <c r="Q459" s="2"/>
      <c r="R459" s="2"/>
      <c r="S459" s="2"/>
      <c r="T459" s="2"/>
      <c r="U459" s="2"/>
      <c r="V459" s="2" t="s">
        <v>4455</v>
      </c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x14ac:dyDescent="0.25">
      <c r="A460" s="2">
        <v>338997</v>
      </c>
      <c r="B460" s="2" t="s">
        <v>4240</v>
      </c>
      <c r="C460" s="2" t="s">
        <v>290</v>
      </c>
      <c r="D460" s="2" t="s">
        <v>960</v>
      </c>
      <c r="E460" s="2"/>
      <c r="F460" s="2"/>
      <c r="G460" s="2"/>
      <c r="H460" s="2"/>
      <c r="I460" s="2" t="s">
        <v>138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 t="s">
        <v>4455</v>
      </c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x14ac:dyDescent="0.25">
      <c r="A461" s="2">
        <v>308854</v>
      </c>
      <c r="B461" s="2" t="s">
        <v>2245</v>
      </c>
      <c r="C461" s="2" t="s">
        <v>2246</v>
      </c>
      <c r="D461" s="2" t="s">
        <v>2247</v>
      </c>
      <c r="E461" s="2" t="s">
        <v>76</v>
      </c>
      <c r="F461" s="2">
        <v>30586</v>
      </c>
      <c r="G461" s="2" t="s">
        <v>18</v>
      </c>
      <c r="H461" s="2" t="s">
        <v>16</v>
      </c>
      <c r="I461" s="2" t="s">
        <v>138</v>
      </c>
      <c r="J461" s="2" t="s">
        <v>1179</v>
      </c>
      <c r="K461" s="2"/>
      <c r="L461" s="2" t="s">
        <v>18</v>
      </c>
      <c r="M461" s="2"/>
      <c r="N461" s="2"/>
      <c r="O461" s="2"/>
      <c r="P461" s="2"/>
      <c r="Q461" s="2"/>
      <c r="R461" s="2"/>
      <c r="S461" s="2"/>
      <c r="T461" s="2"/>
      <c r="U461" s="2"/>
      <c r="V461" s="2" t="s">
        <v>4455</v>
      </c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 t="s">
        <v>4252</v>
      </c>
      <c r="AH461" s="2"/>
    </row>
    <row r="462" spans="1:34" x14ac:dyDescent="0.25">
      <c r="A462" s="2">
        <v>322370</v>
      </c>
      <c r="B462" s="2" t="s">
        <v>1387</v>
      </c>
      <c r="C462" s="2" t="s">
        <v>601</v>
      </c>
      <c r="D462" s="2"/>
      <c r="E462" s="2" t="s">
        <v>76</v>
      </c>
      <c r="F462" s="2"/>
      <c r="G462" s="2"/>
      <c r="H462" s="2" t="s">
        <v>16</v>
      </c>
      <c r="I462" s="2" t="s">
        <v>138</v>
      </c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 t="s">
        <v>4455</v>
      </c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 t="s">
        <v>4252</v>
      </c>
      <c r="AH462" s="2"/>
    </row>
    <row r="463" spans="1:34" x14ac:dyDescent="0.25">
      <c r="A463" s="2">
        <v>325775</v>
      </c>
      <c r="B463" s="2" t="s">
        <v>2176</v>
      </c>
      <c r="C463" s="2" t="s">
        <v>252</v>
      </c>
      <c r="D463" s="2" t="s">
        <v>2177</v>
      </c>
      <c r="E463" s="2" t="s">
        <v>77</v>
      </c>
      <c r="F463" s="2">
        <v>35285</v>
      </c>
      <c r="G463" s="2" t="s">
        <v>212</v>
      </c>
      <c r="H463" s="2" t="s">
        <v>16</v>
      </c>
      <c r="I463" s="2" t="s">
        <v>138</v>
      </c>
      <c r="J463" s="2" t="s">
        <v>15</v>
      </c>
      <c r="K463" s="2"/>
      <c r="L463" s="2" t="s">
        <v>18</v>
      </c>
      <c r="M463" s="2"/>
      <c r="N463" s="2"/>
      <c r="O463" s="2"/>
      <c r="P463" s="2"/>
      <c r="Q463" s="2"/>
      <c r="R463" s="2"/>
      <c r="S463" s="2"/>
      <c r="T463" s="2"/>
      <c r="U463" s="2"/>
      <c r="V463" s="2" t="s">
        <v>4455</v>
      </c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 t="s">
        <v>4252</v>
      </c>
      <c r="AH463" s="2"/>
    </row>
    <row r="464" spans="1:34" x14ac:dyDescent="0.25">
      <c r="A464" s="2">
        <v>333561</v>
      </c>
      <c r="B464" s="2" t="s">
        <v>2093</v>
      </c>
      <c r="C464" s="2" t="s">
        <v>2094</v>
      </c>
      <c r="D464" s="2" t="s">
        <v>298</v>
      </c>
      <c r="E464" s="2" t="s">
        <v>76</v>
      </c>
      <c r="F464" s="2">
        <v>34138</v>
      </c>
      <c r="G464" s="2" t="s">
        <v>246</v>
      </c>
      <c r="H464" s="2" t="s">
        <v>16</v>
      </c>
      <c r="I464" s="2" t="s">
        <v>138</v>
      </c>
      <c r="J464" s="2" t="s">
        <v>15</v>
      </c>
      <c r="K464" s="2"/>
      <c r="L464" s="2" t="s">
        <v>18</v>
      </c>
      <c r="M464" s="2"/>
      <c r="N464" s="2"/>
      <c r="O464" s="2"/>
      <c r="P464" s="2"/>
      <c r="Q464" s="2"/>
      <c r="R464" s="2"/>
      <c r="S464" s="2"/>
      <c r="T464" s="2"/>
      <c r="U464" s="2"/>
      <c r="V464" s="2" t="s">
        <v>4455</v>
      </c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 t="s">
        <v>4252</v>
      </c>
      <c r="AH464" s="2"/>
    </row>
    <row r="465" spans="1:34" x14ac:dyDescent="0.25">
      <c r="A465" s="2">
        <v>303045</v>
      </c>
      <c r="B465" s="2" t="s">
        <v>3225</v>
      </c>
      <c r="C465" s="2" t="s">
        <v>213</v>
      </c>
      <c r="D465" s="2" t="s">
        <v>1077</v>
      </c>
      <c r="E465" s="2" t="s">
        <v>76</v>
      </c>
      <c r="F465" s="2">
        <v>31024</v>
      </c>
      <c r="G465" s="2" t="s">
        <v>587</v>
      </c>
      <c r="H465" s="2" t="s">
        <v>16</v>
      </c>
      <c r="I465" s="2" t="s">
        <v>138</v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 t="s">
        <v>4455</v>
      </c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x14ac:dyDescent="0.25">
      <c r="A466" s="2">
        <v>321185</v>
      </c>
      <c r="B466" s="2" t="s">
        <v>4092</v>
      </c>
      <c r="C466" s="2" t="s">
        <v>228</v>
      </c>
      <c r="D466" s="2" t="s">
        <v>507</v>
      </c>
      <c r="E466" s="2" t="s">
        <v>77</v>
      </c>
      <c r="F466" s="2">
        <v>29966</v>
      </c>
      <c r="G466" s="2" t="s">
        <v>722</v>
      </c>
      <c r="H466" s="2" t="s">
        <v>19</v>
      </c>
      <c r="I466" s="2" t="s">
        <v>138</v>
      </c>
      <c r="J466" s="2" t="s">
        <v>1179</v>
      </c>
      <c r="K466" s="2"/>
      <c r="L466" s="2" t="s">
        <v>30</v>
      </c>
      <c r="M466" s="2"/>
      <c r="N466" s="2"/>
      <c r="O466" s="2"/>
      <c r="P466" s="2"/>
      <c r="Q466" s="2"/>
      <c r="R466" s="2"/>
      <c r="S466" s="2"/>
      <c r="T466" s="2"/>
      <c r="U466" s="2"/>
      <c r="V466" s="2" t="s">
        <v>4455</v>
      </c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x14ac:dyDescent="0.25">
      <c r="A467" s="2">
        <v>332458</v>
      </c>
      <c r="B467" s="2" t="s">
        <v>3757</v>
      </c>
      <c r="C467" s="2" t="s">
        <v>261</v>
      </c>
      <c r="D467" s="2" t="s">
        <v>2654</v>
      </c>
      <c r="E467" s="2" t="s">
        <v>77</v>
      </c>
      <c r="F467" s="2">
        <v>36406</v>
      </c>
      <c r="G467" s="2" t="s">
        <v>18</v>
      </c>
      <c r="H467" s="2" t="s">
        <v>16</v>
      </c>
      <c r="I467" s="2" t="s">
        <v>138</v>
      </c>
      <c r="J467" s="2" t="s">
        <v>15</v>
      </c>
      <c r="K467" s="2"/>
      <c r="L467" s="2" t="s">
        <v>18</v>
      </c>
      <c r="M467" s="2"/>
      <c r="N467" s="2"/>
      <c r="O467" s="2"/>
      <c r="P467" s="2"/>
      <c r="Q467" s="2"/>
      <c r="R467" s="2">
        <v>4904</v>
      </c>
      <c r="S467" s="2">
        <v>45510</v>
      </c>
      <c r="T467" s="2">
        <v>40000</v>
      </c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x14ac:dyDescent="0.25">
      <c r="A468" s="2">
        <v>337953</v>
      </c>
      <c r="B468" s="2" t="s">
        <v>3118</v>
      </c>
      <c r="C468" s="2" t="s">
        <v>349</v>
      </c>
      <c r="D468" s="2" t="s">
        <v>3035</v>
      </c>
      <c r="E468" s="2" t="s">
        <v>77</v>
      </c>
      <c r="F468" s="2">
        <v>36654</v>
      </c>
      <c r="G468" s="2" t="s">
        <v>212</v>
      </c>
      <c r="H468" s="2" t="s">
        <v>16</v>
      </c>
      <c r="I468" s="2" t="s">
        <v>138</v>
      </c>
      <c r="J468" s="2" t="s">
        <v>15</v>
      </c>
      <c r="K468" s="2"/>
      <c r="L468" s="2" t="s">
        <v>18</v>
      </c>
      <c r="M468" s="2"/>
      <c r="N468" s="2"/>
      <c r="O468" s="2"/>
      <c r="P468" s="2"/>
      <c r="Q468" s="2"/>
      <c r="R468" s="2">
        <v>4686</v>
      </c>
      <c r="S468" s="2">
        <v>45497</v>
      </c>
      <c r="T468" s="2">
        <v>40000</v>
      </c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x14ac:dyDescent="0.25">
      <c r="A469" s="2">
        <v>333948</v>
      </c>
      <c r="B469" s="2" t="s">
        <v>3193</v>
      </c>
      <c r="C469" s="2" t="s">
        <v>3194</v>
      </c>
      <c r="D469" s="2" t="s">
        <v>840</v>
      </c>
      <c r="E469" s="2" t="s">
        <v>76</v>
      </c>
      <c r="F469" s="2">
        <v>36163</v>
      </c>
      <c r="G469" s="2" t="s">
        <v>3042</v>
      </c>
      <c r="H469" s="2" t="s">
        <v>16</v>
      </c>
      <c r="I469" s="2" t="s">
        <v>138</v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 t="s">
        <v>4252</v>
      </c>
      <c r="AH469" s="2"/>
    </row>
    <row r="470" spans="1:34" x14ac:dyDescent="0.25">
      <c r="A470" s="2">
        <v>331864</v>
      </c>
      <c r="B470" s="2" t="s">
        <v>2127</v>
      </c>
      <c r="C470" s="2" t="s">
        <v>247</v>
      </c>
      <c r="D470" s="2" t="s">
        <v>826</v>
      </c>
      <c r="E470" s="2" t="s">
        <v>76</v>
      </c>
      <c r="F470" s="2">
        <v>32314</v>
      </c>
      <c r="G470" s="2" t="s">
        <v>40</v>
      </c>
      <c r="H470" s="2" t="s">
        <v>16</v>
      </c>
      <c r="I470" s="2" t="s">
        <v>138</v>
      </c>
      <c r="J470" s="2" t="s">
        <v>1179</v>
      </c>
      <c r="K470" s="2"/>
      <c r="L470" s="2" t="s">
        <v>40</v>
      </c>
      <c r="M470" s="2"/>
      <c r="N470" s="2"/>
      <c r="O470" s="2"/>
      <c r="P470" s="2"/>
      <c r="Q470" s="2"/>
      <c r="R470" s="2">
        <v>4634</v>
      </c>
      <c r="S470" s="2">
        <v>45494</v>
      </c>
      <c r="T470" s="2">
        <v>70000</v>
      </c>
      <c r="U470" s="2"/>
      <c r="V470" s="2" t="s">
        <v>4286</v>
      </c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x14ac:dyDescent="0.25">
      <c r="A471" s="2">
        <v>315314</v>
      </c>
      <c r="B471" s="2" t="s">
        <v>1490</v>
      </c>
      <c r="C471" s="2" t="s">
        <v>798</v>
      </c>
      <c r="D471" s="2" t="s">
        <v>377</v>
      </c>
      <c r="E471" s="2" t="s">
        <v>76</v>
      </c>
      <c r="F471" s="2">
        <v>32481</v>
      </c>
      <c r="G471" s="2" t="s">
        <v>212</v>
      </c>
      <c r="H471" s="2" t="s">
        <v>16</v>
      </c>
      <c r="I471" s="2" t="s">
        <v>138</v>
      </c>
      <c r="J471" s="2" t="s">
        <v>15</v>
      </c>
      <c r="K471" s="2"/>
      <c r="L471" s="2" t="s">
        <v>47</v>
      </c>
      <c r="M471" s="2"/>
      <c r="N471" s="2"/>
      <c r="O471" s="2"/>
      <c r="P471" s="2"/>
      <c r="Q471" s="2"/>
      <c r="R471" s="2">
        <v>4716</v>
      </c>
      <c r="S471" s="2">
        <v>45501</v>
      </c>
      <c r="T471" s="2">
        <v>0</v>
      </c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x14ac:dyDescent="0.25">
      <c r="A472" s="2">
        <v>323237</v>
      </c>
      <c r="B472" s="2" t="s">
        <v>2569</v>
      </c>
      <c r="C472" s="2" t="s">
        <v>384</v>
      </c>
      <c r="D472" s="2" t="s">
        <v>1081</v>
      </c>
      <c r="E472" s="2" t="s">
        <v>77</v>
      </c>
      <c r="F472" s="2">
        <v>34335</v>
      </c>
      <c r="G472" s="2" t="s">
        <v>18</v>
      </c>
      <c r="H472" s="2" t="s">
        <v>16</v>
      </c>
      <c r="I472" s="2" t="s">
        <v>138</v>
      </c>
      <c r="J472" s="2" t="s">
        <v>1179</v>
      </c>
      <c r="K472" s="2"/>
      <c r="L472" s="2" t="s">
        <v>73</v>
      </c>
      <c r="M472" s="2"/>
      <c r="N472" s="2"/>
      <c r="O472" s="2"/>
      <c r="P472" s="2"/>
      <c r="Q472" s="2"/>
      <c r="R472" s="2">
        <v>4850</v>
      </c>
      <c r="S472" s="2">
        <v>45509</v>
      </c>
      <c r="T472" s="2">
        <v>35000</v>
      </c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x14ac:dyDescent="0.25">
      <c r="A473" s="2">
        <v>335562</v>
      </c>
      <c r="B473" s="2" t="s">
        <v>3092</v>
      </c>
      <c r="C473" s="2" t="s">
        <v>1062</v>
      </c>
      <c r="D473" s="2" t="s">
        <v>351</v>
      </c>
      <c r="E473" s="2" t="s">
        <v>76</v>
      </c>
      <c r="F473" s="2">
        <v>28642</v>
      </c>
      <c r="G473" s="2" t="s">
        <v>18</v>
      </c>
      <c r="H473" s="2" t="s">
        <v>16</v>
      </c>
      <c r="I473" s="2" t="s">
        <v>138</v>
      </c>
      <c r="J473" s="2" t="s">
        <v>15</v>
      </c>
      <c r="K473" s="2"/>
      <c r="L473" s="2" t="s">
        <v>30</v>
      </c>
      <c r="M473" s="2"/>
      <c r="N473" s="2"/>
      <c r="O473" s="2"/>
      <c r="P473" s="2"/>
      <c r="Q473" s="2"/>
      <c r="R473" s="2">
        <v>4938</v>
      </c>
      <c r="S473" s="2">
        <v>45511</v>
      </c>
      <c r="T473" s="2">
        <v>20000</v>
      </c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x14ac:dyDescent="0.25">
      <c r="A474" s="2">
        <v>326454</v>
      </c>
      <c r="B474" s="2" t="s">
        <v>3796</v>
      </c>
      <c r="C474" s="2" t="s">
        <v>213</v>
      </c>
      <c r="D474" s="2" t="s">
        <v>2742</v>
      </c>
      <c r="E474" s="2" t="s">
        <v>77</v>
      </c>
      <c r="F474" s="2">
        <v>33970</v>
      </c>
      <c r="G474" s="2" t="s">
        <v>18</v>
      </c>
      <c r="H474" s="2" t="s">
        <v>16</v>
      </c>
      <c r="I474" s="2" t="s">
        <v>138</v>
      </c>
      <c r="J474" s="2" t="s">
        <v>1179</v>
      </c>
      <c r="K474" s="2"/>
      <c r="L474" s="2" t="s">
        <v>30</v>
      </c>
      <c r="M474" s="2"/>
      <c r="N474" s="2"/>
      <c r="O474" s="2"/>
      <c r="P474" s="2"/>
      <c r="Q474" s="2"/>
      <c r="R474" s="2">
        <v>4719</v>
      </c>
      <c r="S474" s="2">
        <v>45501</v>
      </c>
      <c r="T474" s="2">
        <v>40000</v>
      </c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x14ac:dyDescent="0.25">
      <c r="A475" s="2">
        <v>338991</v>
      </c>
      <c r="B475" s="2" t="s">
        <v>3220</v>
      </c>
      <c r="C475" s="2" t="s">
        <v>255</v>
      </c>
      <c r="D475" s="2" t="s">
        <v>231</v>
      </c>
      <c r="E475" s="2" t="s">
        <v>77</v>
      </c>
      <c r="F475" s="2">
        <v>32005</v>
      </c>
      <c r="G475" s="2" t="s">
        <v>18</v>
      </c>
      <c r="H475" s="2" t="s">
        <v>16</v>
      </c>
      <c r="I475" s="2" t="s">
        <v>138</v>
      </c>
      <c r="J475" s="2" t="s">
        <v>1179</v>
      </c>
      <c r="K475" s="2"/>
      <c r="L475" s="2" t="s">
        <v>18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 t="s">
        <v>4252</v>
      </c>
      <c r="AH475" s="2"/>
    </row>
    <row r="476" spans="1:34" x14ac:dyDescent="0.25">
      <c r="A476" s="2">
        <v>330108</v>
      </c>
      <c r="B476" s="2" t="s">
        <v>3418</v>
      </c>
      <c r="C476" s="2" t="s">
        <v>666</v>
      </c>
      <c r="D476" s="2" t="s">
        <v>671</v>
      </c>
      <c r="E476" s="2" t="s">
        <v>76</v>
      </c>
      <c r="F476" s="2">
        <v>35658</v>
      </c>
      <c r="G476" s="2" t="s">
        <v>18</v>
      </c>
      <c r="H476" s="2" t="s">
        <v>16</v>
      </c>
      <c r="I476" s="2" t="s">
        <v>138</v>
      </c>
      <c r="J476" s="2" t="s">
        <v>1179</v>
      </c>
      <c r="K476" s="2"/>
      <c r="L476" s="2" t="s">
        <v>18</v>
      </c>
      <c r="M476" s="2"/>
      <c r="N476" s="2"/>
      <c r="O476" s="2"/>
      <c r="P476" s="2"/>
      <c r="Q476" s="2"/>
      <c r="R476" s="2"/>
      <c r="S476" s="2"/>
      <c r="T476" s="2"/>
      <c r="U476" s="2"/>
      <c r="V476" s="2" t="s">
        <v>4447</v>
      </c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 t="s">
        <v>4252</v>
      </c>
      <c r="AH476" s="2"/>
    </row>
    <row r="477" spans="1:34" x14ac:dyDescent="0.25">
      <c r="A477" s="2">
        <v>337024</v>
      </c>
      <c r="B477" s="2" t="s">
        <v>3546</v>
      </c>
      <c r="C477" s="2" t="s">
        <v>610</v>
      </c>
      <c r="D477" s="2" t="s">
        <v>415</v>
      </c>
      <c r="E477" s="2" t="s">
        <v>76</v>
      </c>
      <c r="F477" s="2">
        <v>32515</v>
      </c>
      <c r="G477" s="2" t="s">
        <v>18</v>
      </c>
      <c r="H477" s="2" t="s">
        <v>16</v>
      </c>
      <c r="I477" s="2" t="s">
        <v>138</v>
      </c>
      <c r="J477" s="2" t="s">
        <v>1179</v>
      </c>
      <c r="K477" s="2"/>
      <c r="L477" s="2" t="s">
        <v>18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x14ac:dyDescent="0.25">
      <c r="A478" s="2">
        <v>336819</v>
      </c>
      <c r="B478" s="2" t="s">
        <v>3040</v>
      </c>
      <c r="C478" s="2" t="s">
        <v>293</v>
      </c>
      <c r="D478" s="2" t="s">
        <v>222</v>
      </c>
      <c r="E478" s="2" t="s">
        <v>77</v>
      </c>
      <c r="F478" s="2">
        <v>36710</v>
      </c>
      <c r="G478" s="2" t="s">
        <v>212</v>
      </c>
      <c r="H478" s="2" t="s">
        <v>16</v>
      </c>
      <c r="I478" s="2" t="s">
        <v>138</v>
      </c>
      <c r="J478" s="2" t="s">
        <v>15</v>
      </c>
      <c r="K478" s="2"/>
      <c r="L478" s="2" t="s">
        <v>18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 t="s">
        <v>4252</v>
      </c>
      <c r="AH478" s="2"/>
    </row>
    <row r="479" spans="1:34" x14ac:dyDescent="0.25">
      <c r="A479" s="2">
        <v>325299</v>
      </c>
      <c r="B479" s="2" t="s">
        <v>3589</v>
      </c>
      <c r="C479" s="2" t="s">
        <v>378</v>
      </c>
      <c r="D479" s="2" t="s">
        <v>407</v>
      </c>
      <c r="E479" s="2" t="s">
        <v>76</v>
      </c>
      <c r="F479" s="2">
        <v>32874</v>
      </c>
      <c r="G479" s="2" t="s">
        <v>18</v>
      </c>
      <c r="H479" s="2" t="s">
        <v>16</v>
      </c>
      <c r="I479" s="2" t="s">
        <v>138</v>
      </c>
      <c r="J479" s="2" t="s">
        <v>1179</v>
      </c>
      <c r="K479" s="2"/>
      <c r="L479" s="2" t="s">
        <v>30</v>
      </c>
      <c r="M479" s="2"/>
      <c r="N479" s="2"/>
      <c r="O479" s="2"/>
      <c r="P479" s="2"/>
      <c r="Q479" s="2"/>
      <c r="R479" s="2">
        <v>5039</v>
      </c>
      <c r="S479" s="2">
        <v>45512</v>
      </c>
      <c r="T479" s="2">
        <v>20000</v>
      </c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x14ac:dyDescent="0.25">
      <c r="A480" s="2">
        <v>328418</v>
      </c>
      <c r="B480" s="2" t="s">
        <v>3089</v>
      </c>
      <c r="C480" s="2" t="s">
        <v>228</v>
      </c>
      <c r="D480" s="2" t="s">
        <v>814</v>
      </c>
      <c r="E480" s="2" t="s">
        <v>77</v>
      </c>
      <c r="F480" s="2">
        <v>33637</v>
      </c>
      <c r="G480" s="2" t="s">
        <v>18</v>
      </c>
      <c r="H480" s="2" t="s">
        <v>16</v>
      </c>
      <c r="I480" s="2" t="s">
        <v>138</v>
      </c>
      <c r="J480" s="2" t="s">
        <v>1179</v>
      </c>
      <c r="K480" s="2"/>
      <c r="L480" s="2" t="s">
        <v>18</v>
      </c>
      <c r="M480" s="2"/>
      <c r="N480" s="2"/>
      <c r="O480" s="2"/>
      <c r="P480" s="2"/>
      <c r="Q480" s="2"/>
      <c r="R480" s="2"/>
      <c r="S480" s="2"/>
      <c r="T480" s="2"/>
      <c r="U480" s="2"/>
      <c r="V480" s="2" t="s">
        <v>4447</v>
      </c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 t="s">
        <v>4252</v>
      </c>
      <c r="AH480" s="2"/>
    </row>
    <row r="481" spans="1:34" x14ac:dyDescent="0.25">
      <c r="A481" s="2">
        <v>336975</v>
      </c>
      <c r="B481" s="2" t="s">
        <v>4031</v>
      </c>
      <c r="C481" s="2" t="s">
        <v>361</v>
      </c>
      <c r="D481" s="2" t="s">
        <v>294</v>
      </c>
      <c r="E481" s="2" t="s">
        <v>76</v>
      </c>
      <c r="F481" s="2">
        <v>30356</v>
      </c>
      <c r="G481" s="2" t="s">
        <v>18</v>
      </c>
      <c r="H481" s="2" t="s">
        <v>16</v>
      </c>
      <c r="I481" s="2" t="s">
        <v>138</v>
      </c>
      <c r="J481" s="2" t="s">
        <v>1179</v>
      </c>
      <c r="K481" s="2"/>
      <c r="L481" s="2" t="s">
        <v>70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 t="s">
        <v>4252</v>
      </c>
      <c r="AH481" s="2"/>
    </row>
    <row r="482" spans="1:34" x14ac:dyDescent="0.25">
      <c r="A482" s="2">
        <v>333066</v>
      </c>
      <c r="B482" s="2" t="s">
        <v>3963</v>
      </c>
      <c r="C482" s="2" t="s">
        <v>274</v>
      </c>
      <c r="D482" s="2" t="s">
        <v>241</v>
      </c>
      <c r="E482" s="2" t="s">
        <v>77</v>
      </c>
      <c r="F482" s="2">
        <v>36256</v>
      </c>
      <c r="G482" s="2" t="s">
        <v>18</v>
      </c>
      <c r="H482" s="2" t="s">
        <v>16</v>
      </c>
      <c r="I482" s="2" t="s">
        <v>138</v>
      </c>
      <c r="J482" s="2" t="s">
        <v>15</v>
      </c>
      <c r="K482" s="2"/>
      <c r="L482" s="2" t="s">
        <v>18</v>
      </c>
      <c r="M482" s="2"/>
      <c r="N482" s="2"/>
      <c r="O482" s="2"/>
      <c r="P482" s="2"/>
      <c r="Q482" s="2"/>
      <c r="R482" s="2">
        <v>5074</v>
      </c>
      <c r="S482" s="2">
        <v>45512</v>
      </c>
      <c r="T482" s="2">
        <v>35000</v>
      </c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x14ac:dyDescent="0.25">
      <c r="A483" s="2">
        <v>329565</v>
      </c>
      <c r="B483" s="2" t="s">
        <v>3415</v>
      </c>
      <c r="C483" s="2" t="s">
        <v>213</v>
      </c>
      <c r="D483" s="2" t="s">
        <v>407</v>
      </c>
      <c r="E483" s="2" t="s">
        <v>77</v>
      </c>
      <c r="F483" s="2">
        <v>33131</v>
      </c>
      <c r="G483" s="2" t="s">
        <v>3416</v>
      </c>
      <c r="H483" s="2" t="s">
        <v>16</v>
      </c>
      <c r="I483" s="2" t="s">
        <v>138</v>
      </c>
      <c r="J483" s="2" t="s">
        <v>1179</v>
      </c>
      <c r="K483" s="2"/>
      <c r="L483" s="2" t="s">
        <v>30</v>
      </c>
      <c r="M483" s="2"/>
      <c r="N483" s="2"/>
      <c r="O483" s="2"/>
      <c r="P483" s="2"/>
      <c r="Q483" s="2"/>
      <c r="R483" s="2">
        <v>4903</v>
      </c>
      <c r="S483" s="2">
        <v>45510</v>
      </c>
      <c r="T483" s="2">
        <v>5000</v>
      </c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x14ac:dyDescent="0.25">
      <c r="A484" s="2">
        <v>323252</v>
      </c>
      <c r="B484" s="2" t="s">
        <v>3368</v>
      </c>
      <c r="C484" s="2" t="s">
        <v>220</v>
      </c>
      <c r="D484" s="2" t="s">
        <v>275</v>
      </c>
      <c r="E484" s="2" t="s">
        <v>76</v>
      </c>
      <c r="F484" s="2">
        <v>34978</v>
      </c>
      <c r="G484" s="2" t="s">
        <v>3369</v>
      </c>
      <c r="H484" s="2" t="s">
        <v>16</v>
      </c>
      <c r="I484" s="2" t="s">
        <v>138</v>
      </c>
      <c r="J484" s="2" t="s">
        <v>1179</v>
      </c>
      <c r="K484" s="2"/>
      <c r="L484" s="2" t="s">
        <v>30</v>
      </c>
      <c r="M484" s="2"/>
      <c r="N484" s="2"/>
      <c r="O484" s="2"/>
      <c r="P484" s="2"/>
      <c r="Q484" s="2"/>
      <c r="R484" s="2">
        <v>4941</v>
      </c>
      <c r="S484" s="2">
        <v>45511</v>
      </c>
      <c r="T484" s="2">
        <v>70000</v>
      </c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x14ac:dyDescent="0.25">
      <c r="A485" s="2">
        <v>336654</v>
      </c>
      <c r="B485" s="2" t="s">
        <v>2760</v>
      </c>
      <c r="C485" s="2" t="s">
        <v>334</v>
      </c>
      <c r="D485" s="2" t="s">
        <v>953</v>
      </c>
      <c r="E485" s="2" t="s">
        <v>76</v>
      </c>
      <c r="F485" s="2">
        <v>36442</v>
      </c>
      <c r="G485" s="2" t="s">
        <v>18</v>
      </c>
      <c r="H485" s="2" t="s">
        <v>16</v>
      </c>
      <c r="I485" s="2" t="s">
        <v>138</v>
      </c>
      <c r="J485" s="2" t="s">
        <v>15</v>
      </c>
      <c r="K485" s="2"/>
      <c r="L485" s="2" t="s">
        <v>30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x14ac:dyDescent="0.25">
      <c r="A486" s="2">
        <v>330699</v>
      </c>
      <c r="B486" s="2" t="s">
        <v>4087</v>
      </c>
      <c r="C486" s="2" t="s">
        <v>228</v>
      </c>
      <c r="D486" s="2" t="s">
        <v>319</v>
      </c>
      <c r="E486" s="2" t="s">
        <v>76</v>
      </c>
      <c r="F486" s="2">
        <v>35801</v>
      </c>
      <c r="G486" s="2" t="s">
        <v>212</v>
      </c>
      <c r="H486" s="2" t="s">
        <v>16</v>
      </c>
      <c r="I486" s="2" t="s">
        <v>138</v>
      </c>
      <c r="J486" s="2" t="s">
        <v>15</v>
      </c>
      <c r="K486" s="2"/>
      <c r="L486" s="2" t="s">
        <v>18</v>
      </c>
      <c r="M486" s="2"/>
      <c r="N486" s="2"/>
      <c r="O486" s="2"/>
      <c r="P486" s="2"/>
      <c r="Q486" s="2"/>
      <c r="R486" s="2">
        <v>4723</v>
      </c>
      <c r="S486" s="2">
        <v>45501</v>
      </c>
      <c r="T486" s="2">
        <v>40000</v>
      </c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7.25" customHeight="1" x14ac:dyDescent="0.25">
      <c r="A487" s="2">
        <v>329949</v>
      </c>
      <c r="B487" s="2" t="s">
        <v>2577</v>
      </c>
      <c r="C487" s="2" t="s">
        <v>664</v>
      </c>
      <c r="D487" s="2" t="s">
        <v>552</v>
      </c>
      <c r="E487" s="2" t="s">
        <v>76</v>
      </c>
      <c r="F487" s="2">
        <v>34897</v>
      </c>
      <c r="G487" s="2" t="s">
        <v>2578</v>
      </c>
      <c r="H487" s="2" t="s">
        <v>16</v>
      </c>
      <c r="I487" s="2" t="s">
        <v>138</v>
      </c>
      <c r="J487" s="2" t="s">
        <v>1179</v>
      </c>
      <c r="K487" s="2"/>
      <c r="L487" s="2" t="s">
        <v>18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7.25" customHeight="1" x14ac:dyDescent="0.25">
      <c r="A488" s="2">
        <v>329460</v>
      </c>
      <c r="B488" s="2" t="s">
        <v>2641</v>
      </c>
      <c r="C488" s="2" t="s">
        <v>512</v>
      </c>
      <c r="D488" s="2" t="s">
        <v>2642</v>
      </c>
      <c r="E488" s="2" t="s">
        <v>76</v>
      </c>
      <c r="F488" s="2">
        <v>35130</v>
      </c>
      <c r="G488" s="2" t="s">
        <v>18</v>
      </c>
      <c r="H488" s="2" t="s">
        <v>16</v>
      </c>
      <c r="I488" s="2" t="s">
        <v>138</v>
      </c>
      <c r="J488" s="2" t="s">
        <v>1179</v>
      </c>
      <c r="K488" s="2"/>
      <c r="L488" s="2" t="s">
        <v>18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7.25" customHeight="1" x14ac:dyDescent="0.25">
      <c r="A489" s="2">
        <v>335332</v>
      </c>
      <c r="B489" s="2" t="s">
        <v>3847</v>
      </c>
      <c r="C489" s="2" t="s">
        <v>1539</v>
      </c>
      <c r="D489" s="2" t="s">
        <v>438</v>
      </c>
      <c r="E489" s="2" t="s">
        <v>77</v>
      </c>
      <c r="F489" s="2">
        <v>31066</v>
      </c>
      <c r="G489" s="2" t="s">
        <v>406</v>
      </c>
      <c r="H489" s="2" t="s">
        <v>16</v>
      </c>
      <c r="I489" s="2" t="s">
        <v>138</v>
      </c>
      <c r="J489" s="2" t="s">
        <v>1179</v>
      </c>
      <c r="K489" s="2"/>
      <c r="L489" s="2" t="s">
        <v>18</v>
      </c>
      <c r="M489" s="2"/>
      <c r="N489" s="2"/>
      <c r="O489" s="2"/>
      <c r="P489" s="2"/>
      <c r="Q489" s="2"/>
      <c r="R489" s="2">
        <v>4907</v>
      </c>
      <c r="S489" s="2">
        <v>45510</v>
      </c>
      <c r="T489" s="2">
        <v>20000</v>
      </c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7.25" customHeight="1" x14ac:dyDescent="0.25">
      <c r="A490" s="2">
        <v>330935</v>
      </c>
      <c r="B490" s="2" t="s">
        <v>1221</v>
      </c>
      <c r="C490" s="2" t="s">
        <v>247</v>
      </c>
      <c r="D490" s="2" t="s">
        <v>211</v>
      </c>
      <c r="E490" s="2" t="s">
        <v>77</v>
      </c>
      <c r="F490" s="2">
        <v>35921</v>
      </c>
      <c r="G490" s="2" t="s">
        <v>18</v>
      </c>
      <c r="H490" s="2" t="s">
        <v>16</v>
      </c>
      <c r="I490" s="2" t="s">
        <v>138</v>
      </c>
      <c r="J490" s="2" t="s">
        <v>15</v>
      </c>
      <c r="K490" s="2"/>
      <c r="L490" s="2" t="s">
        <v>18</v>
      </c>
      <c r="M490" s="2"/>
      <c r="N490" s="2"/>
      <c r="O490" s="2"/>
      <c r="P490" s="2"/>
      <c r="Q490" s="2"/>
      <c r="R490" s="2"/>
      <c r="S490" s="2"/>
      <c r="T490" s="2"/>
      <c r="U490" s="2"/>
      <c r="V490" s="2" t="s">
        <v>4284</v>
      </c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7.25" customHeight="1" x14ac:dyDescent="0.25">
      <c r="A491" s="2">
        <v>332549</v>
      </c>
      <c r="B491" s="2" t="s">
        <v>1651</v>
      </c>
      <c r="C491" s="2" t="s">
        <v>534</v>
      </c>
      <c r="D491" s="2" t="s">
        <v>1076</v>
      </c>
      <c r="E491" s="2" t="s">
        <v>76</v>
      </c>
      <c r="F491" s="2">
        <v>35528</v>
      </c>
      <c r="G491" s="2" t="s">
        <v>18</v>
      </c>
      <c r="H491" s="2" t="s">
        <v>16</v>
      </c>
      <c r="I491" s="2" t="s">
        <v>138</v>
      </c>
      <c r="J491" s="2" t="s">
        <v>15</v>
      </c>
      <c r="K491" s="2"/>
      <c r="L491" s="2" t="s">
        <v>18</v>
      </c>
      <c r="M491" s="2"/>
      <c r="N491" s="2"/>
      <c r="O491" s="2"/>
      <c r="P491" s="2"/>
      <c r="Q491" s="2"/>
      <c r="R491" s="2"/>
      <c r="S491" s="2"/>
      <c r="T491" s="2"/>
      <c r="U491" s="2"/>
      <c r="V491" s="2" t="s">
        <v>4285</v>
      </c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 t="s">
        <v>4252</v>
      </c>
      <c r="AH491" s="2"/>
    </row>
    <row r="492" spans="1:34" ht="17.25" customHeight="1" x14ac:dyDescent="0.25">
      <c r="A492" s="2">
        <v>328402</v>
      </c>
      <c r="B492" s="2" t="s">
        <v>1316</v>
      </c>
      <c r="C492" s="2" t="s">
        <v>278</v>
      </c>
      <c r="D492" s="2" t="s">
        <v>241</v>
      </c>
      <c r="E492" s="2" t="s">
        <v>77</v>
      </c>
      <c r="F492" s="2">
        <v>33239</v>
      </c>
      <c r="G492" s="2" t="s">
        <v>401</v>
      </c>
      <c r="H492" s="2" t="s">
        <v>16</v>
      </c>
      <c r="I492" s="2" t="s">
        <v>138</v>
      </c>
      <c r="J492" s="2" t="s">
        <v>1179</v>
      </c>
      <c r="K492" s="2"/>
      <c r="L492" s="2" t="s">
        <v>30</v>
      </c>
      <c r="M492" s="2"/>
      <c r="N492" s="2"/>
      <c r="O492" s="2"/>
      <c r="P492" s="2"/>
      <c r="Q492" s="2"/>
      <c r="R492" s="2"/>
      <c r="S492" s="2"/>
      <c r="T492" s="2"/>
      <c r="U492" s="2"/>
      <c r="V492" s="2" t="s">
        <v>4284</v>
      </c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7.25" customHeight="1" x14ac:dyDescent="0.25">
      <c r="A493" s="2">
        <v>332682</v>
      </c>
      <c r="B493" s="2" t="s">
        <v>634</v>
      </c>
      <c r="C493" s="2" t="s">
        <v>3388</v>
      </c>
      <c r="D493" s="2" t="s">
        <v>436</v>
      </c>
      <c r="E493" s="2" t="s">
        <v>76</v>
      </c>
      <c r="F493" s="2">
        <v>34703</v>
      </c>
      <c r="G493" s="2" t="s">
        <v>1187</v>
      </c>
      <c r="H493" s="2" t="s">
        <v>16</v>
      </c>
      <c r="I493" s="2" t="s">
        <v>138</v>
      </c>
      <c r="J493" s="2" t="s">
        <v>15</v>
      </c>
      <c r="K493" s="2"/>
      <c r="L493" s="2" t="s">
        <v>61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 t="s">
        <v>4252</v>
      </c>
      <c r="AH493" s="2"/>
    </row>
    <row r="494" spans="1:34" ht="17.25" customHeight="1" x14ac:dyDescent="0.25">
      <c r="A494" s="2">
        <v>329610</v>
      </c>
      <c r="B494" s="2" t="s">
        <v>4102</v>
      </c>
      <c r="C494" s="2" t="s">
        <v>252</v>
      </c>
      <c r="D494" s="2" t="s">
        <v>913</v>
      </c>
      <c r="E494" s="2" t="s">
        <v>77</v>
      </c>
      <c r="F494" s="2">
        <v>35879</v>
      </c>
      <c r="G494" s="2" t="s">
        <v>18</v>
      </c>
      <c r="H494" s="2" t="s">
        <v>16</v>
      </c>
      <c r="I494" s="2" t="s">
        <v>138</v>
      </c>
      <c r="J494" s="2" t="s">
        <v>1179</v>
      </c>
      <c r="K494" s="2"/>
      <c r="L494" s="2" t="s">
        <v>18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7.25" customHeight="1" x14ac:dyDescent="0.25">
      <c r="A495" s="2">
        <v>331091</v>
      </c>
      <c r="B495" s="2" t="s">
        <v>3114</v>
      </c>
      <c r="C495" s="2" t="s">
        <v>228</v>
      </c>
      <c r="D495" s="2" t="s">
        <v>3115</v>
      </c>
      <c r="E495" s="2" t="s">
        <v>76</v>
      </c>
      <c r="F495" s="2">
        <v>35263</v>
      </c>
      <c r="G495" s="2" t="s">
        <v>18</v>
      </c>
      <c r="H495" s="2" t="s">
        <v>16</v>
      </c>
      <c r="I495" s="2" t="s">
        <v>138</v>
      </c>
      <c r="J495" s="2" t="s">
        <v>1179</v>
      </c>
      <c r="K495" s="2"/>
      <c r="L495" s="2" t="s">
        <v>30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7.25" customHeight="1" x14ac:dyDescent="0.25">
      <c r="A496" s="2">
        <v>336950</v>
      </c>
      <c r="B496" s="2" t="s">
        <v>2432</v>
      </c>
      <c r="C496" s="2" t="s">
        <v>277</v>
      </c>
      <c r="D496" s="2" t="s">
        <v>847</v>
      </c>
      <c r="E496" s="2" t="s">
        <v>76</v>
      </c>
      <c r="F496" s="2">
        <v>36892</v>
      </c>
      <c r="G496" s="2" t="s">
        <v>670</v>
      </c>
      <c r="H496" s="2" t="s">
        <v>16</v>
      </c>
      <c r="I496" s="2" t="s">
        <v>138</v>
      </c>
      <c r="J496" s="2" t="s">
        <v>15</v>
      </c>
      <c r="K496" s="2"/>
      <c r="L496" s="2" t="s">
        <v>18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 t="s">
        <v>4252</v>
      </c>
      <c r="AH496" s="2"/>
    </row>
    <row r="497" spans="1:34" ht="17.25" customHeight="1" x14ac:dyDescent="0.25">
      <c r="A497" s="2">
        <v>331875</v>
      </c>
      <c r="B497" s="2" t="s">
        <v>3613</v>
      </c>
      <c r="C497" s="2" t="s">
        <v>220</v>
      </c>
      <c r="D497" s="2" t="s">
        <v>276</v>
      </c>
      <c r="E497" s="2" t="s">
        <v>77</v>
      </c>
      <c r="F497" s="2">
        <v>36167</v>
      </c>
      <c r="G497" s="2" t="s">
        <v>18</v>
      </c>
      <c r="H497" s="2" t="s">
        <v>16</v>
      </c>
      <c r="I497" s="2" t="s">
        <v>138</v>
      </c>
      <c r="J497" s="2" t="s">
        <v>15</v>
      </c>
      <c r="K497" s="2"/>
      <c r="L497" s="2" t="s">
        <v>18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7.25" customHeight="1" x14ac:dyDescent="0.25">
      <c r="A498" s="2">
        <v>337389</v>
      </c>
      <c r="B498" s="2" t="s">
        <v>3322</v>
      </c>
      <c r="C498" s="2" t="s">
        <v>798</v>
      </c>
      <c r="D498" s="2" t="s">
        <v>864</v>
      </c>
      <c r="E498" s="2" t="s">
        <v>77</v>
      </c>
      <c r="F498" s="2">
        <v>36023</v>
      </c>
      <c r="G498" s="2" t="s">
        <v>212</v>
      </c>
      <c r="H498" s="2" t="s">
        <v>16</v>
      </c>
      <c r="I498" s="2" t="s">
        <v>138</v>
      </c>
      <c r="J498" s="2" t="s">
        <v>15</v>
      </c>
      <c r="K498" s="2"/>
      <c r="L498" s="2" t="s">
        <v>18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7.25" customHeight="1" x14ac:dyDescent="0.25">
      <c r="A499" s="2">
        <v>330479</v>
      </c>
      <c r="B499" s="2" t="s">
        <v>2619</v>
      </c>
      <c r="C499" s="2" t="s">
        <v>1492</v>
      </c>
      <c r="D499" s="2" t="s">
        <v>365</v>
      </c>
      <c r="E499" s="2" t="s">
        <v>76</v>
      </c>
      <c r="F499" s="2">
        <v>35451</v>
      </c>
      <c r="G499" s="2" t="s">
        <v>18</v>
      </c>
      <c r="H499" s="2" t="s">
        <v>16</v>
      </c>
      <c r="I499" s="2" t="s">
        <v>138</v>
      </c>
      <c r="J499" s="2" t="s">
        <v>1179</v>
      </c>
      <c r="K499" s="2"/>
      <c r="L499" s="2" t="s">
        <v>18</v>
      </c>
      <c r="M499" s="2"/>
      <c r="N499" s="2"/>
      <c r="O499" s="2"/>
      <c r="P499" s="2"/>
      <c r="Q499" s="2"/>
      <c r="R499" s="2">
        <v>4687</v>
      </c>
      <c r="S499" s="2">
        <v>45497</v>
      </c>
      <c r="T499" s="2">
        <v>120000</v>
      </c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7.25" customHeight="1" x14ac:dyDescent="0.25">
      <c r="A500" s="2">
        <v>336740</v>
      </c>
      <c r="B500" s="2" t="s">
        <v>2857</v>
      </c>
      <c r="C500" s="2" t="s">
        <v>213</v>
      </c>
      <c r="D500" s="2" t="s">
        <v>1771</v>
      </c>
      <c r="E500" s="2" t="s">
        <v>77</v>
      </c>
      <c r="F500" s="2">
        <v>29629</v>
      </c>
      <c r="G500" s="2" t="s">
        <v>1416</v>
      </c>
      <c r="H500" s="2" t="s">
        <v>16</v>
      </c>
      <c r="I500" s="2" t="s">
        <v>138</v>
      </c>
      <c r="J500" s="2" t="s">
        <v>1179</v>
      </c>
      <c r="K500" s="2"/>
      <c r="L500" s="2" t="s">
        <v>55</v>
      </c>
      <c r="M500" s="2"/>
      <c r="N500" s="2"/>
      <c r="O500" s="2"/>
      <c r="P500" s="2"/>
      <c r="Q500" s="2"/>
      <c r="R500" s="2">
        <v>4795</v>
      </c>
      <c r="S500" s="2">
        <v>45505</v>
      </c>
      <c r="T500" s="2">
        <v>30000</v>
      </c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7.25" customHeight="1" x14ac:dyDescent="0.25">
      <c r="A501" s="2">
        <v>331378</v>
      </c>
      <c r="B501" s="2" t="s">
        <v>935</v>
      </c>
      <c r="C501" s="2" t="s">
        <v>331</v>
      </c>
      <c r="D501" s="2" t="s">
        <v>405</v>
      </c>
      <c r="E501" s="2" t="s">
        <v>76</v>
      </c>
      <c r="F501" s="2">
        <v>35982</v>
      </c>
      <c r="G501" s="2" t="s">
        <v>1054</v>
      </c>
      <c r="H501" s="2" t="s">
        <v>16</v>
      </c>
      <c r="I501" s="2" t="s">
        <v>138</v>
      </c>
      <c r="J501" s="2" t="s">
        <v>15</v>
      </c>
      <c r="K501" s="2"/>
      <c r="L501" s="2" t="s">
        <v>18</v>
      </c>
      <c r="M501" s="2"/>
      <c r="N501" s="2"/>
      <c r="O501" s="2"/>
      <c r="P501" s="2"/>
      <c r="Q501" s="2"/>
      <c r="R501" s="2">
        <v>5049</v>
      </c>
      <c r="S501" s="2">
        <v>45512</v>
      </c>
      <c r="T501" s="2">
        <v>60000</v>
      </c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7.25" customHeight="1" x14ac:dyDescent="0.25">
      <c r="A502" s="2">
        <v>311291</v>
      </c>
      <c r="B502" s="2" t="s">
        <v>1838</v>
      </c>
      <c r="C502" s="2" t="s">
        <v>220</v>
      </c>
      <c r="D502" s="2" t="s">
        <v>574</v>
      </c>
      <c r="E502" s="2" t="s">
        <v>77</v>
      </c>
      <c r="F502" s="2">
        <v>30453</v>
      </c>
      <c r="G502" s="2" t="s">
        <v>406</v>
      </c>
      <c r="H502" s="2" t="s">
        <v>16</v>
      </c>
      <c r="I502" s="2" t="s">
        <v>138</v>
      </c>
      <c r="J502" s="2" t="s">
        <v>1179</v>
      </c>
      <c r="K502" s="2"/>
      <c r="L502" s="2" t="s">
        <v>30</v>
      </c>
      <c r="M502" s="2"/>
      <c r="N502" s="2"/>
      <c r="O502" s="2"/>
      <c r="P502" s="2"/>
      <c r="Q502" s="2"/>
      <c r="R502" s="2">
        <v>5000</v>
      </c>
      <c r="S502" s="2">
        <v>45512</v>
      </c>
      <c r="T502" s="2">
        <v>70000</v>
      </c>
      <c r="U502" s="2"/>
      <c r="V502" s="2" t="s">
        <v>4286</v>
      </c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7.25" customHeight="1" x14ac:dyDescent="0.25">
      <c r="A503" s="2">
        <v>331085</v>
      </c>
      <c r="B503" s="2" t="s">
        <v>1313</v>
      </c>
      <c r="C503" s="2" t="s">
        <v>911</v>
      </c>
      <c r="D503" s="2" t="s">
        <v>1314</v>
      </c>
      <c r="E503" s="2" t="s">
        <v>76</v>
      </c>
      <c r="F503" s="2">
        <v>34823</v>
      </c>
      <c r="G503" s="2" t="s">
        <v>18</v>
      </c>
      <c r="H503" s="2" t="s">
        <v>16</v>
      </c>
      <c r="I503" s="2" t="s">
        <v>138</v>
      </c>
      <c r="J503" s="2" t="s">
        <v>1179</v>
      </c>
      <c r="K503" s="2"/>
      <c r="L503" s="2" t="s">
        <v>18</v>
      </c>
      <c r="M503" s="2"/>
      <c r="N503" s="2"/>
      <c r="O503" s="2"/>
      <c r="P503" s="2"/>
      <c r="Q503" s="2"/>
      <c r="R503" s="2">
        <v>4960</v>
      </c>
      <c r="S503" s="2">
        <v>45511</v>
      </c>
      <c r="T503" s="2">
        <v>70000</v>
      </c>
      <c r="U503" s="2"/>
      <c r="V503" s="2" t="s">
        <v>4284</v>
      </c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7.25" customHeight="1" x14ac:dyDescent="0.25">
      <c r="A504" s="2">
        <v>329418</v>
      </c>
      <c r="B504" s="2" t="s">
        <v>1794</v>
      </c>
      <c r="C504" s="2" t="s">
        <v>357</v>
      </c>
      <c r="D504" s="2" t="s">
        <v>231</v>
      </c>
      <c r="E504" s="2" t="s">
        <v>76</v>
      </c>
      <c r="F504" s="2">
        <v>35674</v>
      </c>
      <c r="G504" s="2" t="s">
        <v>1795</v>
      </c>
      <c r="H504" s="2" t="s">
        <v>16</v>
      </c>
      <c r="I504" s="2" t="s">
        <v>138</v>
      </c>
      <c r="J504" s="2" t="s">
        <v>1179</v>
      </c>
      <c r="K504" s="2"/>
      <c r="L504" s="2" t="s">
        <v>73</v>
      </c>
      <c r="M504" s="2"/>
      <c r="N504" s="2"/>
      <c r="O504" s="2"/>
      <c r="P504" s="2"/>
      <c r="Q504" s="2"/>
      <c r="R504" s="2"/>
      <c r="S504" s="2"/>
      <c r="T504" s="2"/>
      <c r="U504" s="2"/>
      <c r="V504" s="2" t="s">
        <v>4285</v>
      </c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 t="s">
        <v>4252</v>
      </c>
      <c r="AH504" s="2"/>
    </row>
    <row r="505" spans="1:34" ht="17.25" customHeight="1" x14ac:dyDescent="0.25">
      <c r="A505" s="2">
        <v>318682</v>
      </c>
      <c r="B505" s="2" t="s">
        <v>4388</v>
      </c>
      <c r="C505" s="2" t="s">
        <v>870</v>
      </c>
      <c r="D505" s="2" t="s">
        <v>484</v>
      </c>
      <c r="E505" s="2"/>
      <c r="F505" s="2"/>
      <c r="G505" s="2"/>
      <c r="H505" s="2"/>
      <c r="I505" s="2" t="s">
        <v>138</v>
      </c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 t="s">
        <v>4288</v>
      </c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 t="s">
        <v>4252</v>
      </c>
      <c r="AH505" s="2"/>
    </row>
    <row r="506" spans="1:34" ht="17.25" customHeight="1" x14ac:dyDescent="0.25">
      <c r="A506" s="2">
        <v>333191</v>
      </c>
      <c r="B506" s="2" t="s">
        <v>3294</v>
      </c>
      <c r="C506" s="2" t="s">
        <v>646</v>
      </c>
      <c r="D506" s="2" t="s">
        <v>814</v>
      </c>
      <c r="E506" s="2" t="s">
        <v>77</v>
      </c>
      <c r="F506" s="2">
        <v>35805</v>
      </c>
      <c r="G506" s="2" t="s">
        <v>18</v>
      </c>
      <c r="H506" s="2" t="s">
        <v>16</v>
      </c>
      <c r="I506" s="2" t="s">
        <v>138</v>
      </c>
      <c r="J506" s="2" t="s">
        <v>1179</v>
      </c>
      <c r="K506" s="2"/>
      <c r="L506" s="2" t="s">
        <v>18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7.25" customHeight="1" x14ac:dyDescent="0.25">
      <c r="A507" s="2">
        <v>336451</v>
      </c>
      <c r="B507" s="2" t="s">
        <v>3148</v>
      </c>
      <c r="C507" s="2" t="s">
        <v>220</v>
      </c>
      <c r="D507" s="2" t="s">
        <v>412</v>
      </c>
      <c r="E507" s="2" t="s">
        <v>76</v>
      </c>
      <c r="F507" s="2">
        <v>31413</v>
      </c>
      <c r="G507" s="2" t="s">
        <v>61</v>
      </c>
      <c r="H507" s="2" t="s">
        <v>16</v>
      </c>
      <c r="I507" s="2" t="s">
        <v>138</v>
      </c>
      <c r="J507" s="2" t="s">
        <v>1179</v>
      </c>
      <c r="K507" s="2"/>
      <c r="L507" s="2" t="s">
        <v>61</v>
      </c>
      <c r="M507" s="2"/>
      <c r="N507" s="2"/>
      <c r="O507" s="2"/>
      <c r="P507" s="2"/>
      <c r="Q507" s="2"/>
      <c r="R507" s="2">
        <v>5009</v>
      </c>
      <c r="S507" s="2">
        <v>45512</v>
      </c>
      <c r="T507" s="2">
        <v>40000</v>
      </c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7.25" customHeight="1" x14ac:dyDescent="0.25">
      <c r="A508" s="2">
        <v>339136</v>
      </c>
      <c r="B508" s="2" t="s">
        <v>3995</v>
      </c>
      <c r="C508" s="2" t="s">
        <v>247</v>
      </c>
      <c r="D508" s="2" t="s">
        <v>312</v>
      </c>
      <c r="E508" s="2" t="s">
        <v>76</v>
      </c>
      <c r="F508" s="2">
        <v>31495</v>
      </c>
      <c r="G508" s="2" t="s">
        <v>61</v>
      </c>
      <c r="H508" s="2" t="s">
        <v>16</v>
      </c>
      <c r="I508" s="2" t="s">
        <v>138</v>
      </c>
      <c r="J508" s="2" t="s">
        <v>15</v>
      </c>
      <c r="K508" s="2"/>
      <c r="L508" s="2" t="s">
        <v>61</v>
      </c>
      <c r="M508" s="2"/>
      <c r="N508" s="2"/>
      <c r="O508" s="2"/>
      <c r="P508" s="2"/>
      <c r="Q508" s="2"/>
      <c r="R508" s="2">
        <v>4694</v>
      </c>
      <c r="S508" s="2">
        <v>45498</v>
      </c>
      <c r="T508" s="2">
        <v>60000</v>
      </c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7.25" customHeight="1" x14ac:dyDescent="0.25">
      <c r="A509" s="2">
        <v>337043</v>
      </c>
      <c r="B509" s="2" t="s">
        <v>1326</v>
      </c>
      <c r="C509" s="2" t="s">
        <v>796</v>
      </c>
      <c r="D509" s="2" t="s">
        <v>374</v>
      </c>
      <c r="E509" s="2" t="s">
        <v>76</v>
      </c>
      <c r="F509" s="2">
        <v>35504</v>
      </c>
      <c r="G509" s="2" t="s">
        <v>324</v>
      </c>
      <c r="H509" s="2" t="s">
        <v>16</v>
      </c>
      <c r="I509" s="2" t="s">
        <v>138</v>
      </c>
      <c r="J509" s="2" t="s">
        <v>1179</v>
      </c>
      <c r="K509" s="2"/>
      <c r="L509" s="2" t="s">
        <v>30</v>
      </c>
      <c r="M509" s="2"/>
      <c r="N509" s="2"/>
      <c r="O509" s="2"/>
      <c r="P509" s="2"/>
      <c r="Q509" s="2"/>
      <c r="R509" s="2"/>
      <c r="S509" s="2"/>
      <c r="T509" s="2"/>
      <c r="U509" s="2"/>
      <c r="V509" s="2" t="s">
        <v>4287</v>
      </c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 t="s">
        <v>4252</v>
      </c>
      <c r="AH509" s="2"/>
    </row>
    <row r="510" spans="1:34" ht="17.25" customHeight="1" x14ac:dyDescent="0.25">
      <c r="A510" s="2">
        <v>338262</v>
      </c>
      <c r="B510" s="2" t="s">
        <v>4335</v>
      </c>
      <c r="C510" s="2" t="s">
        <v>228</v>
      </c>
      <c r="D510" s="2" t="s">
        <v>298</v>
      </c>
      <c r="E510" s="2"/>
      <c r="F510" s="2"/>
      <c r="G510" s="2"/>
      <c r="H510" s="2"/>
      <c r="I510" s="2" t="s">
        <v>138</v>
      </c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7.25" customHeight="1" x14ac:dyDescent="0.25">
      <c r="A511" s="2">
        <v>336711</v>
      </c>
      <c r="B511" s="2" t="s">
        <v>3780</v>
      </c>
      <c r="C511" s="2" t="s">
        <v>2010</v>
      </c>
      <c r="D511" s="2" t="s">
        <v>3781</v>
      </c>
      <c r="E511" s="2" t="s">
        <v>77</v>
      </c>
      <c r="F511" s="2">
        <v>30529</v>
      </c>
      <c r="G511" s="2" t="s">
        <v>2783</v>
      </c>
      <c r="H511" s="2" t="s">
        <v>16</v>
      </c>
      <c r="I511" s="2" t="s">
        <v>138</v>
      </c>
      <c r="J511" s="2" t="s">
        <v>1179</v>
      </c>
      <c r="K511" s="2"/>
      <c r="L511" s="2" t="s">
        <v>73</v>
      </c>
      <c r="M511" s="2"/>
      <c r="N511" s="2"/>
      <c r="O511" s="2"/>
      <c r="P511" s="2"/>
      <c r="Q511" s="2"/>
      <c r="R511" s="2">
        <v>4699</v>
      </c>
      <c r="S511" s="2">
        <v>45498</v>
      </c>
      <c r="T511" s="2">
        <v>2000</v>
      </c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7.25" customHeight="1" x14ac:dyDescent="0.25">
      <c r="A512" s="2">
        <v>327310</v>
      </c>
      <c r="B512" s="2" t="s">
        <v>1994</v>
      </c>
      <c r="C512" s="2" t="s">
        <v>829</v>
      </c>
      <c r="D512" s="2" t="s">
        <v>432</v>
      </c>
      <c r="E512" s="2" t="s">
        <v>76</v>
      </c>
      <c r="F512" s="2">
        <v>35435</v>
      </c>
      <c r="G512" s="2" t="s">
        <v>18</v>
      </c>
      <c r="H512" s="2" t="s">
        <v>16</v>
      </c>
      <c r="I512" s="2" t="s">
        <v>138</v>
      </c>
      <c r="J512" s="2" t="s">
        <v>15</v>
      </c>
      <c r="K512" s="2"/>
      <c r="L512" s="2" t="s">
        <v>18</v>
      </c>
      <c r="M512" s="2"/>
      <c r="N512" s="2"/>
      <c r="O512" s="2"/>
      <c r="P512" s="2"/>
      <c r="Q512" s="2"/>
      <c r="R512" s="2"/>
      <c r="S512" s="2"/>
      <c r="T512" s="2"/>
      <c r="U512" s="2"/>
      <c r="V512" s="2" t="s">
        <v>4274</v>
      </c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 t="s">
        <v>4252</v>
      </c>
      <c r="AH512" s="2"/>
    </row>
    <row r="513" spans="1:34" ht="17.25" customHeight="1" x14ac:dyDescent="0.25">
      <c r="A513" s="2">
        <v>302941</v>
      </c>
      <c r="B513" s="2" t="s">
        <v>3730</v>
      </c>
      <c r="C513" s="2" t="s">
        <v>213</v>
      </c>
      <c r="D513" s="2" t="s">
        <v>3731</v>
      </c>
      <c r="E513" s="2" t="s">
        <v>76</v>
      </c>
      <c r="F513" s="2">
        <v>30812</v>
      </c>
      <c r="G513" s="2" t="s">
        <v>18</v>
      </c>
      <c r="H513" s="2" t="s">
        <v>16</v>
      </c>
      <c r="I513" s="2" t="s">
        <v>138</v>
      </c>
      <c r="J513" s="2" t="s">
        <v>1179</v>
      </c>
      <c r="K513" s="2"/>
      <c r="L513" s="2" t="s">
        <v>18</v>
      </c>
      <c r="M513" s="2"/>
      <c r="N513" s="2"/>
      <c r="O513" s="2"/>
      <c r="P513" s="2"/>
      <c r="Q513" s="2"/>
      <c r="R513" s="2"/>
      <c r="S513" s="2"/>
      <c r="T513" s="2"/>
      <c r="U513" s="2"/>
      <c r="V513" s="2" t="s">
        <v>4443</v>
      </c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 t="s">
        <v>4252</v>
      </c>
      <c r="AH513" s="2"/>
    </row>
    <row r="514" spans="1:34" ht="17.25" customHeight="1" x14ac:dyDescent="0.25">
      <c r="A514" s="2">
        <v>327051</v>
      </c>
      <c r="B514" s="2" t="s">
        <v>3126</v>
      </c>
      <c r="C514" s="2" t="s">
        <v>1407</v>
      </c>
      <c r="D514" s="2" t="s">
        <v>795</v>
      </c>
      <c r="E514" s="2" t="s">
        <v>77</v>
      </c>
      <c r="F514" s="2">
        <v>34736</v>
      </c>
      <c r="G514" s="2" t="s">
        <v>18</v>
      </c>
      <c r="H514" s="2" t="s">
        <v>16</v>
      </c>
      <c r="I514" s="2" t="s">
        <v>138</v>
      </c>
      <c r="J514" s="2" t="s">
        <v>1179</v>
      </c>
      <c r="K514" s="2"/>
      <c r="L514" s="2" t="s">
        <v>30</v>
      </c>
      <c r="M514" s="2"/>
      <c r="N514" s="2"/>
      <c r="O514" s="2"/>
      <c r="P514" s="2"/>
      <c r="Q514" s="2"/>
      <c r="R514" s="2"/>
      <c r="S514" s="2"/>
      <c r="T514" s="2"/>
      <c r="U514" s="2"/>
      <c r="V514" s="2" t="s">
        <v>4447</v>
      </c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 t="s">
        <v>4252</v>
      </c>
      <c r="AH514" s="2"/>
    </row>
    <row r="515" spans="1:34" ht="17.25" customHeight="1" x14ac:dyDescent="0.25">
      <c r="A515" s="2">
        <v>324529</v>
      </c>
      <c r="B515" s="2" t="s">
        <v>2018</v>
      </c>
      <c r="C515" s="2" t="s">
        <v>220</v>
      </c>
      <c r="D515" s="2" t="s">
        <v>231</v>
      </c>
      <c r="E515" s="2" t="s">
        <v>76</v>
      </c>
      <c r="F515" s="2">
        <v>32554</v>
      </c>
      <c r="G515" s="2" t="s">
        <v>18</v>
      </c>
      <c r="H515" s="2" t="s">
        <v>16</v>
      </c>
      <c r="I515" s="2" t="s">
        <v>138</v>
      </c>
      <c r="J515" s="2" t="s">
        <v>1179</v>
      </c>
      <c r="K515" s="2"/>
      <c r="L515" s="2" t="s">
        <v>18</v>
      </c>
      <c r="M515" s="2"/>
      <c r="N515" s="2"/>
      <c r="O515" s="2"/>
      <c r="P515" s="2"/>
      <c r="Q515" s="2"/>
      <c r="R515" s="2"/>
      <c r="S515" s="2"/>
      <c r="T515" s="2"/>
      <c r="U515" s="2"/>
      <c r="V515" s="2" t="s">
        <v>4275</v>
      </c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7.25" customHeight="1" x14ac:dyDescent="0.25">
      <c r="A516" s="2">
        <v>333434</v>
      </c>
      <c r="B516" s="2" t="s">
        <v>3829</v>
      </c>
      <c r="C516" s="2" t="s">
        <v>348</v>
      </c>
      <c r="D516" s="2" t="s">
        <v>319</v>
      </c>
      <c r="E516" s="2" t="s">
        <v>77</v>
      </c>
      <c r="F516" s="2">
        <v>34550</v>
      </c>
      <c r="G516" s="2" t="s">
        <v>3830</v>
      </c>
      <c r="H516" s="2" t="s">
        <v>19</v>
      </c>
      <c r="I516" s="2" t="s">
        <v>138</v>
      </c>
      <c r="J516" s="2" t="s">
        <v>1179</v>
      </c>
      <c r="K516" s="2"/>
      <c r="L516" s="2" t="s">
        <v>18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7.25" customHeight="1" x14ac:dyDescent="0.25">
      <c r="A517" s="2">
        <v>333974</v>
      </c>
      <c r="B517" s="2" t="s">
        <v>3161</v>
      </c>
      <c r="C517" s="2" t="s">
        <v>1763</v>
      </c>
      <c r="D517" s="2" t="s">
        <v>1569</v>
      </c>
      <c r="E517" s="2" t="s">
        <v>76</v>
      </c>
      <c r="F517" s="2">
        <v>32051</v>
      </c>
      <c r="G517" s="2" t="s">
        <v>324</v>
      </c>
      <c r="H517" s="2" t="s">
        <v>16</v>
      </c>
      <c r="I517" s="2" t="s">
        <v>138</v>
      </c>
      <c r="J517" s="2" t="s">
        <v>15</v>
      </c>
      <c r="K517" s="2"/>
      <c r="L517" s="2" t="s">
        <v>18</v>
      </c>
      <c r="M517" s="2"/>
      <c r="N517" s="2"/>
      <c r="O517" s="2"/>
      <c r="P517" s="2"/>
      <c r="Q517" s="2"/>
      <c r="R517" s="2">
        <v>4866</v>
      </c>
      <c r="S517" s="2">
        <v>45509</v>
      </c>
      <c r="T517" s="2">
        <v>40000</v>
      </c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7.25" customHeight="1" x14ac:dyDescent="0.25">
      <c r="A518" s="2">
        <v>331024</v>
      </c>
      <c r="B518" s="2" t="s">
        <v>1673</v>
      </c>
      <c r="C518" s="2" t="s">
        <v>361</v>
      </c>
      <c r="D518" s="2" t="s">
        <v>893</v>
      </c>
      <c r="E518" s="2" t="s">
        <v>76</v>
      </c>
      <c r="F518" s="2">
        <v>34002</v>
      </c>
      <c r="G518" s="2" t="s">
        <v>40</v>
      </c>
      <c r="H518" s="2" t="s">
        <v>16</v>
      </c>
      <c r="I518" s="2" t="s">
        <v>138</v>
      </c>
      <c r="J518" s="2" t="s">
        <v>1179</v>
      </c>
      <c r="K518" s="2"/>
      <c r="L518" s="2" t="s">
        <v>18</v>
      </c>
      <c r="M518" s="2"/>
      <c r="N518" s="2"/>
      <c r="O518" s="2"/>
      <c r="P518" s="2"/>
      <c r="Q518" s="2"/>
      <c r="R518" s="2">
        <v>4937</v>
      </c>
      <c r="S518" s="2">
        <v>45511</v>
      </c>
      <c r="T518" s="2">
        <v>85000</v>
      </c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7.25" customHeight="1" x14ac:dyDescent="0.25">
      <c r="A519" s="2">
        <v>339115</v>
      </c>
      <c r="B519" s="2" t="s">
        <v>2316</v>
      </c>
      <c r="C519" s="2" t="s">
        <v>581</v>
      </c>
      <c r="D519" s="2" t="s">
        <v>1057</v>
      </c>
      <c r="E519" s="2" t="s">
        <v>77</v>
      </c>
      <c r="F519" s="2">
        <v>35979</v>
      </c>
      <c r="G519" s="2" t="s">
        <v>18</v>
      </c>
      <c r="H519" s="2" t="s">
        <v>16</v>
      </c>
      <c r="I519" s="2" t="s">
        <v>138</v>
      </c>
      <c r="J519" s="2" t="s">
        <v>1179</v>
      </c>
      <c r="K519" s="2"/>
      <c r="L519" s="2" t="s">
        <v>30</v>
      </c>
      <c r="M519" s="2"/>
      <c r="N519" s="2"/>
      <c r="O519" s="2"/>
      <c r="P519" s="2"/>
      <c r="Q519" s="2"/>
      <c r="R519" s="2">
        <v>5021</v>
      </c>
      <c r="S519" s="2">
        <v>45512</v>
      </c>
      <c r="T519" s="2">
        <v>70000</v>
      </c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7.25" customHeight="1" x14ac:dyDescent="0.25">
      <c r="A520" s="2">
        <v>336537</v>
      </c>
      <c r="B520" s="2" t="s">
        <v>3165</v>
      </c>
      <c r="C520" s="2" t="s">
        <v>247</v>
      </c>
      <c r="D520" s="2" t="s">
        <v>231</v>
      </c>
      <c r="E520" s="2" t="s">
        <v>76</v>
      </c>
      <c r="F520" s="2">
        <v>35027</v>
      </c>
      <c r="G520" s="2" t="s">
        <v>1180</v>
      </c>
      <c r="H520" s="2" t="s">
        <v>16</v>
      </c>
      <c r="I520" s="2" t="s">
        <v>138</v>
      </c>
      <c r="J520" s="2" t="s">
        <v>1179</v>
      </c>
      <c r="K520" s="2"/>
      <c r="L520" s="2" t="s">
        <v>27</v>
      </c>
      <c r="M520" s="2"/>
      <c r="N520" s="2"/>
      <c r="O520" s="2"/>
      <c r="P520" s="2"/>
      <c r="Q520" s="2"/>
      <c r="R520" s="2">
        <v>4853</v>
      </c>
      <c r="S520" s="2">
        <v>45509</v>
      </c>
      <c r="T520" s="2">
        <v>30000</v>
      </c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7.25" customHeight="1" x14ac:dyDescent="0.25">
      <c r="A521" s="2">
        <v>336074</v>
      </c>
      <c r="B521" s="2" t="s">
        <v>3532</v>
      </c>
      <c r="C521" s="2" t="s">
        <v>263</v>
      </c>
      <c r="D521" s="2" t="s">
        <v>739</v>
      </c>
      <c r="E521" s="2" t="s">
        <v>77</v>
      </c>
      <c r="F521" s="2">
        <v>35261</v>
      </c>
      <c r="G521" s="2" t="s">
        <v>212</v>
      </c>
      <c r="H521" s="2" t="s">
        <v>16</v>
      </c>
      <c r="I521" s="2" t="s">
        <v>138</v>
      </c>
      <c r="J521" s="2" t="s">
        <v>1179</v>
      </c>
      <c r="K521" s="2"/>
      <c r="L521" s="2" t="s">
        <v>73</v>
      </c>
      <c r="M521" s="2"/>
      <c r="N521" s="2"/>
      <c r="O521" s="2"/>
      <c r="P521" s="2"/>
      <c r="Q521" s="2"/>
      <c r="R521" s="2">
        <v>4876</v>
      </c>
      <c r="S521" s="2">
        <v>45509</v>
      </c>
      <c r="T521" s="2">
        <v>20000</v>
      </c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7.25" customHeight="1" x14ac:dyDescent="0.25">
      <c r="A522" s="2">
        <v>337103</v>
      </c>
      <c r="B522" s="2" t="s">
        <v>2979</v>
      </c>
      <c r="C522" s="2" t="s">
        <v>228</v>
      </c>
      <c r="D522" s="2" t="s">
        <v>621</v>
      </c>
      <c r="E522" s="2" t="s">
        <v>77</v>
      </c>
      <c r="F522" s="2">
        <v>34308</v>
      </c>
      <c r="G522" s="2" t="s">
        <v>216</v>
      </c>
      <c r="H522" s="2" t="s">
        <v>19</v>
      </c>
      <c r="I522" s="2" t="s">
        <v>138</v>
      </c>
      <c r="J522" s="2" t="s">
        <v>1179</v>
      </c>
      <c r="K522" s="2"/>
      <c r="L522" s="2" t="s">
        <v>18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7.25" customHeight="1" x14ac:dyDescent="0.25">
      <c r="A523" s="2">
        <v>334711</v>
      </c>
      <c r="B523" s="2" t="s">
        <v>3723</v>
      </c>
      <c r="C523" s="2" t="s">
        <v>273</v>
      </c>
      <c r="D523" s="2" t="s">
        <v>3724</v>
      </c>
      <c r="E523" s="2" t="s">
        <v>77</v>
      </c>
      <c r="F523" s="2">
        <v>35373</v>
      </c>
      <c r="G523" s="2" t="s">
        <v>70</v>
      </c>
      <c r="H523" s="2" t="s">
        <v>16</v>
      </c>
      <c r="I523" s="2" t="s">
        <v>138</v>
      </c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 t="s">
        <v>4447</v>
      </c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 t="s">
        <v>4252</v>
      </c>
      <c r="AH523" s="2"/>
    </row>
    <row r="524" spans="1:34" ht="17.25" customHeight="1" x14ac:dyDescent="0.25">
      <c r="A524" s="2">
        <v>337156</v>
      </c>
      <c r="B524" s="2" t="s">
        <v>1993</v>
      </c>
      <c r="C524" s="2" t="s">
        <v>1739</v>
      </c>
      <c r="D524" s="2" t="s">
        <v>279</v>
      </c>
      <c r="E524" s="2" t="s">
        <v>76</v>
      </c>
      <c r="F524" s="2">
        <v>34704</v>
      </c>
      <c r="G524" s="2" t="s">
        <v>212</v>
      </c>
      <c r="H524" s="2" t="s">
        <v>16</v>
      </c>
      <c r="I524" s="2" t="s">
        <v>138</v>
      </c>
      <c r="J524" s="2" t="s">
        <v>1179</v>
      </c>
      <c r="K524" s="2"/>
      <c r="L524" s="2" t="s">
        <v>18</v>
      </c>
      <c r="M524" s="2"/>
      <c r="N524" s="2"/>
      <c r="O524" s="2"/>
      <c r="P524" s="2"/>
      <c r="Q524" s="2"/>
      <c r="R524" s="2"/>
      <c r="S524" s="2"/>
      <c r="T524" s="2"/>
      <c r="U524" s="2"/>
      <c r="V524" s="2" t="s">
        <v>4274</v>
      </c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7.25" customHeight="1" x14ac:dyDescent="0.25">
      <c r="A525" s="2">
        <v>333244</v>
      </c>
      <c r="B525" s="2" t="s">
        <v>3629</v>
      </c>
      <c r="C525" s="2" t="s">
        <v>228</v>
      </c>
      <c r="D525" s="2" t="s">
        <v>398</v>
      </c>
      <c r="E525" s="2" t="s">
        <v>77</v>
      </c>
      <c r="F525" s="2">
        <v>35855</v>
      </c>
      <c r="G525" s="2" t="s">
        <v>216</v>
      </c>
      <c r="H525" s="2" t="s">
        <v>19</v>
      </c>
      <c r="I525" s="2" t="s">
        <v>138</v>
      </c>
      <c r="J525" s="2" t="s">
        <v>1179</v>
      </c>
      <c r="K525" s="2"/>
      <c r="L525" s="2" t="s">
        <v>30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7.25" customHeight="1" x14ac:dyDescent="0.25">
      <c r="A526" s="2">
        <v>329750</v>
      </c>
      <c r="B526" s="2" t="s">
        <v>3821</v>
      </c>
      <c r="C526" s="2" t="s">
        <v>254</v>
      </c>
      <c r="D526" s="2" t="s">
        <v>415</v>
      </c>
      <c r="E526" s="2" t="s">
        <v>76</v>
      </c>
      <c r="F526" s="2">
        <v>36161</v>
      </c>
      <c r="G526" s="2" t="s">
        <v>18</v>
      </c>
      <c r="H526" s="2" t="s">
        <v>16</v>
      </c>
      <c r="I526" s="2" t="s">
        <v>138</v>
      </c>
      <c r="J526" s="2" t="s">
        <v>1179</v>
      </c>
      <c r="K526" s="2"/>
      <c r="L526" s="2" t="s">
        <v>18</v>
      </c>
      <c r="M526" s="2"/>
      <c r="N526" s="2"/>
      <c r="O526" s="2"/>
      <c r="P526" s="2"/>
      <c r="Q526" s="2"/>
      <c r="R526" s="2"/>
      <c r="S526" s="2"/>
      <c r="T526" s="2"/>
      <c r="U526" s="2"/>
      <c r="V526" s="2" t="s">
        <v>4447</v>
      </c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7.25" customHeight="1" x14ac:dyDescent="0.25">
      <c r="A527" s="2">
        <v>328755</v>
      </c>
      <c r="B527" s="2" t="s">
        <v>3414</v>
      </c>
      <c r="C527" s="2" t="s">
        <v>967</v>
      </c>
      <c r="D527" s="2" t="s">
        <v>2523</v>
      </c>
      <c r="E527" s="2" t="s">
        <v>77</v>
      </c>
      <c r="F527" s="2">
        <v>34863</v>
      </c>
      <c r="G527" s="2" t="s">
        <v>18</v>
      </c>
      <c r="H527" s="2" t="s">
        <v>16</v>
      </c>
      <c r="I527" s="2" t="s">
        <v>138</v>
      </c>
      <c r="J527" s="2" t="s">
        <v>1179</v>
      </c>
      <c r="K527" s="2"/>
      <c r="L527" s="2" t="s">
        <v>18</v>
      </c>
      <c r="M527" s="2"/>
      <c r="N527" s="2"/>
      <c r="O527" s="2"/>
      <c r="P527" s="2"/>
      <c r="Q527" s="2"/>
      <c r="R527" s="2">
        <v>4869</v>
      </c>
      <c r="S527" s="2">
        <v>45509</v>
      </c>
      <c r="T527" s="2">
        <v>60000</v>
      </c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7.25" customHeight="1" x14ac:dyDescent="0.25">
      <c r="A528" s="2">
        <v>338339</v>
      </c>
      <c r="B528" s="2" t="s">
        <v>3130</v>
      </c>
      <c r="C528" s="2" t="s">
        <v>560</v>
      </c>
      <c r="D528" s="2" t="s">
        <v>881</v>
      </c>
      <c r="E528" s="2" t="s">
        <v>76</v>
      </c>
      <c r="F528" s="2">
        <v>32524</v>
      </c>
      <c r="G528" s="2" t="s">
        <v>822</v>
      </c>
      <c r="H528" s="2" t="s">
        <v>31</v>
      </c>
      <c r="I528" s="2" t="s">
        <v>138</v>
      </c>
      <c r="J528" s="2" t="s">
        <v>1179</v>
      </c>
      <c r="K528" s="2"/>
      <c r="L528" s="2" t="s">
        <v>67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 t="s">
        <v>4252</v>
      </c>
      <c r="AH528" s="2"/>
    </row>
    <row r="529" spans="1:34" ht="17.25" customHeight="1" x14ac:dyDescent="0.25">
      <c r="A529" s="2">
        <v>317567</v>
      </c>
      <c r="B529" s="2" t="s">
        <v>3181</v>
      </c>
      <c r="C529" s="2" t="s">
        <v>681</v>
      </c>
      <c r="D529" s="2" t="s">
        <v>3182</v>
      </c>
      <c r="E529" s="2" t="s">
        <v>76</v>
      </c>
      <c r="F529" s="2">
        <v>30615</v>
      </c>
      <c r="G529" s="2" t="s">
        <v>324</v>
      </c>
      <c r="H529" s="2" t="s">
        <v>16</v>
      </c>
      <c r="I529" s="2" t="s">
        <v>138</v>
      </c>
      <c r="J529" s="2" t="s">
        <v>1179</v>
      </c>
      <c r="K529" s="2"/>
      <c r="L529" s="2" t="s">
        <v>30</v>
      </c>
      <c r="M529" s="2"/>
      <c r="N529" s="2"/>
      <c r="O529" s="2"/>
      <c r="P529" s="2"/>
      <c r="Q529" s="2"/>
      <c r="R529" s="2">
        <v>4778</v>
      </c>
      <c r="S529" s="2">
        <v>45504</v>
      </c>
      <c r="T529" s="2">
        <v>4000</v>
      </c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7.25" customHeight="1" x14ac:dyDescent="0.25">
      <c r="A530" s="2">
        <v>333208</v>
      </c>
      <c r="B530" s="2" t="s">
        <v>2595</v>
      </c>
      <c r="C530" s="2" t="s">
        <v>483</v>
      </c>
      <c r="D530" s="2" t="s">
        <v>283</v>
      </c>
      <c r="E530" s="2" t="s">
        <v>76</v>
      </c>
      <c r="F530" s="2">
        <v>35431</v>
      </c>
      <c r="G530" s="2" t="s">
        <v>463</v>
      </c>
      <c r="H530" s="2" t="s">
        <v>16</v>
      </c>
      <c r="I530" s="2" t="s">
        <v>138</v>
      </c>
      <c r="J530" s="2" t="s">
        <v>1179</v>
      </c>
      <c r="K530" s="2"/>
      <c r="L530" s="2" t="s">
        <v>73</v>
      </c>
      <c r="M530" s="2"/>
      <c r="N530" s="2"/>
      <c r="O530" s="2"/>
      <c r="P530" s="2"/>
      <c r="Q530" s="2"/>
      <c r="R530" s="2">
        <v>5019</v>
      </c>
      <c r="S530" s="2">
        <v>45512</v>
      </c>
      <c r="T530" s="2">
        <v>60000</v>
      </c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7.25" customHeight="1" x14ac:dyDescent="0.25">
      <c r="A531" s="2">
        <v>330603</v>
      </c>
      <c r="B531" s="2" t="s">
        <v>2970</v>
      </c>
      <c r="C531" s="2" t="s">
        <v>252</v>
      </c>
      <c r="D531" s="2" t="s">
        <v>257</v>
      </c>
      <c r="E531" s="2" t="s">
        <v>76</v>
      </c>
      <c r="F531" s="2">
        <v>35945</v>
      </c>
      <c r="G531" s="2" t="s">
        <v>18</v>
      </c>
      <c r="H531" s="2" t="s">
        <v>16</v>
      </c>
      <c r="I531" s="2" t="s">
        <v>138</v>
      </c>
      <c r="J531" s="2" t="s">
        <v>1193</v>
      </c>
      <c r="K531" s="2"/>
      <c r="L531" s="2" t="s">
        <v>30</v>
      </c>
      <c r="M531" s="2"/>
      <c r="N531" s="2"/>
      <c r="O531" s="2"/>
      <c r="P531" s="2"/>
      <c r="Q531" s="2"/>
      <c r="R531" s="2"/>
      <c r="S531" s="2"/>
      <c r="T531" s="2"/>
      <c r="U531" s="2"/>
      <c r="V531" s="2" t="s">
        <v>4447</v>
      </c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7.25" customHeight="1" x14ac:dyDescent="0.25">
      <c r="A532" s="2">
        <v>302196</v>
      </c>
      <c r="B532" s="2" t="s">
        <v>3458</v>
      </c>
      <c r="C532" s="2" t="s">
        <v>518</v>
      </c>
      <c r="D532" s="2" t="s">
        <v>574</v>
      </c>
      <c r="E532" s="2" t="s">
        <v>76</v>
      </c>
      <c r="F532" s="2">
        <v>31476</v>
      </c>
      <c r="G532" s="2" t="s">
        <v>3459</v>
      </c>
      <c r="H532" s="2" t="s">
        <v>16</v>
      </c>
      <c r="I532" s="2" t="s">
        <v>138</v>
      </c>
      <c r="J532" s="2" t="s">
        <v>1179</v>
      </c>
      <c r="K532" s="2"/>
      <c r="L532" s="2" t="s">
        <v>47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 t="s">
        <v>4252</v>
      </c>
      <c r="AH532" s="2"/>
    </row>
    <row r="533" spans="1:34" ht="17.25" customHeight="1" x14ac:dyDescent="0.25">
      <c r="A533" s="2">
        <v>327838</v>
      </c>
      <c r="B533" s="2" t="s">
        <v>3954</v>
      </c>
      <c r="C533" s="2" t="s">
        <v>666</v>
      </c>
      <c r="D533" s="2" t="s">
        <v>2269</v>
      </c>
      <c r="E533" s="2" t="s">
        <v>76</v>
      </c>
      <c r="F533" s="2">
        <v>32203</v>
      </c>
      <c r="G533" s="2" t="s">
        <v>1204</v>
      </c>
      <c r="H533" s="2" t="s">
        <v>16</v>
      </c>
      <c r="I533" s="2" t="s">
        <v>138</v>
      </c>
      <c r="J533" s="2" t="s">
        <v>1179</v>
      </c>
      <c r="K533" s="2"/>
      <c r="L533" s="2" t="s">
        <v>73</v>
      </c>
      <c r="M533" s="2"/>
      <c r="N533" s="2"/>
      <c r="O533" s="2"/>
      <c r="P533" s="2"/>
      <c r="Q533" s="2"/>
      <c r="R533" s="2"/>
      <c r="S533" s="2"/>
      <c r="T533" s="2"/>
      <c r="U533" s="2"/>
      <c r="V533" s="2" t="s">
        <v>4447</v>
      </c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7.25" customHeight="1" x14ac:dyDescent="0.25">
      <c r="A534" s="2">
        <v>331080</v>
      </c>
      <c r="B534" s="2" t="s">
        <v>1754</v>
      </c>
      <c r="C534" s="2" t="s">
        <v>238</v>
      </c>
      <c r="D534" s="2" t="s">
        <v>593</v>
      </c>
      <c r="E534" s="2" t="s">
        <v>76</v>
      </c>
      <c r="F534" s="2">
        <v>35399</v>
      </c>
      <c r="G534" s="2" t="s">
        <v>18</v>
      </c>
      <c r="H534" s="2" t="s">
        <v>16</v>
      </c>
      <c r="I534" s="2" t="s">
        <v>138</v>
      </c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 t="s">
        <v>4274</v>
      </c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 t="s">
        <v>4252</v>
      </c>
      <c r="AH534" s="2"/>
    </row>
    <row r="535" spans="1:34" ht="17.25" customHeight="1" x14ac:dyDescent="0.25">
      <c r="A535" s="2">
        <v>329664</v>
      </c>
      <c r="B535" s="2" t="s">
        <v>2715</v>
      </c>
      <c r="C535" s="2" t="s">
        <v>228</v>
      </c>
      <c r="D535" s="2" t="s">
        <v>333</v>
      </c>
      <c r="E535" s="2" t="s">
        <v>77</v>
      </c>
      <c r="F535" s="2">
        <v>35309</v>
      </c>
      <c r="G535" s="2" t="s">
        <v>401</v>
      </c>
      <c r="H535" s="2" t="s">
        <v>16</v>
      </c>
      <c r="I535" s="2" t="s">
        <v>138</v>
      </c>
      <c r="J535" s="2" t="s">
        <v>1179</v>
      </c>
      <c r="K535" s="2"/>
      <c r="L535" s="2" t="s">
        <v>18</v>
      </c>
      <c r="M535" s="2"/>
      <c r="N535" s="2"/>
      <c r="O535" s="2"/>
      <c r="P535" s="2"/>
      <c r="Q535" s="2"/>
      <c r="R535" s="2"/>
      <c r="S535" s="2"/>
      <c r="T535" s="2"/>
      <c r="U535" s="2"/>
      <c r="V535" s="2" t="s">
        <v>4447</v>
      </c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7.25" customHeight="1" x14ac:dyDescent="0.25">
      <c r="A536" s="2">
        <v>334140</v>
      </c>
      <c r="B536" s="2" t="s">
        <v>3642</v>
      </c>
      <c r="C536" s="2" t="s">
        <v>529</v>
      </c>
      <c r="D536" s="2" t="s">
        <v>469</v>
      </c>
      <c r="E536" s="2" t="s">
        <v>77</v>
      </c>
      <c r="F536" s="2">
        <v>34776</v>
      </c>
      <c r="G536" s="2" t="s">
        <v>2154</v>
      </c>
      <c r="H536" s="2" t="s">
        <v>16</v>
      </c>
      <c r="I536" s="2" t="s">
        <v>138</v>
      </c>
      <c r="J536" s="2" t="s">
        <v>1179</v>
      </c>
      <c r="K536" s="2"/>
      <c r="L536" s="2" t="s">
        <v>30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7.25" customHeight="1" x14ac:dyDescent="0.25">
      <c r="A537" s="2">
        <v>331437</v>
      </c>
      <c r="B537" s="2" t="s">
        <v>2811</v>
      </c>
      <c r="C537" s="2" t="s">
        <v>376</v>
      </c>
      <c r="D537" s="2" t="s">
        <v>283</v>
      </c>
      <c r="E537" s="2" t="s">
        <v>76</v>
      </c>
      <c r="F537" s="2">
        <v>36033</v>
      </c>
      <c r="G537" s="2" t="s">
        <v>878</v>
      </c>
      <c r="H537" s="2" t="s">
        <v>16</v>
      </c>
      <c r="I537" s="2" t="s">
        <v>138</v>
      </c>
      <c r="J537" s="2" t="s">
        <v>15</v>
      </c>
      <c r="K537" s="2"/>
      <c r="L537" s="2" t="s">
        <v>18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7.25" customHeight="1" x14ac:dyDescent="0.25">
      <c r="A538" s="2">
        <v>333542</v>
      </c>
      <c r="B538" s="2" t="s">
        <v>1046</v>
      </c>
      <c r="C538" s="2" t="s">
        <v>526</v>
      </c>
      <c r="D538" s="2" t="s">
        <v>4113</v>
      </c>
      <c r="E538" s="2" t="s">
        <v>76</v>
      </c>
      <c r="F538" s="2">
        <v>32883</v>
      </c>
      <c r="G538" s="2" t="s">
        <v>2387</v>
      </c>
      <c r="H538" s="2" t="s">
        <v>16</v>
      </c>
      <c r="I538" s="2" t="s">
        <v>138</v>
      </c>
      <c r="J538" s="2" t="s">
        <v>1179</v>
      </c>
      <c r="K538" s="2"/>
      <c r="L538" s="2" t="s">
        <v>18</v>
      </c>
      <c r="M538" s="2"/>
      <c r="N538" s="2"/>
      <c r="O538" s="2"/>
      <c r="P538" s="2"/>
      <c r="Q538" s="2"/>
      <c r="R538" s="2">
        <v>5071</v>
      </c>
      <c r="S538" s="2">
        <v>45512</v>
      </c>
      <c r="T538" s="2">
        <v>115000</v>
      </c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7.25" customHeight="1" x14ac:dyDescent="0.25">
      <c r="A539" s="2">
        <v>326258</v>
      </c>
      <c r="B539" s="2" t="s">
        <v>1902</v>
      </c>
      <c r="C539" s="2" t="s">
        <v>331</v>
      </c>
      <c r="D539" s="2" t="s">
        <v>231</v>
      </c>
      <c r="E539" s="2" t="s">
        <v>76</v>
      </c>
      <c r="F539" s="2">
        <v>33148</v>
      </c>
      <c r="G539" s="2" t="s">
        <v>1903</v>
      </c>
      <c r="H539" s="2" t="s">
        <v>16</v>
      </c>
      <c r="I539" s="2" t="s">
        <v>138</v>
      </c>
      <c r="J539" s="2" t="s">
        <v>1179</v>
      </c>
      <c r="K539" s="2"/>
      <c r="L539" s="2" t="s">
        <v>18</v>
      </c>
      <c r="M539" s="2"/>
      <c r="N539" s="2"/>
      <c r="O539" s="2"/>
      <c r="P539" s="2"/>
      <c r="Q539" s="2"/>
      <c r="R539" s="2"/>
      <c r="S539" s="2"/>
      <c r="T539" s="2"/>
      <c r="U539" s="2"/>
      <c r="V539" s="2" t="s">
        <v>4274</v>
      </c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7.25" customHeight="1" x14ac:dyDescent="0.25">
      <c r="A540" s="2">
        <v>322450</v>
      </c>
      <c r="B540" s="2" t="s">
        <v>3405</v>
      </c>
      <c r="C540" s="2" t="s">
        <v>384</v>
      </c>
      <c r="D540" s="2" t="s">
        <v>1882</v>
      </c>
      <c r="E540" s="2" t="s">
        <v>76</v>
      </c>
      <c r="F540" s="2">
        <v>32217</v>
      </c>
      <c r="G540" s="2" t="s">
        <v>539</v>
      </c>
      <c r="H540" s="2" t="s">
        <v>16</v>
      </c>
      <c r="I540" s="2" t="s">
        <v>138</v>
      </c>
      <c r="J540" s="2" t="s">
        <v>1179</v>
      </c>
      <c r="K540" s="2"/>
      <c r="L540" s="2" t="s">
        <v>30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 t="s">
        <v>4252</v>
      </c>
      <c r="AH540" s="2"/>
    </row>
    <row r="541" spans="1:34" ht="17.25" customHeight="1" x14ac:dyDescent="0.25">
      <c r="A541" s="2">
        <v>332204</v>
      </c>
      <c r="B541" s="2" t="s">
        <v>4108</v>
      </c>
      <c r="C541" s="2" t="s">
        <v>483</v>
      </c>
      <c r="D541" s="2" t="s">
        <v>451</v>
      </c>
      <c r="E541" s="2" t="s">
        <v>77</v>
      </c>
      <c r="F541" s="2">
        <v>35431</v>
      </c>
      <c r="G541" s="2" t="s">
        <v>18</v>
      </c>
      <c r="H541" s="2" t="s">
        <v>16</v>
      </c>
      <c r="I541" s="2" t="s">
        <v>138</v>
      </c>
      <c r="J541" s="2" t="s">
        <v>1179</v>
      </c>
      <c r="K541" s="2"/>
      <c r="L541" s="2" t="s">
        <v>18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 t="s">
        <v>4252</v>
      </c>
      <c r="AH541" s="2"/>
    </row>
    <row r="542" spans="1:34" ht="17.25" customHeight="1" x14ac:dyDescent="0.25">
      <c r="A542" s="2">
        <v>332882</v>
      </c>
      <c r="B542" s="2" t="s">
        <v>3827</v>
      </c>
      <c r="C542" s="2" t="s">
        <v>979</v>
      </c>
      <c r="D542" s="2" t="s">
        <v>221</v>
      </c>
      <c r="E542" s="2" t="s">
        <v>77</v>
      </c>
      <c r="F542" s="2">
        <v>33857</v>
      </c>
      <c r="G542" s="2" t="s">
        <v>212</v>
      </c>
      <c r="H542" s="2" t="s">
        <v>16</v>
      </c>
      <c r="I542" s="2" t="s">
        <v>138</v>
      </c>
      <c r="J542" s="2" t="s">
        <v>1179</v>
      </c>
      <c r="K542" s="2"/>
      <c r="L542" s="2" t="s">
        <v>18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7.25" customHeight="1" x14ac:dyDescent="0.25">
      <c r="A543" s="2">
        <v>332042</v>
      </c>
      <c r="B543" s="2" t="s">
        <v>3825</v>
      </c>
      <c r="C543" s="2" t="s">
        <v>562</v>
      </c>
      <c r="D543" s="2" t="s">
        <v>701</v>
      </c>
      <c r="E543" s="2" t="s">
        <v>77</v>
      </c>
      <c r="F543" s="2">
        <v>29952</v>
      </c>
      <c r="G543" s="2" t="s">
        <v>262</v>
      </c>
      <c r="H543" s="2" t="s">
        <v>16</v>
      </c>
      <c r="I543" s="2" t="s">
        <v>138</v>
      </c>
      <c r="J543" s="2" t="s">
        <v>1179</v>
      </c>
      <c r="K543" s="2"/>
      <c r="L543" s="2" t="s">
        <v>47</v>
      </c>
      <c r="M543" s="2"/>
      <c r="N543" s="2"/>
      <c r="O543" s="2"/>
      <c r="P543" s="2"/>
      <c r="Q543" s="2"/>
      <c r="R543" s="2"/>
      <c r="S543" s="2"/>
      <c r="T543" s="2"/>
      <c r="U543" s="2"/>
      <c r="V543" s="2" t="s">
        <v>4447</v>
      </c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 t="s">
        <v>4252</v>
      </c>
      <c r="AH543" s="2"/>
    </row>
    <row r="544" spans="1:34" ht="17.25" customHeight="1" x14ac:dyDescent="0.25">
      <c r="A544" s="2">
        <v>326286</v>
      </c>
      <c r="B544" s="2" t="s">
        <v>3123</v>
      </c>
      <c r="C544" s="2" t="s">
        <v>311</v>
      </c>
      <c r="D544" s="2" t="s">
        <v>466</v>
      </c>
      <c r="E544" s="2" t="s">
        <v>77</v>
      </c>
      <c r="F544" s="2">
        <v>35803</v>
      </c>
      <c r="G544" s="2" t="s">
        <v>18</v>
      </c>
      <c r="H544" s="2" t="s">
        <v>16</v>
      </c>
      <c r="I544" s="2" t="s">
        <v>138</v>
      </c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 t="s">
        <v>4447</v>
      </c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7.25" customHeight="1" x14ac:dyDescent="0.25">
      <c r="A545" s="2">
        <v>330250</v>
      </c>
      <c r="B545" s="2" t="s">
        <v>3381</v>
      </c>
      <c r="C545" s="2" t="s">
        <v>710</v>
      </c>
      <c r="D545" s="2" t="s">
        <v>1024</v>
      </c>
      <c r="E545" s="2" t="s">
        <v>77</v>
      </c>
      <c r="F545" s="2">
        <v>34602</v>
      </c>
      <c r="G545" s="2" t="s">
        <v>662</v>
      </c>
      <c r="H545" s="2" t="s">
        <v>16</v>
      </c>
      <c r="I545" s="2" t="s">
        <v>138</v>
      </c>
      <c r="J545" s="2" t="s">
        <v>1179</v>
      </c>
      <c r="K545" s="2"/>
      <c r="L545" s="2" t="s">
        <v>30</v>
      </c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7.25" customHeight="1" x14ac:dyDescent="0.25">
      <c r="A546" s="2">
        <v>306369</v>
      </c>
      <c r="B546" s="2" t="s">
        <v>3366</v>
      </c>
      <c r="C546" s="2" t="s">
        <v>562</v>
      </c>
      <c r="D546" s="2" t="s">
        <v>801</v>
      </c>
      <c r="E546" s="2" t="s">
        <v>77</v>
      </c>
      <c r="F546" s="2">
        <v>29237</v>
      </c>
      <c r="G546" s="2" t="s">
        <v>18</v>
      </c>
      <c r="H546" s="2" t="s">
        <v>16</v>
      </c>
      <c r="I546" s="2" t="s">
        <v>138</v>
      </c>
      <c r="J546" s="2" t="s">
        <v>1179</v>
      </c>
      <c r="K546" s="2"/>
      <c r="L546" s="2" t="s">
        <v>18</v>
      </c>
      <c r="M546" s="2"/>
      <c r="N546" s="2"/>
      <c r="O546" s="2"/>
      <c r="P546" s="2"/>
      <c r="Q546" s="2"/>
      <c r="R546" s="2"/>
      <c r="S546" s="2"/>
      <c r="T546" s="2"/>
      <c r="U546" s="2"/>
      <c r="V546" s="2" t="s">
        <v>4447</v>
      </c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 t="s">
        <v>4252</v>
      </c>
      <c r="AH546" s="2"/>
    </row>
    <row r="547" spans="1:34" ht="17.25" customHeight="1" x14ac:dyDescent="0.25">
      <c r="A547" s="2">
        <v>335564</v>
      </c>
      <c r="B547" s="2" t="s">
        <v>3204</v>
      </c>
      <c r="C547" s="2" t="s">
        <v>213</v>
      </c>
      <c r="D547" s="2" t="s">
        <v>365</v>
      </c>
      <c r="E547" s="2" t="s">
        <v>77</v>
      </c>
      <c r="F547" s="2">
        <v>31315</v>
      </c>
      <c r="G547" s="2" t="s">
        <v>18</v>
      </c>
      <c r="H547" s="2" t="s">
        <v>16</v>
      </c>
      <c r="I547" s="2" t="s">
        <v>138</v>
      </c>
      <c r="J547" s="2" t="s">
        <v>1179</v>
      </c>
      <c r="K547" s="2"/>
      <c r="L547" s="2" t="s">
        <v>30</v>
      </c>
      <c r="M547" s="2"/>
      <c r="N547" s="2"/>
      <c r="O547" s="2"/>
      <c r="P547" s="2"/>
      <c r="Q547" s="2"/>
      <c r="R547" s="2">
        <v>5061</v>
      </c>
      <c r="S547" s="2">
        <v>45512</v>
      </c>
      <c r="T547" s="2">
        <v>120000</v>
      </c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7.25" customHeight="1" x14ac:dyDescent="0.25">
      <c r="A548" s="2">
        <v>337016</v>
      </c>
      <c r="B548" s="2" t="s">
        <v>3788</v>
      </c>
      <c r="C548" s="2" t="s">
        <v>228</v>
      </c>
      <c r="D548" s="2" t="s">
        <v>3789</v>
      </c>
      <c r="E548" s="2" t="s">
        <v>76</v>
      </c>
      <c r="F548" s="2">
        <v>35238</v>
      </c>
      <c r="G548" s="2" t="s">
        <v>18</v>
      </c>
      <c r="H548" s="2" t="s">
        <v>16</v>
      </c>
      <c r="I548" s="2" t="s">
        <v>138</v>
      </c>
      <c r="J548" s="2" t="s">
        <v>1179</v>
      </c>
      <c r="K548" s="2"/>
      <c r="L548" s="2" t="s">
        <v>18</v>
      </c>
      <c r="M548" s="2"/>
      <c r="N548" s="2"/>
      <c r="O548" s="2"/>
      <c r="P548" s="2"/>
      <c r="Q548" s="2"/>
      <c r="R548" s="2">
        <v>5017</v>
      </c>
      <c r="S548" s="2">
        <v>45512</v>
      </c>
      <c r="T548" s="2">
        <v>1000</v>
      </c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7.25" customHeight="1" x14ac:dyDescent="0.25">
      <c r="A549" s="2">
        <v>327048</v>
      </c>
      <c r="B549" s="2" t="s">
        <v>3098</v>
      </c>
      <c r="C549" s="2" t="s">
        <v>228</v>
      </c>
      <c r="D549" s="2" t="s">
        <v>522</v>
      </c>
      <c r="E549" s="2" t="s">
        <v>77</v>
      </c>
      <c r="F549" s="2">
        <v>35570</v>
      </c>
      <c r="G549" s="2" t="s">
        <v>284</v>
      </c>
      <c r="H549" s="2" t="s">
        <v>16</v>
      </c>
      <c r="I549" s="2" t="s">
        <v>138</v>
      </c>
      <c r="J549" s="2" t="s">
        <v>1179</v>
      </c>
      <c r="K549" s="2"/>
      <c r="L549" s="2" t="s">
        <v>18</v>
      </c>
      <c r="M549" s="2"/>
      <c r="N549" s="2"/>
      <c r="O549" s="2"/>
      <c r="P549" s="2"/>
      <c r="Q549" s="2"/>
      <c r="R549" s="2">
        <v>5063</v>
      </c>
      <c r="S549" s="2">
        <v>45512</v>
      </c>
      <c r="T549" s="2">
        <v>20000</v>
      </c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7.25" customHeight="1" x14ac:dyDescent="0.25">
      <c r="A550" s="2">
        <v>309365</v>
      </c>
      <c r="B550" s="2" t="s">
        <v>3817</v>
      </c>
      <c r="C550" s="2" t="s">
        <v>228</v>
      </c>
      <c r="D550" s="2" t="s">
        <v>574</v>
      </c>
      <c r="E550" s="2" t="s">
        <v>77</v>
      </c>
      <c r="F550" s="2">
        <v>31377</v>
      </c>
      <c r="G550" s="2" t="s">
        <v>18</v>
      </c>
      <c r="H550" s="2" t="s">
        <v>16</v>
      </c>
      <c r="I550" s="2" t="s">
        <v>138</v>
      </c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7.25" customHeight="1" x14ac:dyDescent="0.25">
      <c r="A551" s="2">
        <v>337032</v>
      </c>
      <c r="B551" s="2" t="s">
        <v>3105</v>
      </c>
      <c r="C551" s="2" t="s">
        <v>220</v>
      </c>
      <c r="D551" s="2" t="s">
        <v>353</v>
      </c>
      <c r="E551" s="2" t="s">
        <v>77</v>
      </c>
      <c r="F551" s="2">
        <v>36545</v>
      </c>
      <c r="G551" s="2" t="s">
        <v>18</v>
      </c>
      <c r="H551" s="2" t="s">
        <v>16</v>
      </c>
      <c r="I551" s="2" t="s">
        <v>138</v>
      </c>
      <c r="J551" s="2" t="s">
        <v>1179</v>
      </c>
      <c r="K551" s="2"/>
      <c r="L551" s="2" t="s">
        <v>18</v>
      </c>
      <c r="M551" s="2"/>
      <c r="N551" s="2"/>
      <c r="O551" s="2"/>
      <c r="P551" s="2"/>
      <c r="Q551" s="2"/>
      <c r="R551" s="2">
        <v>5070</v>
      </c>
      <c r="S551" s="2">
        <v>45512</v>
      </c>
      <c r="T551" s="2">
        <v>35000</v>
      </c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7.25" customHeight="1" x14ac:dyDescent="0.25">
      <c r="A552" s="2">
        <v>333342</v>
      </c>
      <c r="B552" s="2" t="s">
        <v>2210</v>
      </c>
      <c r="C552" s="2" t="s">
        <v>228</v>
      </c>
      <c r="D552" s="2" t="s">
        <v>330</v>
      </c>
      <c r="E552" s="2" t="s">
        <v>76</v>
      </c>
      <c r="F552" s="2">
        <v>35434</v>
      </c>
      <c r="G552" s="2" t="s">
        <v>18</v>
      </c>
      <c r="H552" s="2" t="s">
        <v>16</v>
      </c>
      <c r="I552" s="2" t="s">
        <v>138</v>
      </c>
      <c r="J552" s="2" t="s">
        <v>1179</v>
      </c>
      <c r="K552" s="2"/>
      <c r="L552" s="2" t="s">
        <v>73</v>
      </c>
      <c r="M552" s="2"/>
      <c r="N552" s="2"/>
      <c r="O552" s="2"/>
      <c r="P552" s="2"/>
      <c r="Q552" s="2"/>
      <c r="R552" s="2"/>
      <c r="S552" s="2"/>
      <c r="T552" s="2"/>
      <c r="U552" s="2"/>
      <c r="V552" s="2" t="s">
        <v>4286</v>
      </c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 t="s">
        <v>4252</v>
      </c>
      <c r="AH552" s="2"/>
    </row>
    <row r="553" spans="1:34" ht="17.25" customHeight="1" x14ac:dyDescent="0.25">
      <c r="A553" s="2">
        <v>331324</v>
      </c>
      <c r="B553" s="2" t="s">
        <v>2454</v>
      </c>
      <c r="C553" s="2" t="s">
        <v>649</v>
      </c>
      <c r="D553" s="2" t="s">
        <v>925</v>
      </c>
      <c r="E553" s="2" t="s">
        <v>77</v>
      </c>
      <c r="F553" s="2">
        <v>28479</v>
      </c>
      <c r="G553" s="2" t="s">
        <v>70</v>
      </c>
      <c r="H553" s="2" t="s">
        <v>16</v>
      </c>
      <c r="I553" s="2" t="s">
        <v>138</v>
      </c>
      <c r="J553" s="2" t="s">
        <v>1179</v>
      </c>
      <c r="K553" s="2"/>
      <c r="L553" s="2" t="s">
        <v>70</v>
      </c>
      <c r="M553" s="2"/>
      <c r="N553" s="2"/>
      <c r="O553" s="2"/>
      <c r="P553" s="2"/>
      <c r="Q553" s="2"/>
      <c r="R553" s="2">
        <v>5109</v>
      </c>
      <c r="S553" s="2">
        <v>45512</v>
      </c>
      <c r="T553" s="2">
        <v>30000</v>
      </c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7.25" customHeight="1" x14ac:dyDescent="0.25">
      <c r="A554" s="2">
        <v>327791</v>
      </c>
      <c r="B554" s="2" t="s">
        <v>3017</v>
      </c>
      <c r="C554" s="2" t="s">
        <v>3018</v>
      </c>
      <c r="D554" s="2" t="s">
        <v>306</v>
      </c>
      <c r="E554" s="2" t="s">
        <v>76</v>
      </c>
      <c r="F554" s="2">
        <v>33306</v>
      </c>
      <c r="G554" s="2" t="s">
        <v>18</v>
      </c>
      <c r="H554" s="2" t="s">
        <v>16</v>
      </c>
      <c r="I554" s="2" t="s">
        <v>138</v>
      </c>
      <c r="J554" s="2" t="s">
        <v>1179</v>
      </c>
      <c r="K554" s="2"/>
      <c r="L554" s="2" t="s">
        <v>18</v>
      </c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7.25" customHeight="1" x14ac:dyDescent="0.25">
      <c r="A555" s="2">
        <v>317152</v>
      </c>
      <c r="B555" s="2" t="s">
        <v>4392</v>
      </c>
      <c r="C555" s="2" t="s">
        <v>228</v>
      </c>
      <c r="D555" s="2" t="s">
        <v>4393</v>
      </c>
      <c r="E555" s="2"/>
      <c r="F555" s="2"/>
      <c r="G555" s="2"/>
      <c r="H555" s="2"/>
      <c r="I555" s="2" t="s">
        <v>138</v>
      </c>
      <c r="J555" s="2"/>
      <c r="K555" s="2"/>
      <c r="L555" s="2"/>
      <c r="M555" s="2"/>
      <c r="N555" s="2"/>
      <c r="O555" s="2"/>
      <c r="P555" s="2"/>
      <c r="Q555" s="2"/>
      <c r="R555" s="2">
        <v>5102</v>
      </c>
      <c r="S555" s="2">
        <v>45512</v>
      </c>
      <c r="T555" s="2">
        <v>70000</v>
      </c>
      <c r="U555" s="2"/>
      <c r="V555" s="2" t="s">
        <v>4288</v>
      </c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7.25" customHeight="1" x14ac:dyDescent="0.25">
      <c r="A556" s="2">
        <v>303279</v>
      </c>
      <c r="B556" s="2" t="s">
        <v>3816</v>
      </c>
      <c r="C556" s="2" t="s">
        <v>413</v>
      </c>
      <c r="D556" s="2" t="s">
        <v>807</v>
      </c>
      <c r="E556" s="2" t="s">
        <v>76</v>
      </c>
      <c r="F556" s="2">
        <v>29989</v>
      </c>
      <c r="G556" s="2" t="s">
        <v>18</v>
      </c>
      <c r="H556" s="2" t="s">
        <v>16</v>
      </c>
      <c r="I556" s="2" t="s">
        <v>138</v>
      </c>
      <c r="J556" s="2" t="s">
        <v>1179</v>
      </c>
      <c r="K556" s="2"/>
      <c r="L556" s="2" t="s">
        <v>18</v>
      </c>
      <c r="M556" s="2"/>
      <c r="N556" s="2"/>
      <c r="O556" s="2"/>
      <c r="P556" s="2"/>
      <c r="Q556" s="2"/>
      <c r="R556" s="2">
        <v>5013</v>
      </c>
      <c r="S556" s="2">
        <v>45512</v>
      </c>
      <c r="T556" s="2">
        <v>135000</v>
      </c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7.25" customHeight="1" x14ac:dyDescent="0.25">
      <c r="A557" s="2">
        <v>334624</v>
      </c>
      <c r="B557" s="2" t="s">
        <v>3649</v>
      </c>
      <c r="C557" s="2" t="s">
        <v>1992</v>
      </c>
      <c r="D557" s="2" t="s">
        <v>795</v>
      </c>
      <c r="E557" s="2" t="s">
        <v>77</v>
      </c>
      <c r="F557" s="2">
        <v>35996</v>
      </c>
      <c r="G557" s="2" t="s">
        <v>30</v>
      </c>
      <c r="H557" s="2" t="s">
        <v>16</v>
      </c>
      <c r="I557" s="2" t="s">
        <v>138</v>
      </c>
      <c r="J557" s="2" t="s">
        <v>1179</v>
      </c>
      <c r="K557" s="2"/>
      <c r="L557" s="2" t="s">
        <v>18</v>
      </c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 t="s">
        <v>4252</v>
      </c>
      <c r="AH557" s="2"/>
    </row>
    <row r="558" spans="1:34" ht="17.25" customHeight="1" x14ac:dyDescent="0.25">
      <c r="A558" s="2">
        <v>328416</v>
      </c>
      <c r="B558" s="2" t="s">
        <v>2443</v>
      </c>
      <c r="C558" s="2" t="s">
        <v>1017</v>
      </c>
      <c r="D558" s="2" t="s">
        <v>2444</v>
      </c>
      <c r="E558" s="2" t="s">
        <v>76</v>
      </c>
      <c r="F558" s="2">
        <v>26433</v>
      </c>
      <c r="G558" s="2" t="s">
        <v>690</v>
      </c>
      <c r="H558" s="2" t="s">
        <v>16</v>
      </c>
      <c r="I558" s="2" t="s">
        <v>138</v>
      </c>
      <c r="J558" s="2" t="s">
        <v>1179</v>
      </c>
      <c r="K558" s="2"/>
      <c r="L558" s="2" t="s">
        <v>70</v>
      </c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7.25" customHeight="1" x14ac:dyDescent="0.25">
      <c r="A559" s="2">
        <v>328442</v>
      </c>
      <c r="B559" s="2" t="s">
        <v>2376</v>
      </c>
      <c r="C559" s="2" t="s">
        <v>327</v>
      </c>
      <c r="D559" s="2" t="s">
        <v>536</v>
      </c>
      <c r="E559" s="2" t="s">
        <v>77</v>
      </c>
      <c r="F559" s="2">
        <v>35510</v>
      </c>
      <c r="G559" s="2" t="s">
        <v>18</v>
      </c>
      <c r="H559" s="2" t="s">
        <v>16</v>
      </c>
      <c r="I559" s="2" t="s">
        <v>138</v>
      </c>
      <c r="J559" s="2" t="s">
        <v>1179</v>
      </c>
      <c r="K559" s="2"/>
      <c r="L559" s="2" t="s">
        <v>18</v>
      </c>
      <c r="M559" s="2"/>
      <c r="N559" s="2"/>
      <c r="O559" s="2"/>
      <c r="P559" s="2"/>
      <c r="Q559" s="2"/>
      <c r="R559" s="2"/>
      <c r="S559" s="2"/>
      <c r="T559" s="2"/>
      <c r="U559" s="2"/>
      <c r="V559" s="2" t="s">
        <v>4447</v>
      </c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7.25" customHeight="1" x14ac:dyDescent="0.25">
      <c r="A560" s="2">
        <v>333215</v>
      </c>
      <c r="B560" s="2" t="s">
        <v>3758</v>
      </c>
      <c r="C560" s="2" t="s">
        <v>970</v>
      </c>
      <c r="D560" s="2" t="s">
        <v>294</v>
      </c>
      <c r="E560" s="2" t="s">
        <v>76</v>
      </c>
      <c r="F560" s="2">
        <v>36526</v>
      </c>
      <c r="G560" s="2" t="s">
        <v>2180</v>
      </c>
      <c r="H560" s="2" t="s">
        <v>16</v>
      </c>
      <c r="I560" s="2" t="s">
        <v>138</v>
      </c>
      <c r="J560" s="2" t="s">
        <v>1179</v>
      </c>
      <c r="K560" s="2"/>
      <c r="L560" s="2" t="s">
        <v>70</v>
      </c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 t="s">
        <v>4252</v>
      </c>
      <c r="AH560" s="2"/>
    </row>
    <row r="561" spans="1:34" ht="17.25" customHeight="1" x14ac:dyDescent="0.25">
      <c r="A561" s="2">
        <v>318142</v>
      </c>
      <c r="B561" s="2" t="s">
        <v>1803</v>
      </c>
      <c r="C561" s="2" t="s">
        <v>228</v>
      </c>
      <c r="D561" s="2" t="s">
        <v>1804</v>
      </c>
      <c r="E561" s="2" t="s">
        <v>77</v>
      </c>
      <c r="F561" s="2">
        <v>31778</v>
      </c>
      <c r="G561" s="2" t="s">
        <v>18</v>
      </c>
      <c r="H561" s="2" t="s">
        <v>16</v>
      </c>
      <c r="I561" s="2" t="s">
        <v>138</v>
      </c>
      <c r="J561" s="2" t="s">
        <v>1179</v>
      </c>
      <c r="K561" s="2"/>
      <c r="L561" s="2" t="s">
        <v>18</v>
      </c>
      <c r="M561" s="2"/>
      <c r="N561" s="2"/>
      <c r="O561" s="2"/>
      <c r="P561" s="2"/>
      <c r="Q561" s="2"/>
      <c r="R561" s="2"/>
      <c r="S561" s="2"/>
      <c r="T561" s="2"/>
      <c r="U561" s="2"/>
      <c r="V561" s="2" t="s">
        <v>4285</v>
      </c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7.25" customHeight="1" x14ac:dyDescent="0.25">
      <c r="A562" s="2">
        <v>327474</v>
      </c>
      <c r="B562" s="2" t="s">
        <v>1825</v>
      </c>
      <c r="C562" s="2" t="s">
        <v>338</v>
      </c>
      <c r="D562" s="2" t="s">
        <v>600</v>
      </c>
      <c r="E562" s="2" t="s">
        <v>77</v>
      </c>
      <c r="F562" s="2">
        <v>34738</v>
      </c>
      <c r="G562" s="2" t="s">
        <v>18</v>
      </c>
      <c r="H562" s="2" t="s">
        <v>16</v>
      </c>
      <c r="I562" s="2" t="s">
        <v>138</v>
      </c>
      <c r="J562" s="2" t="s">
        <v>1179</v>
      </c>
      <c r="K562" s="2"/>
      <c r="L562" s="2" t="s">
        <v>18</v>
      </c>
      <c r="M562" s="2"/>
      <c r="N562" s="2"/>
      <c r="O562" s="2"/>
      <c r="P562" s="2"/>
      <c r="Q562" s="2"/>
      <c r="R562" s="2">
        <v>5008</v>
      </c>
      <c r="S562" s="2">
        <v>45512</v>
      </c>
      <c r="T562" s="2">
        <v>70000</v>
      </c>
      <c r="U562" s="2"/>
      <c r="V562" s="2" t="s">
        <v>4286</v>
      </c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7.25" customHeight="1" x14ac:dyDescent="0.25">
      <c r="A563" s="2">
        <v>335880</v>
      </c>
      <c r="B563" s="2" t="s">
        <v>3978</v>
      </c>
      <c r="C563" s="2" t="s">
        <v>290</v>
      </c>
      <c r="D563" s="2" t="s">
        <v>3979</v>
      </c>
      <c r="E563" s="2" t="s">
        <v>76</v>
      </c>
      <c r="F563" s="2">
        <v>34860</v>
      </c>
      <c r="G563" s="2" t="s">
        <v>358</v>
      </c>
      <c r="H563" s="2" t="s">
        <v>16</v>
      </c>
      <c r="I563" s="2" t="s">
        <v>138</v>
      </c>
      <c r="J563" s="2" t="s">
        <v>1179</v>
      </c>
      <c r="K563" s="2"/>
      <c r="L563" s="2" t="s">
        <v>18</v>
      </c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7.25" customHeight="1" x14ac:dyDescent="0.25">
      <c r="A564" s="2">
        <v>338294</v>
      </c>
      <c r="B564" s="2" t="s">
        <v>3265</v>
      </c>
      <c r="C564" s="2" t="s">
        <v>2348</v>
      </c>
      <c r="D564" s="2" t="s">
        <v>3266</v>
      </c>
      <c r="E564" s="2" t="s">
        <v>77</v>
      </c>
      <c r="F564" s="2">
        <v>31420</v>
      </c>
      <c r="G564" s="2" t="s">
        <v>18</v>
      </c>
      <c r="H564" s="2" t="s">
        <v>16</v>
      </c>
      <c r="I564" s="2" t="s">
        <v>138</v>
      </c>
      <c r="J564" s="2" t="s">
        <v>1179</v>
      </c>
      <c r="K564" s="2"/>
      <c r="L564" s="2" t="s">
        <v>18</v>
      </c>
      <c r="M564" s="2"/>
      <c r="N564" s="2"/>
      <c r="O564" s="2"/>
      <c r="P564" s="2"/>
      <c r="Q564" s="2"/>
      <c r="R564" s="2">
        <v>5096</v>
      </c>
      <c r="S564" s="2">
        <v>45512</v>
      </c>
      <c r="T564" s="2">
        <v>20000</v>
      </c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 t="s">
        <v>4252</v>
      </c>
      <c r="AH564" s="2"/>
    </row>
    <row r="565" spans="1:34" ht="17.25" customHeight="1" x14ac:dyDescent="0.25">
      <c r="A565" s="2">
        <v>332325</v>
      </c>
      <c r="B565" s="2" t="s">
        <v>2706</v>
      </c>
      <c r="C565" s="2" t="s">
        <v>497</v>
      </c>
      <c r="D565" s="2" t="s">
        <v>536</v>
      </c>
      <c r="E565" s="2" t="s">
        <v>76</v>
      </c>
      <c r="F565" s="2">
        <v>35444</v>
      </c>
      <c r="G565" s="2" t="s">
        <v>18</v>
      </c>
      <c r="H565" s="2" t="s">
        <v>16</v>
      </c>
      <c r="I565" s="2" t="s">
        <v>138</v>
      </c>
      <c r="J565" s="2" t="s">
        <v>1179</v>
      </c>
      <c r="K565" s="2"/>
      <c r="L565" s="2" t="s">
        <v>73</v>
      </c>
      <c r="M565" s="2"/>
      <c r="N565" s="2"/>
      <c r="O565" s="2"/>
      <c r="P565" s="2"/>
      <c r="Q565" s="2"/>
      <c r="R565" s="2"/>
      <c r="S565" s="2"/>
      <c r="T565" s="2"/>
      <c r="U565" s="2"/>
      <c r="V565" s="2" t="s">
        <v>4447</v>
      </c>
      <c r="W565" s="2"/>
      <c r="X565" s="2"/>
      <c r="Y565" s="2"/>
      <c r="Z565" s="2"/>
      <c r="AA565" s="2"/>
      <c r="AB565" s="2"/>
      <c r="AC565" s="2"/>
      <c r="AD565" s="2"/>
      <c r="AE565" s="2"/>
      <c r="AF565" s="2" t="s">
        <v>4252</v>
      </c>
      <c r="AG565" s="2" t="s">
        <v>4252</v>
      </c>
      <c r="AH565" s="2"/>
    </row>
    <row r="566" spans="1:34" ht="17.25" customHeight="1" x14ac:dyDescent="0.25">
      <c r="A566" s="2">
        <v>337289</v>
      </c>
      <c r="B566" s="2" t="s">
        <v>2804</v>
      </c>
      <c r="C566" s="2" t="s">
        <v>2323</v>
      </c>
      <c r="D566" s="2" t="s">
        <v>476</v>
      </c>
      <c r="E566" s="2" t="s">
        <v>77</v>
      </c>
      <c r="F566" s="2">
        <v>29268</v>
      </c>
      <c r="G566" s="2" t="s">
        <v>2137</v>
      </c>
      <c r="H566" s="2" t="s">
        <v>16</v>
      </c>
      <c r="I566" s="2" t="s">
        <v>138</v>
      </c>
      <c r="J566" s="2" t="s">
        <v>1179</v>
      </c>
      <c r="K566" s="2"/>
      <c r="L566" s="2" t="s">
        <v>67</v>
      </c>
      <c r="M566" s="2"/>
      <c r="N566" s="2"/>
      <c r="O566" s="2"/>
      <c r="P566" s="2"/>
      <c r="Q566" s="2"/>
      <c r="R566" s="2">
        <v>4802</v>
      </c>
      <c r="S566" s="2">
        <v>45505</v>
      </c>
      <c r="T566" s="2">
        <v>100000</v>
      </c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7.25" customHeight="1" x14ac:dyDescent="0.25">
      <c r="A567" s="2">
        <v>337292</v>
      </c>
      <c r="B567" s="2" t="s">
        <v>2667</v>
      </c>
      <c r="C567" s="2" t="s">
        <v>273</v>
      </c>
      <c r="D567" s="2" t="s">
        <v>1720</v>
      </c>
      <c r="E567" s="2" t="s">
        <v>77</v>
      </c>
      <c r="F567" s="2">
        <v>34114</v>
      </c>
      <c r="G567" s="2" t="s">
        <v>819</v>
      </c>
      <c r="H567" s="2" t="s">
        <v>16</v>
      </c>
      <c r="I567" s="2" t="s">
        <v>138</v>
      </c>
      <c r="J567" s="2" t="s">
        <v>1179</v>
      </c>
      <c r="K567" s="2"/>
      <c r="L567" s="2" t="s">
        <v>30</v>
      </c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 t="s">
        <v>4252</v>
      </c>
      <c r="AG567" s="2" t="s">
        <v>4252</v>
      </c>
      <c r="AH567" s="2"/>
    </row>
    <row r="568" spans="1:34" ht="17.25" customHeight="1" x14ac:dyDescent="0.25">
      <c r="A568" s="2">
        <v>331386</v>
      </c>
      <c r="B568" s="2" t="s">
        <v>3192</v>
      </c>
      <c r="C568" s="2" t="s">
        <v>497</v>
      </c>
      <c r="D568" s="2" t="s">
        <v>330</v>
      </c>
      <c r="E568" s="2" t="s">
        <v>76</v>
      </c>
      <c r="F568" s="2">
        <v>29290</v>
      </c>
      <c r="G568" s="2" t="s">
        <v>18</v>
      </c>
      <c r="H568" s="2" t="s">
        <v>16</v>
      </c>
      <c r="I568" s="2" t="s">
        <v>138</v>
      </c>
      <c r="J568" s="2" t="s">
        <v>1179</v>
      </c>
      <c r="K568" s="2"/>
      <c r="L568" s="2" t="s">
        <v>18</v>
      </c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7.25" customHeight="1" x14ac:dyDescent="0.25">
      <c r="A569" s="2">
        <v>302967</v>
      </c>
      <c r="B569" s="2" t="s">
        <v>4233</v>
      </c>
      <c r="C569" s="2" t="s">
        <v>613</v>
      </c>
      <c r="D569" s="2" t="s">
        <v>627</v>
      </c>
      <c r="E569" s="2" t="s">
        <v>76</v>
      </c>
      <c r="F569" s="2">
        <v>31429</v>
      </c>
      <c r="G569" s="2" t="s">
        <v>212</v>
      </c>
      <c r="H569" s="2" t="s">
        <v>16</v>
      </c>
      <c r="I569" s="2" t="s">
        <v>138</v>
      </c>
      <c r="J569" s="2" t="s">
        <v>1179</v>
      </c>
      <c r="K569" s="2"/>
      <c r="L569" s="2" t="s">
        <v>18</v>
      </c>
      <c r="M569" s="2"/>
      <c r="N569" s="2"/>
      <c r="O569" s="2"/>
      <c r="P569" s="2"/>
      <c r="Q569" s="2"/>
      <c r="R569" s="2"/>
      <c r="S569" s="2"/>
      <c r="T569" s="2"/>
      <c r="U569" s="2"/>
      <c r="V569" s="2" t="s">
        <v>4276</v>
      </c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7.25" customHeight="1" x14ac:dyDescent="0.25">
      <c r="A570" s="2">
        <v>326863</v>
      </c>
      <c r="B570" s="2" t="s">
        <v>3741</v>
      </c>
      <c r="C570" s="2" t="s">
        <v>213</v>
      </c>
      <c r="D570" s="2" t="s">
        <v>1537</v>
      </c>
      <c r="E570" s="2" t="s">
        <v>77</v>
      </c>
      <c r="F570" s="2">
        <v>32880</v>
      </c>
      <c r="G570" s="2" t="s">
        <v>18</v>
      </c>
      <c r="H570" s="2" t="s">
        <v>16</v>
      </c>
      <c r="I570" s="2" t="s">
        <v>138</v>
      </c>
      <c r="J570" s="2" t="s">
        <v>1179</v>
      </c>
      <c r="K570" s="2"/>
      <c r="L570" s="2" t="s">
        <v>18</v>
      </c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7.25" customHeight="1" x14ac:dyDescent="0.25">
      <c r="A571" s="2">
        <v>328103</v>
      </c>
      <c r="B571" s="2" t="s">
        <v>2238</v>
      </c>
      <c r="C571" s="2" t="s">
        <v>213</v>
      </c>
      <c r="D571" s="2" t="s">
        <v>241</v>
      </c>
      <c r="E571" s="2" t="s">
        <v>76</v>
      </c>
      <c r="F571" s="2">
        <v>35585</v>
      </c>
      <c r="G571" s="2" t="s">
        <v>541</v>
      </c>
      <c r="H571" s="2" t="s">
        <v>19</v>
      </c>
      <c r="I571" s="2" t="s">
        <v>138</v>
      </c>
      <c r="J571" s="2" t="s">
        <v>1179</v>
      </c>
      <c r="K571" s="2"/>
      <c r="L571" s="2" t="s">
        <v>30</v>
      </c>
      <c r="M571" s="2"/>
      <c r="N571" s="2"/>
      <c r="O571" s="2"/>
      <c r="P571" s="2"/>
      <c r="Q571" s="2"/>
      <c r="R571" s="2">
        <v>5032</v>
      </c>
      <c r="S571" s="2">
        <v>45512</v>
      </c>
      <c r="T571" s="2">
        <v>70000</v>
      </c>
      <c r="U571" s="2"/>
      <c r="V571" s="2" t="s">
        <v>4274</v>
      </c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7.25" customHeight="1" x14ac:dyDescent="0.25">
      <c r="A572" s="2">
        <v>337657</v>
      </c>
      <c r="B572" s="2" t="s">
        <v>4169</v>
      </c>
      <c r="C572" s="2" t="s">
        <v>339</v>
      </c>
      <c r="D572" s="2" t="s">
        <v>276</v>
      </c>
      <c r="E572" s="2" t="s">
        <v>77</v>
      </c>
      <c r="F572" s="2">
        <v>31779</v>
      </c>
      <c r="G572" s="2" t="s">
        <v>47</v>
      </c>
      <c r="H572" s="2" t="s">
        <v>16</v>
      </c>
      <c r="I572" s="2" t="s">
        <v>138</v>
      </c>
      <c r="J572" s="2" t="s">
        <v>1179</v>
      </c>
      <c r="K572" s="2"/>
      <c r="L572" s="2" t="s">
        <v>47</v>
      </c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 t="s">
        <v>4252</v>
      </c>
      <c r="AH572" s="2"/>
    </row>
    <row r="573" spans="1:34" ht="17.25" customHeight="1" x14ac:dyDescent="0.25">
      <c r="A573" s="2">
        <v>331308</v>
      </c>
      <c r="B573" s="2" t="s">
        <v>3084</v>
      </c>
      <c r="C573" s="2" t="s">
        <v>259</v>
      </c>
      <c r="D573" s="2" t="s">
        <v>2331</v>
      </c>
      <c r="E573" s="2" t="s">
        <v>76</v>
      </c>
      <c r="F573" s="2">
        <v>33668</v>
      </c>
      <c r="G573" s="2" t="s">
        <v>70</v>
      </c>
      <c r="H573" s="2" t="s">
        <v>16</v>
      </c>
      <c r="I573" s="2" t="s">
        <v>138</v>
      </c>
      <c r="J573" s="2" t="s">
        <v>1179</v>
      </c>
      <c r="K573" s="2"/>
      <c r="L573" s="2" t="s">
        <v>70</v>
      </c>
      <c r="M573" s="2"/>
      <c r="N573" s="2"/>
      <c r="O573" s="2"/>
      <c r="P573" s="2"/>
      <c r="Q573" s="2"/>
      <c r="R573" s="2"/>
      <c r="S573" s="2"/>
      <c r="T573" s="2"/>
      <c r="U573" s="2"/>
      <c r="V573" s="2" t="s">
        <v>4447</v>
      </c>
      <c r="W573" s="2"/>
      <c r="X573" s="2"/>
      <c r="Y573" s="2"/>
      <c r="Z573" s="2"/>
      <c r="AA573" s="2"/>
      <c r="AB573" s="2"/>
      <c r="AC573" s="2"/>
      <c r="AD573" s="2"/>
      <c r="AE573" s="2"/>
      <c r="AF573" s="2" t="s">
        <v>4252</v>
      </c>
      <c r="AG573" s="2" t="s">
        <v>4252</v>
      </c>
      <c r="AH573" s="2"/>
    </row>
    <row r="574" spans="1:34" ht="17.25" customHeight="1" x14ac:dyDescent="0.25">
      <c r="A574" s="2">
        <v>313837</v>
      </c>
      <c r="B574" s="2" t="s">
        <v>4396</v>
      </c>
      <c r="C574" s="2" t="s">
        <v>803</v>
      </c>
      <c r="D574" s="2" t="s">
        <v>1750</v>
      </c>
      <c r="E574" s="2"/>
      <c r="F574" s="2"/>
      <c r="G574" s="2"/>
      <c r="H574" s="2"/>
      <c r="I574" s="2" t="s">
        <v>138</v>
      </c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 t="s">
        <v>4288</v>
      </c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 t="s">
        <v>4252</v>
      </c>
      <c r="AH574" s="2"/>
    </row>
    <row r="575" spans="1:34" ht="17.25" customHeight="1" x14ac:dyDescent="0.25">
      <c r="A575" s="2">
        <v>309380</v>
      </c>
      <c r="B575" s="2" t="s">
        <v>4412</v>
      </c>
      <c r="C575" s="2" t="s">
        <v>918</v>
      </c>
      <c r="D575" s="2" t="s">
        <v>4413</v>
      </c>
      <c r="E575" s="2"/>
      <c r="F575" s="2"/>
      <c r="G575" s="2"/>
      <c r="H575" s="2"/>
      <c r="I575" s="2" t="s">
        <v>138</v>
      </c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 t="s">
        <v>4288</v>
      </c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7.25" customHeight="1" x14ac:dyDescent="0.25">
      <c r="A576" s="2">
        <v>310956</v>
      </c>
      <c r="B576" s="2" t="s">
        <v>4408</v>
      </c>
      <c r="C576" s="2" t="s">
        <v>831</v>
      </c>
      <c r="D576" s="2" t="s">
        <v>1485</v>
      </c>
      <c r="E576" s="2"/>
      <c r="F576" s="2"/>
      <c r="G576" s="2"/>
      <c r="H576" s="2"/>
      <c r="I576" s="2" t="s">
        <v>138</v>
      </c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 t="s">
        <v>4288</v>
      </c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7.25" customHeight="1" x14ac:dyDescent="0.25">
      <c r="A577" s="2">
        <v>312344</v>
      </c>
      <c r="B577" s="2" t="s">
        <v>4400</v>
      </c>
      <c r="C577" s="2" t="s">
        <v>1985</v>
      </c>
      <c r="D577" s="2" t="s">
        <v>4401</v>
      </c>
      <c r="E577" s="2"/>
      <c r="F577" s="2"/>
      <c r="G577" s="2"/>
      <c r="H577" s="2"/>
      <c r="I577" s="2" t="s">
        <v>138</v>
      </c>
      <c r="J577" s="2"/>
      <c r="K577" s="2"/>
      <c r="L577" s="2"/>
      <c r="M577" s="2"/>
      <c r="N577" s="2"/>
      <c r="O577" s="2"/>
      <c r="P577" s="2"/>
      <c r="Q577" s="2"/>
      <c r="R577" s="2">
        <v>5081</v>
      </c>
      <c r="S577" s="2">
        <v>45512</v>
      </c>
      <c r="T577" s="2">
        <v>70000</v>
      </c>
      <c r="U577" s="2"/>
      <c r="V577" s="2" t="s">
        <v>4288</v>
      </c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7.25" customHeight="1" x14ac:dyDescent="0.25">
      <c r="A578" s="2">
        <v>315735</v>
      </c>
      <c r="B578" s="2" t="s">
        <v>2329</v>
      </c>
      <c r="C578" s="2" t="s">
        <v>220</v>
      </c>
      <c r="D578" s="2" t="s">
        <v>4394</v>
      </c>
      <c r="E578" s="2"/>
      <c r="F578" s="2"/>
      <c r="G578" s="2"/>
      <c r="H578" s="2"/>
      <c r="I578" s="2" t="s">
        <v>138</v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 t="s">
        <v>4288</v>
      </c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7.25" customHeight="1" x14ac:dyDescent="0.25">
      <c r="A579" s="2">
        <v>320470</v>
      </c>
      <c r="B579" s="2" t="s">
        <v>4379</v>
      </c>
      <c r="C579" s="2" t="s">
        <v>252</v>
      </c>
      <c r="D579" s="2" t="s">
        <v>1312</v>
      </c>
      <c r="E579" s="2"/>
      <c r="F579" s="2"/>
      <c r="G579" s="2"/>
      <c r="H579" s="2"/>
      <c r="I579" s="2" t="s">
        <v>138</v>
      </c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 t="s">
        <v>4288</v>
      </c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7.25" customHeight="1" x14ac:dyDescent="0.25">
      <c r="A580" s="2">
        <v>322255</v>
      </c>
      <c r="B580" s="2" t="s">
        <v>4374</v>
      </c>
      <c r="C580" s="2" t="s">
        <v>247</v>
      </c>
      <c r="D580" s="2" t="s">
        <v>1240</v>
      </c>
      <c r="E580" s="2"/>
      <c r="F580" s="2"/>
      <c r="G580" s="2"/>
      <c r="H580" s="2"/>
      <c r="I580" s="2" t="s">
        <v>138</v>
      </c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 t="s">
        <v>4288</v>
      </c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7.25" customHeight="1" x14ac:dyDescent="0.25">
      <c r="A581" s="2">
        <v>304164</v>
      </c>
      <c r="B581" s="2" t="s">
        <v>4429</v>
      </c>
      <c r="C581" s="2" t="s">
        <v>4430</v>
      </c>
      <c r="D581" s="2" t="s">
        <v>4431</v>
      </c>
      <c r="E581" s="2"/>
      <c r="F581" s="2"/>
      <c r="G581" s="2"/>
      <c r="H581" s="2"/>
      <c r="I581" s="2" t="s">
        <v>138</v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 t="s">
        <v>4288</v>
      </c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 t="s">
        <v>4252</v>
      </c>
      <c r="AH581" s="2"/>
    </row>
    <row r="582" spans="1:34" ht="17.25" customHeight="1" x14ac:dyDescent="0.25">
      <c r="A582" s="2">
        <v>311477</v>
      </c>
      <c r="B582" s="2" t="s">
        <v>4406</v>
      </c>
      <c r="C582" s="2" t="s">
        <v>800</v>
      </c>
      <c r="D582" s="2" t="s">
        <v>4407</v>
      </c>
      <c r="E582" s="2"/>
      <c r="F582" s="2"/>
      <c r="G582" s="2"/>
      <c r="H582" s="2"/>
      <c r="I582" s="2" t="s">
        <v>138</v>
      </c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 t="s">
        <v>4288</v>
      </c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 t="s">
        <v>4252</v>
      </c>
      <c r="AH582" s="2"/>
    </row>
    <row r="583" spans="1:34" ht="17.25" customHeight="1" x14ac:dyDescent="0.25">
      <c r="A583" s="2">
        <v>323221</v>
      </c>
      <c r="B583" s="2" t="s">
        <v>2097</v>
      </c>
      <c r="C583" s="2" t="s">
        <v>788</v>
      </c>
      <c r="D583" s="2" t="s">
        <v>319</v>
      </c>
      <c r="E583" s="2" t="s">
        <v>77</v>
      </c>
      <c r="F583" s="2">
        <v>34342</v>
      </c>
      <c r="G583" s="2" t="s">
        <v>18</v>
      </c>
      <c r="H583" s="2" t="s">
        <v>16</v>
      </c>
      <c r="I583" s="2" t="s">
        <v>138</v>
      </c>
      <c r="J583" s="2" t="s">
        <v>1179</v>
      </c>
      <c r="K583" s="2"/>
      <c r="L583" s="2" t="s">
        <v>18</v>
      </c>
      <c r="M583" s="2"/>
      <c r="N583" s="2"/>
      <c r="O583" s="2"/>
      <c r="P583" s="2"/>
      <c r="Q583" s="2"/>
      <c r="R583" s="2"/>
      <c r="S583" s="2"/>
      <c r="T583" s="2"/>
      <c r="U583" s="2"/>
      <c r="V583" s="2" t="s">
        <v>4279</v>
      </c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7.25" customHeight="1" x14ac:dyDescent="0.25">
      <c r="A584" s="2">
        <v>306282</v>
      </c>
      <c r="B584" s="2" t="s">
        <v>1644</v>
      </c>
      <c r="C584" s="2" t="s">
        <v>1270</v>
      </c>
      <c r="D584" s="2" t="s">
        <v>265</v>
      </c>
      <c r="E584" s="2" t="s">
        <v>76</v>
      </c>
      <c r="F584" s="2">
        <v>30682</v>
      </c>
      <c r="G584" s="2" t="s">
        <v>571</v>
      </c>
      <c r="H584" s="2" t="s">
        <v>16</v>
      </c>
      <c r="I584" s="2" t="s">
        <v>138</v>
      </c>
      <c r="J584" s="2" t="s">
        <v>1179</v>
      </c>
      <c r="K584" s="2"/>
      <c r="L584" s="2" t="s">
        <v>30</v>
      </c>
      <c r="M584" s="2"/>
      <c r="N584" s="2"/>
      <c r="O584" s="2"/>
      <c r="P584" s="2"/>
      <c r="Q584" s="2"/>
      <c r="R584" s="2"/>
      <c r="S584" s="2"/>
      <c r="T584" s="2"/>
      <c r="U584" s="2"/>
      <c r="V584" s="2" t="s">
        <v>4275</v>
      </c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7.25" customHeight="1" x14ac:dyDescent="0.25">
      <c r="A585" s="2">
        <v>313321</v>
      </c>
      <c r="B585" s="2" t="s">
        <v>1394</v>
      </c>
      <c r="C585" s="2" t="s">
        <v>598</v>
      </c>
      <c r="D585" s="2" t="s">
        <v>276</v>
      </c>
      <c r="E585" s="2" t="s">
        <v>76</v>
      </c>
      <c r="F585" s="2">
        <v>31296</v>
      </c>
      <c r="G585" s="2" t="s">
        <v>18</v>
      </c>
      <c r="H585" s="2" t="s">
        <v>16</v>
      </c>
      <c r="I585" s="2" t="s">
        <v>138</v>
      </c>
      <c r="J585" s="2" t="s">
        <v>1179</v>
      </c>
      <c r="K585" s="2"/>
      <c r="L585" s="2" t="s">
        <v>18</v>
      </c>
      <c r="M585" s="2"/>
      <c r="N585" s="2"/>
      <c r="O585" s="2"/>
      <c r="P585" s="2"/>
      <c r="Q585" s="2"/>
      <c r="R585" s="2"/>
      <c r="S585" s="2"/>
      <c r="T585" s="2"/>
      <c r="U585" s="2"/>
      <c r="V585" s="2" t="s">
        <v>4275</v>
      </c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7.25" customHeight="1" x14ac:dyDescent="0.25">
      <c r="A586" s="2">
        <v>303920</v>
      </c>
      <c r="B586" s="2" t="s">
        <v>1395</v>
      </c>
      <c r="C586" s="2" t="s">
        <v>347</v>
      </c>
      <c r="D586" s="2" t="s">
        <v>383</v>
      </c>
      <c r="E586" s="2" t="s">
        <v>76</v>
      </c>
      <c r="F586" s="2">
        <v>32051</v>
      </c>
      <c r="G586" s="2" t="s">
        <v>1396</v>
      </c>
      <c r="H586" s="2"/>
      <c r="I586" s="2" t="s">
        <v>138</v>
      </c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 t="s">
        <v>4275</v>
      </c>
      <c r="W586" s="2"/>
      <c r="X586" s="2"/>
      <c r="Y586" s="2"/>
      <c r="Z586" s="2"/>
      <c r="AA586" s="2"/>
      <c r="AB586" s="2"/>
      <c r="AC586" s="2"/>
      <c r="AD586" s="2" t="s">
        <v>4252</v>
      </c>
      <c r="AE586" s="2" t="s">
        <v>4252</v>
      </c>
      <c r="AF586" s="2" t="s">
        <v>4252</v>
      </c>
      <c r="AG586" s="2" t="s">
        <v>4252</v>
      </c>
      <c r="AH586" s="2"/>
    </row>
    <row r="587" spans="1:34" ht="17.25" customHeight="1" x14ac:dyDescent="0.25">
      <c r="A587" s="2">
        <v>315627</v>
      </c>
      <c r="B587" s="2" t="s">
        <v>1645</v>
      </c>
      <c r="C587" s="2" t="s">
        <v>278</v>
      </c>
      <c r="D587" s="2" t="s">
        <v>533</v>
      </c>
      <c r="E587" s="2" t="s">
        <v>77</v>
      </c>
      <c r="F587" s="2">
        <v>32547</v>
      </c>
      <c r="G587" s="2" t="s">
        <v>216</v>
      </c>
      <c r="H587" s="2" t="s">
        <v>16</v>
      </c>
      <c r="I587" s="2" t="s">
        <v>138</v>
      </c>
      <c r="J587" s="2" t="s">
        <v>1179</v>
      </c>
      <c r="K587" s="2"/>
      <c r="L587" s="2" t="s">
        <v>61</v>
      </c>
      <c r="M587" s="2"/>
      <c r="N587" s="2"/>
      <c r="O587" s="2"/>
      <c r="P587" s="2"/>
      <c r="Q587" s="2"/>
      <c r="R587" s="2"/>
      <c r="S587" s="2"/>
      <c r="T587" s="2"/>
      <c r="U587" s="2"/>
      <c r="V587" s="2" t="s">
        <v>4275</v>
      </c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 t="s">
        <v>4252</v>
      </c>
      <c r="AH587" s="2"/>
    </row>
    <row r="588" spans="1:34" ht="17.25" customHeight="1" x14ac:dyDescent="0.25">
      <c r="A588" s="2">
        <v>301354</v>
      </c>
      <c r="B588" s="2" t="s">
        <v>1786</v>
      </c>
      <c r="C588" s="2" t="s">
        <v>267</v>
      </c>
      <c r="D588" s="2" t="s">
        <v>211</v>
      </c>
      <c r="E588" s="2" t="s">
        <v>76</v>
      </c>
      <c r="F588" s="2">
        <v>36537</v>
      </c>
      <c r="G588" s="2" t="s">
        <v>18</v>
      </c>
      <c r="H588" s="2" t="s">
        <v>16</v>
      </c>
      <c r="I588" s="2" t="s">
        <v>138</v>
      </c>
      <c r="J588" s="2" t="s">
        <v>1179</v>
      </c>
      <c r="K588" s="2"/>
      <c r="L588" s="2" t="s">
        <v>18</v>
      </c>
      <c r="M588" s="2"/>
      <c r="N588" s="2"/>
      <c r="O588" s="2"/>
      <c r="P588" s="2"/>
      <c r="Q588" s="2"/>
      <c r="R588" s="2"/>
      <c r="S588" s="2"/>
      <c r="T588" s="2"/>
      <c r="U588" s="2"/>
      <c r="V588" s="2" t="s">
        <v>4275</v>
      </c>
      <c r="W588" s="2"/>
      <c r="X588" s="2"/>
      <c r="Y588" s="2"/>
      <c r="Z588" s="2"/>
      <c r="AA588" s="2"/>
      <c r="AB588" s="2"/>
      <c r="AC588" s="2"/>
      <c r="AD588" s="2"/>
      <c r="AE588" s="2" t="s">
        <v>4252</v>
      </c>
      <c r="AF588" s="2" t="s">
        <v>4252</v>
      </c>
      <c r="AG588" s="2" t="s">
        <v>4252</v>
      </c>
      <c r="AH588" s="2"/>
    </row>
    <row r="589" spans="1:34" ht="17.25" customHeight="1" x14ac:dyDescent="0.25">
      <c r="A589" s="2">
        <v>303321</v>
      </c>
      <c r="B589" s="2" t="s">
        <v>2099</v>
      </c>
      <c r="C589" s="2" t="s">
        <v>509</v>
      </c>
      <c r="D589" s="2" t="s">
        <v>345</v>
      </c>
      <c r="E589" s="2" t="s">
        <v>76</v>
      </c>
      <c r="F589" s="2">
        <v>31413</v>
      </c>
      <c r="G589" s="2" t="s">
        <v>2100</v>
      </c>
      <c r="H589" s="2" t="s">
        <v>16</v>
      </c>
      <c r="I589" s="2" t="s">
        <v>138</v>
      </c>
      <c r="J589" s="2" t="s">
        <v>1179</v>
      </c>
      <c r="K589" s="2"/>
      <c r="L589" s="2" t="s">
        <v>61</v>
      </c>
      <c r="M589" s="2"/>
      <c r="N589" s="2"/>
      <c r="O589" s="2"/>
      <c r="P589" s="2"/>
      <c r="Q589" s="2"/>
      <c r="R589" s="2"/>
      <c r="S589" s="2"/>
      <c r="T589" s="2"/>
      <c r="U589" s="2"/>
      <c r="V589" s="2" t="s">
        <v>4278</v>
      </c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 t="s">
        <v>4252</v>
      </c>
      <c r="AH589" s="2"/>
    </row>
    <row r="590" spans="1:34" ht="17.25" customHeight="1" x14ac:dyDescent="0.25">
      <c r="A590" s="2">
        <v>319400</v>
      </c>
      <c r="B590" s="2" t="s">
        <v>2098</v>
      </c>
      <c r="C590" s="2" t="s">
        <v>493</v>
      </c>
      <c r="D590" s="2" t="s">
        <v>552</v>
      </c>
      <c r="E590" s="2" t="s">
        <v>77</v>
      </c>
      <c r="F590" s="2">
        <v>33611</v>
      </c>
      <c r="G590" s="2" t="s">
        <v>61</v>
      </c>
      <c r="H590" s="2" t="s">
        <v>16</v>
      </c>
      <c r="I590" s="2" t="s">
        <v>138</v>
      </c>
      <c r="J590" s="2" t="s">
        <v>1179</v>
      </c>
      <c r="K590" s="2"/>
      <c r="L590" s="2" t="s">
        <v>18</v>
      </c>
      <c r="M590" s="2"/>
      <c r="N590" s="2"/>
      <c r="O590" s="2"/>
      <c r="P590" s="2"/>
      <c r="Q590" s="2"/>
      <c r="R590" s="2"/>
      <c r="S590" s="2"/>
      <c r="T590" s="2"/>
      <c r="U590" s="2"/>
      <c r="V590" s="2" t="s">
        <v>4278</v>
      </c>
      <c r="W590" s="2"/>
      <c r="X590" s="2"/>
      <c r="Y590" s="2"/>
      <c r="Z590" s="2"/>
      <c r="AA590" s="2"/>
      <c r="AB590" s="2"/>
      <c r="AC590" s="2"/>
      <c r="AD590" s="2"/>
      <c r="AE590" s="2" t="s">
        <v>4252</v>
      </c>
      <c r="AF590" s="2" t="s">
        <v>4252</v>
      </c>
      <c r="AG590" s="2" t="s">
        <v>4252</v>
      </c>
      <c r="AH590" s="2"/>
    </row>
    <row r="591" spans="1:34" ht="17.25" customHeight="1" x14ac:dyDescent="0.25">
      <c r="A591" s="2">
        <v>303273</v>
      </c>
      <c r="B591" s="2" t="s">
        <v>1787</v>
      </c>
      <c r="C591" s="2" t="s">
        <v>1788</v>
      </c>
      <c r="D591" s="2" t="s">
        <v>221</v>
      </c>
      <c r="E591" s="2" t="s">
        <v>76</v>
      </c>
      <c r="F591" s="2">
        <v>30970</v>
      </c>
      <c r="G591" s="2" t="s">
        <v>18</v>
      </c>
      <c r="H591" s="2" t="s">
        <v>16</v>
      </c>
      <c r="I591" s="2" t="s">
        <v>138</v>
      </c>
      <c r="J591" s="2" t="s">
        <v>15</v>
      </c>
      <c r="K591" s="2"/>
      <c r="L591" s="2" t="s">
        <v>18</v>
      </c>
      <c r="M591" s="2"/>
      <c r="N591" s="2"/>
      <c r="O591" s="2"/>
      <c r="P591" s="2"/>
      <c r="Q591" s="2"/>
      <c r="R591" s="2"/>
      <c r="S591" s="2"/>
      <c r="T591" s="2"/>
      <c r="U591" s="2"/>
      <c r="V591" s="2" t="s">
        <v>4277</v>
      </c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7.25" customHeight="1" x14ac:dyDescent="0.25">
      <c r="A592" s="2">
        <v>306559</v>
      </c>
      <c r="B592" s="2" t="s">
        <v>2187</v>
      </c>
      <c r="C592" s="2" t="s">
        <v>252</v>
      </c>
      <c r="D592" s="2" t="s">
        <v>241</v>
      </c>
      <c r="E592" s="2" t="s">
        <v>76</v>
      </c>
      <c r="F592" s="2">
        <v>31818</v>
      </c>
      <c r="G592" s="2" t="s">
        <v>780</v>
      </c>
      <c r="H592" s="2" t="s">
        <v>16</v>
      </c>
      <c r="I592" s="2" t="s">
        <v>138</v>
      </c>
      <c r="J592" s="2" t="s">
        <v>1179</v>
      </c>
      <c r="K592" s="2"/>
      <c r="L592" s="2" t="s">
        <v>30</v>
      </c>
      <c r="M592" s="2"/>
      <c r="N592" s="2"/>
      <c r="O592" s="2"/>
      <c r="P592" s="2"/>
      <c r="Q592" s="2"/>
      <c r="R592" s="2"/>
      <c r="S592" s="2"/>
      <c r="T592" s="2"/>
      <c r="U592" s="2"/>
      <c r="V592" s="2" t="s">
        <v>4277</v>
      </c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7.25" customHeight="1" x14ac:dyDescent="0.25">
      <c r="A593" s="2">
        <v>309341</v>
      </c>
      <c r="B593" s="2" t="s">
        <v>2019</v>
      </c>
      <c r="C593" s="2" t="s">
        <v>387</v>
      </c>
      <c r="D593" s="2" t="s">
        <v>2020</v>
      </c>
      <c r="E593" s="2" t="s">
        <v>77</v>
      </c>
      <c r="F593" s="2">
        <v>30042</v>
      </c>
      <c r="G593" s="2" t="s">
        <v>18</v>
      </c>
      <c r="H593" s="2"/>
      <c r="I593" s="2" t="s">
        <v>138</v>
      </c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 t="s">
        <v>4277</v>
      </c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7.25" customHeight="1" x14ac:dyDescent="0.25">
      <c r="A594" s="2">
        <v>312580</v>
      </c>
      <c r="B594" s="2" t="s">
        <v>2188</v>
      </c>
      <c r="C594" s="2" t="s">
        <v>2189</v>
      </c>
      <c r="D594" s="2" t="s">
        <v>308</v>
      </c>
      <c r="E594" s="2" t="s">
        <v>76</v>
      </c>
      <c r="F594" s="2">
        <v>31527</v>
      </c>
      <c r="G594" s="2" t="s">
        <v>895</v>
      </c>
      <c r="H594" s="2" t="s">
        <v>16</v>
      </c>
      <c r="I594" s="2" t="s">
        <v>138</v>
      </c>
      <c r="J594" s="2" t="s">
        <v>1179</v>
      </c>
      <c r="K594" s="2"/>
      <c r="L594" s="2" t="s">
        <v>30</v>
      </c>
      <c r="M594" s="2"/>
      <c r="N594" s="2"/>
      <c r="O594" s="2"/>
      <c r="P594" s="2"/>
      <c r="Q594" s="2"/>
      <c r="R594" s="2"/>
      <c r="S594" s="2"/>
      <c r="T594" s="2"/>
      <c r="U594" s="2"/>
      <c r="V594" s="2" t="s">
        <v>4277</v>
      </c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7.25" customHeight="1" x14ac:dyDescent="0.25">
      <c r="A595" s="2">
        <v>317621</v>
      </c>
      <c r="B595" s="2" t="s">
        <v>2255</v>
      </c>
      <c r="C595" s="2" t="s">
        <v>354</v>
      </c>
      <c r="D595" s="2" t="s">
        <v>501</v>
      </c>
      <c r="E595" s="2" t="s">
        <v>76</v>
      </c>
      <c r="F595" s="2">
        <v>31444</v>
      </c>
      <c r="G595" s="2" t="s">
        <v>18</v>
      </c>
      <c r="H595" s="2" t="s">
        <v>16</v>
      </c>
      <c r="I595" s="2" t="s">
        <v>138</v>
      </c>
      <c r="J595" s="2" t="s">
        <v>1179</v>
      </c>
      <c r="K595" s="2"/>
      <c r="L595" s="2" t="s">
        <v>18</v>
      </c>
      <c r="M595" s="2"/>
      <c r="N595" s="2"/>
      <c r="O595" s="2"/>
      <c r="P595" s="2"/>
      <c r="Q595" s="2"/>
      <c r="R595" s="2"/>
      <c r="S595" s="2"/>
      <c r="T595" s="2"/>
      <c r="U595" s="2"/>
      <c r="V595" s="2" t="s">
        <v>4277</v>
      </c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7.25" customHeight="1" x14ac:dyDescent="0.25">
      <c r="A596" s="2">
        <v>321245</v>
      </c>
      <c r="B596" s="2" t="s">
        <v>1932</v>
      </c>
      <c r="C596" s="2" t="s">
        <v>973</v>
      </c>
      <c r="D596" s="2" t="s">
        <v>270</v>
      </c>
      <c r="E596" s="2" t="s">
        <v>76</v>
      </c>
      <c r="F596" s="2">
        <v>32143</v>
      </c>
      <c r="G596" s="2" t="s">
        <v>18</v>
      </c>
      <c r="H596" s="2" t="s">
        <v>16</v>
      </c>
      <c r="I596" s="2" t="s">
        <v>138</v>
      </c>
      <c r="J596" s="2" t="s">
        <v>1179</v>
      </c>
      <c r="K596" s="2"/>
      <c r="L596" s="2" t="s">
        <v>18</v>
      </c>
      <c r="M596" s="2"/>
      <c r="N596" s="2"/>
      <c r="O596" s="2"/>
      <c r="P596" s="2"/>
      <c r="Q596" s="2"/>
      <c r="R596" s="2">
        <v>5237</v>
      </c>
      <c r="S596" s="2">
        <v>45544</v>
      </c>
      <c r="T596" s="2">
        <v>420000</v>
      </c>
      <c r="U596" s="2"/>
      <c r="V596" s="2" t="s">
        <v>4277</v>
      </c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7.25" customHeight="1" x14ac:dyDescent="0.25">
      <c r="A597" s="2">
        <v>325645</v>
      </c>
      <c r="B597" s="2" t="s">
        <v>1789</v>
      </c>
      <c r="C597" s="2" t="s">
        <v>1790</v>
      </c>
      <c r="D597" s="2" t="s">
        <v>1791</v>
      </c>
      <c r="E597" s="2" t="s">
        <v>77</v>
      </c>
      <c r="F597" s="2">
        <v>30372</v>
      </c>
      <c r="G597" s="2" t="s">
        <v>1792</v>
      </c>
      <c r="H597" s="2" t="s">
        <v>16</v>
      </c>
      <c r="I597" s="2" t="s">
        <v>138</v>
      </c>
      <c r="J597" s="2" t="s">
        <v>1179</v>
      </c>
      <c r="K597" s="2"/>
      <c r="L597" s="2" t="s">
        <v>70</v>
      </c>
      <c r="M597" s="2"/>
      <c r="N597" s="2"/>
      <c r="O597" s="2"/>
      <c r="P597" s="2"/>
      <c r="Q597" s="2"/>
      <c r="R597" s="2"/>
      <c r="S597" s="2"/>
      <c r="T597" s="2"/>
      <c r="U597" s="2"/>
      <c r="V597" s="2" t="s">
        <v>4277</v>
      </c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7.25" customHeight="1" x14ac:dyDescent="0.25">
      <c r="A598" s="2">
        <v>310417</v>
      </c>
      <c r="B598" s="2" t="s">
        <v>4228</v>
      </c>
      <c r="C598" s="2" t="s">
        <v>4229</v>
      </c>
      <c r="D598" s="2" t="s">
        <v>845</v>
      </c>
      <c r="E598" s="2" t="s">
        <v>76</v>
      </c>
      <c r="F598" s="2">
        <v>31781</v>
      </c>
      <c r="G598" s="2" t="s">
        <v>18</v>
      </c>
      <c r="H598" s="2" t="s">
        <v>16</v>
      </c>
      <c r="I598" s="2" t="s">
        <v>138</v>
      </c>
      <c r="J598" s="2" t="s">
        <v>1179</v>
      </c>
      <c r="K598" s="2"/>
      <c r="L598" s="2" t="s">
        <v>18</v>
      </c>
      <c r="M598" s="2"/>
      <c r="N598" s="2"/>
      <c r="O598" s="2"/>
      <c r="P598" s="2"/>
      <c r="Q598" s="2"/>
      <c r="R598" s="2"/>
      <c r="S598" s="2"/>
      <c r="T598" s="2"/>
      <c r="U598" s="2"/>
      <c r="V598" s="2" t="s">
        <v>4280</v>
      </c>
      <c r="W598" s="2"/>
      <c r="X598" s="2"/>
      <c r="Y598" s="2"/>
      <c r="Z598" s="2"/>
      <c r="AA598" s="2"/>
      <c r="AB598" s="2"/>
      <c r="AC598" s="2"/>
      <c r="AD598" s="2"/>
      <c r="AE598" s="2"/>
      <c r="AF598" s="2" t="s">
        <v>4252</v>
      </c>
      <c r="AG598" s="2" t="s">
        <v>4252</v>
      </c>
      <c r="AH598" s="2"/>
    </row>
    <row r="599" spans="1:34" ht="17.25" customHeight="1" x14ac:dyDescent="0.25">
      <c r="A599" s="2">
        <v>312715</v>
      </c>
      <c r="B599" s="2" t="s">
        <v>4398</v>
      </c>
      <c r="C599" s="2" t="s">
        <v>966</v>
      </c>
      <c r="D599" s="2" t="s">
        <v>312</v>
      </c>
      <c r="E599" s="2"/>
      <c r="F599" s="2"/>
      <c r="G599" s="2"/>
      <c r="H599" s="2"/>
      <c r="I599" s="2" t="s">
        <v>138</v>
      </c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 t="s">
        <v>4289</v>
      </c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7.25" customHeight="1" x14ac:dyDescent="0.25">
      <c r="A600" s="2">
        <v>323531</v>
      </c>
      <c r="B600" s="2" t="s">
        <v>4368</v>
      </c>
      <c r="C600" s="2" t="s">
        <v>228</v>
      </c>
      <c r="D600" s="2" t="s">
        <v>445</v>
      </c>
      <c r="E600" s="2"/>
      <c r="F600" s="2"/>
      <c r="G600" s="2"/>
      <c r="H600" s="2"/>
      <c r="I600" s="2" t="s">
        <v>138</v>
      </c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 t="s">
        <v>4289</v>
      </c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7.25" customHeight="1" x14ac:dyDescent="0.25">
      <c r="A601" s="2">
        <v>325287</v>
      </c>
      <c r="B601" s="2" t="s">
        <v>4362</v>
      </c>
      <c r="C601" s="2" t="s">
        <v>970</v>
      </c>
      <c r="D601" s="2" t="s">
        <v>1034</v>
      </c>
      <c r="E601" s="2"/>
      <c r="F601" s="2"/>
      <c r="G601" s="2"/>
      <c r="H601" s="2"/>
      <c r="I601" s="2" t="s">
        <v>138</v>
      </c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 t="s">
        <v>4289</v>
      </c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7.25" customHeight="1" x14ac:dyDescent="0.25">
      <c r="A602" s="2">
        <v>304833</v>
      </c>
      <c r="B602" s="2" t="s">
        <v>4428</v>
      </c>
      <c r="C602" s="2" t="s">
        <v>230</v>
      </c>
      <c r="D602" s="2" t="s">
        <v>3566</v>
      </c>
      <c r="E602" s="2"/>
      <c r="F602" s="2"/>
      <c r="G602" s="2"/>
      <c r="H602" s="2"/>
      <c r="I602" s="2" t="s">
        <v>138</v>
      </c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 t="s">
        <v>4289</v>
      </c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 t="s">
        <v>4252</v>
      </c>
      <c r="AH602" s="2"/>
    </row>
    <row r="603" spans="1:34" ht="17.25" customHeight="1" x14ac:dyDescent="0.25">
      <c r="A603" s="2">
        <v>312536</v>
      </c>
      <c r="B603" s="2" t="s">
        <v>4399</v>
      </c>
      <c r="C603" s="2" t="s">
        <v>228</v>
      </c>
      <c r="D603" s="2" t="s">
        <v>282</v>
      </c>
      <c r="E603" s="2"/>
      <c r="F603" s="2"/>
      <c r="G603" s="2"/>
      <c r="H603" s="2"/>
      <c r="I603" s="2" t="s">
        <v>138</v>
      </c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 t="s">
        <v>4289</v>
      </c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 t="s">
        <v>4252</v>
      </c>
      <c r="AH603" s="2"/>
    </row>
    <row r="604" spans="1:34" ht="17.25" customHeight="1" x14ac:dyDescent="0.25">
      <c r="A604" s="2">
        <v>323662</v>
      </c>
      <c r="B604" s="2" t="s">
        <v>1182</v>
      </c>
      <c r="C604" s="2" t="s">
        <v>384</v>
      </c>
      <c r="D604" s="2" t="s">
        <v>294</v>
      </c>
      <c r="E604" s="2"/>
      <c r="F604" s="2"/>
      <c r="G604" s="2"/>
      <c r="H604" s="2"/>
      <c r="I604" s="2" t="s">
        <v>138</v>
      </c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 t="s">
        <v>4289</v>
      </c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 t="s">
        <v>4252</v>
      </c>
      <c r="AH604" s="2"/>
    </row>
    <row r="605" spans="1:34" ht="17.25" customHeight="1" x14ac:dyDescent="0.25">
      <c r="A605" s="2">
        <v>333160</v>
      </c>
      <c r="B605" s="2" t="s">
        <v>4342</v>
      </c>
      <c r="C605" s="2" t="s">
        <v>3651</v>
      </c>
      <c r="D605" s="2" t="s">
        <v>2404</v>
      </c>
      <c r="E605" s="2"/>
      <c r="F605" s="2"/>
      <c r="G605" s="2"/>
      <c r="H605" s="2"/>
      <c r="I605" s="2" t="s">
        <v>138</v>
      </c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 t="s">
        <v>4456</v>
      </c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 t="s">
        <v>4252</v>
      </c>
      <c r="AH605" s="2"/>
    </row>
    <row r="606" spans="1:34" ht="17.25" customHeight="1" x14ac:dyDescent="0.25">
      <c r="A606" s="2">
        <v>301571</v>
      </c>
      <c r="B606" s="2" t="s">
        <v>1420</v>
      </c>
      <c r="C606" s="2" t="s">
        <v>247</v>
      </c>
      <c r="D606" s="2" t="s">
        <v>1184</v>
      </c>
      <c r="E606" s="2" t="s">
        <v>76</v>
      </c>
      <c r="F606" s="2"/>
      <c r="G606" s="2"/>
      <c r="H606" s="2" t="s">
        <v>16</v>
      </c>
      <c r="I606" s="2" t="s">
        <v>138</v>
      </c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 t="s">
        <v>4443</v>
      </c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 t="s">
        <v>4252</v>
      </c>
      <c r="AH606" s="2"/>
    </row>
    <row r="607" spans="1:34" ht="17.25" customHeight="1" x14ac:dyDescent="0.25">
      <c r="A607" s="2">
        <v>328310</v>
      </c>
      <c r="B607" s="2" t="s">
        <v>2564</v>
      </c>
      <c r="C607" s="2" t="s">
        <v>717</v>
      </c>
      <c r="D607" s="2" t="s">
        <v>1048</v>
      </c>
      <c r="E607" s="2" t="s">
        <v>77</v>
      </c>
      <c r="F607" s="2">
        <v>35559</v>
      </c>
      <c r="G607" s="2" t="s">
        <v>18</v>
      </c>
      <c r="H607" s="2" t="s">
        <v>16</v>
      </c>
      <c r="I607" s="2" t="s">
        <v>138</v>
      </c>
      <c r="J607" s="2" t="s">
        <v>1179</v>
      </c>
      <c r="K607" s="2"/>
      <c r="L607" s="2" t="s">
        <v>18</v>
      </c>
      <c r="M607" s="2"/>
      <c r="N607" s="2"/>
      <c r="O607" s="2"/>
      <c r="P607" s="2"/>
      <c r="Q607" s="2"/>
      <c r="R607" s="2"/>
      <c r="S607" s="2"/>
      <c r="T607" s="2"/>
      <c r="U607" s="2"/>
      <c r="V607" s="2" t="s">
        <v>4443</v>
      </c>
      <c r="W607" s="2"/>
      <c r="X607" s="2"/>
      <c r="Y607" s="2"/>
      <c r="Z607" s="2"/>
      <c r="AA607" s="2"/>
      <c r="AB607" s="2"/>
      <c r="AC607" s="2"/>
      <c r="AD607" s="2"/>
      <c r="AE607" s="2" t="s">
        <v>4252</v>
      </c>
      <c r="AF607" s="2" t="s">
        <v>4252</v>
      </c>
      <c r="AG607" s="2" t="s">
        <v>4252</v>
      </c>
      <c r="AH607" s="2"/>
    </row>
    <row r="608" spans="1:34" ht="17.25" customHeight="1" x14ac:dyDescent="0.25">
      <c r="A608" s="2">
        <v>334799</v>
      </c>
      <c r="B608" s="2" t="s">
        <v>3729</v>
      </c>
      <c r="C608" s="2" t="s">
        <v>210</v>
      </c>
      <c r="D608" s="2" t="s">
        <v>1882</v>
      </c>
      <c r="E608" s="2" t="s">
        <v>77</v>
      </c>
      <c r="F608" s="2">
        <v>33305</v>
      </c>
      <c r="G608" s="2" t="s">
        <v>18</v>
      </c>
      <c r="H608" s="2" t="s">
        <v>16</v>
      </c>
      <c r="I608" s="2" t="s">
        <v>138</v>
      </c>
      <c r="J608" s="2"/>
      <c r="K608" s="2"/>
      <c r="L608" s="2"/>
      <c r="M608" s="2"/>
      <c r="N608" s="2"/>
      <c r="O608" s="2"/>
      <c r="P608" s="2"/>
      <c r="Q608" s="2"/>
      <c r="R608" s="2">
        <v>4936</v>
      </c>
      <c r="S608" s="2">
        <v>45511</v>
      </c>
      <c r="T608" s="2">
        <v>60000</v>
      </c>
      <c r="U608" s="2"/>
      <c r="V608" s="2" t="s">
        <v>4444</v>
      </c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7.25" customHeight="1" x14ac:dyDescent="0.25">
      <c r="A609" s="2">
        <v>336488</v>
      </c>
      <c r="B609" s="2" t="s">
        <v>4090</v>
      </c>
      <c r="C609" s="2" t="s">
        <v>800</v>
      </c>
      <c r="D609" s="2" t="s">
        <v>1586</v>
      </c>
      <c r="E609" s="2" t="s">
        <v>77</v>
      </c>
      <c r="F609" s="2">
        <v>27791</v>
      </c>
      <c r="G609" s="2" t="s">
        <v>888</v>
      </c>
      <c r="H609" s="2" t="s">
        <v>16</v>
      </c>
      <c r="I609" s="2" t="s">
        <v>138</v>
      </c>
      <c r="J609" s="2" t="s">
        <v>1179</v>
      </c>
      <c r="K609" s="2"/>
      <c r="L609" s="2" t="s">
        <v>70</v>
      </c>
      <c r="M609" s="2"/>
      <c r="N609" s="2"/>
      <c r="O609" s="2"/>
      <c r="P609" s="2"/>
      <c r="Q609" s="2"/>
      <c r="R609" s="2"/>
      <c r="S609" s="2"/>
      <c r="T609" s="2"/>
      <c r="U609" s="2"/>
      <c r="V609" s="2" t="s">
        <v>4441</v>
      </c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7.25" customHeight="1" x14ac:dyDescent="0.25">
      <c r="A610" s="2">
        <v>333708</v>
      </c>
      <c r="B610" s="2" t="s">
        <v>2365</v>
      </c>
      <c r="C610" s="2" t="s">
        <v>749</v>
      </c>
      <c r="D610" s="2" t="s">
        <v>2366</v>
      </c>
      <c r="E610" s="2" t="s">
        <v>76</v>
      </c>
      <c r="F610" s="2">
        <v>29149</v>
      </c>
      <c r="G610" s="2" t="s">
        <v>428</v>
      </c>
      <c r="H610" s="2" t="s">
        <v>16</v>
      </c>
      <c r="I610" s="2" t="s">
        <v>138</v>
      </c>
      <c r="J610" s="2" t="s">
        <v>1179</v>
      </c>
      <c r="K610" s="2"/>
      <c r="L610" s="2" t="s">
        <v>30</v>
      </c>
      <c r="M610" s="2"/>
      <c r="N610" s="2"/>
      <c r="O610" s="2"/>
      <c r="P610" s="2"/>
      <c r="Q610" s="2"/>
      <c r="R610" s="2"/>
      <c r="S610" s="2"/>
      <c r="T610" s="2"/>
      <c r="U610" s="2"/>
      <c r="V610" s="2" t="s">
        <v>4276</v>
      </c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7.25" customHeight="1" x14ac:dyDescent="0.25">
      <c r="A611" s="2">
        <v>305596</v>
      </c>
      <c r="B611" s="2" t="s">
        <v>2648</v>
      </c>
      <c r="C611" s="2" t="s">
        <v>558</v>
      </c>
      <c r="D611" s="2" t="s">
        <v>319</v>
      </c>
      <c r="E611" s="2" t="s">
        <v>77</v>
      </c>
      <c r="F611" s="2">
        <v>31658</v>
      </c>
      <c r="G611" s="2" t="s">
        <v>61</v>
      </c>
      <c r="H611" s="2" t="s">
        <v>16</v>
      </c>
      <c r="I611" s="2" t="s">
        <v>138</v>
      </c>
      <c r="J611" s="2" t="s">
        <v>1179</v>
      </c>
      <c r="K611" s="2"/>
      <c r="L611" s="2" t="s">
        <v>61</v>
      </c>
      <c r="M611" s="2"/>
      <c r="N611" s="2"/>
      <c r="O611" s="2"/>
      <c r="P611" s="2"/>
      <c r="Q611" s="2"/>
      <c r="R611" s="2"/>
      <c r="S611" s="2"/>
      <c r="T611" s="2"/>
      <c r="U611" s="2"/>
      <c r="V611" s="2" t="s">
        <v>4276</v>
      </c>
      <c r="W611" s="2"/>
      <c r="X611" s="2"/>
      <c r="Y611" s="2"/>
      <c r="Z611" s="2"/>
      <c r="AA611" s="2"/>
      <c r="AB611" s="2"/>
      <c r="AC611" s="2"/>
      <c r="AD611" s="2"/>
      <c r="AE611" s="2" t="s">
        <v>4252</v>
      </c>
      <c r="AF611" s="2" t="s">
        <v>4252</v>
      </c>
      <c r="AG611" s="2" t="s">
        <v>4252</v>
      </c>
      <c r="AH611" s="2"/>
    </row>
    <row r="612" spans="1:34" ht="17.25" customHeight="1" x14ac:dyDescent="0.25">
      <c r="A612" s="2">
        <v>300760</v>
      </c>
      <c r="B612" s="2" t="s">
        <v>4436</v>
      </c>
      <c r="C612" s="2" t="s">
        <v>329</v>
      </c>
      <c r="D612" s="2" t="s">
        <v>405</v>
      </c>
      <c r="E612" s="2"/>
      <c r="F612" s="2"/>
      <c r="G612" s="2"/>
      <c r="H612" s="2"/>
      <c r="I612" s="2" t="s">
        <v>138</v>
      </c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 t="s">
        <v>4285</v>
      </c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7.25" customHeight="1" x14ac:dyDescent="0.25">
      <c r="A613" s="2">
        <v>303042</v>
      </c>
      <c r="B613" s="2" t="s">
        <v>1943</v>
      </c>
      <c r="C613" s="2" t="s">
        <v>290</v>
      </c>
      <c r="D613" s="2" t="s">
        <v>1944</v>
      </c>
      <c r="E613" s="2" t="s">
        <v>76</v>
      </c>
      <c r="F613" s="2">
        <v>28126</v>
      </c>
      <c r="G613" s="2" t="s">
        <v>863</v>
      </c>
      <c r="H613" s="2" t="s">
        <v>16</v>
      </c>
      <c r="I613" s="2" t="s">
        <v>138</v>
      </c>
      <c r="J613" s="2" t="s">
        <v>1179</v>
      </c>
      <c r="K613" s="2"/>
      <c r="L613" s="2" t="s">
        <v>67</v>
      </c>
      <c r="M613" s="2"/>
      <c r="N613" s="2"/>
      <c r="O613" s="2"/>
      <c r="P613" s="2"/>
      <c r="Q613" s="2"/>
      <c r="R613" s="2"/>
      <c r="S613" s="2"/>
      <c r="T613" s="2"/>
      <c r="U613" s="2"/>
      <c r="V613" s="2" t="s">
        <v>4285</v>
      </c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7.25" customHeight="1" x14ac:dyDescent="0.25">
      <c r="A614" s="2">
        <v>303585</v>
      </c>
      <c r="B614" s="2" t="s">
        <v>1489</v>
      </c>
      <c r="C614" s="2" t="s">
        <v>999</v>
      </c>
      <c r="D614" s="2" t="s">
        <v>240</v>
      </c>
      <c r="E614" s="2" t="s">
        <v>76</v>
      </c>
      <c r="F614" s="2">
        <v>31508</v>
      </c>
      <c r="G614" s="2" t="s">
        <v>18</v>
      </c>
      <c r="H614" s="2" t="s">
        <v>16</v>
      </c>
      <c r="I614" s="2" t="s">
        <v>138</v>
      </c>
      <c r="J614" s="2" t="s">
        <v>1179</v>
      </c>
      <c r="K614" s="2"/>
      <c r="L614" s="2" t="s">
        <v>30</v>
      </c>
      <c r="M614" s="2"/>
      <c r="N614" s="2"/>
      <c r="O614" s="2"/>
      <c r="P614" s="2"/>
      <c r="Q614" s="2"/>
      <c r="R614" s="2"/>
      <c r="S614" s="2"/>
      <c r="T614" s="2"/>
      <c r="U614" s="2"/>
      <c r="V614" s="2" t="s">
        <v>4285</v>
      </c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7.25" customHeight="1" x14ac:dyDescent="0.25">
      <c r="A615" s="2">
        <v>319186</v>
      </c>
      <c r="B615" s="2" t="s">
        <v>1648</v>
      </c>
      <c r="C615" s="2" t="s">
        <v>557</v>
      </c>
      <c r="D615" s="2" t="s">
        <v>294</v>
      </c>
      <c r="E615" s="2" t="s">
        <v>77</v>
      </c>
      <c r="F615" s="2">
        <v>32605</v>
      </c>
      <c r="G615" s="2" t="s">
        <v>37</v>
      </c>
      <c r="H615" s="2" t="s">
        <v>16</v>
      </c>
      <c r="I615" s="2" t="s">
        <v>138</v>
      </c>
      <c r="J615" s="2" t="s">
        <v>15</v>
      </c>
      <c r="K615" s="2"/>
      <c r="L615" s="2" t="s">
        <v>37</v>
      </c>
      <c r="M615" s="2"/>
      <c r="N615" s="2"/>
      <c r="O615" s="2"/>
      <c r="P615" s="2"/>
      <c r="Q615" s="2"/>
      <c r="R615" s="2"/>
      <c r="S615" s="2"/>
      <c r="T615" s="2"/>
      <c r="U615" s="2"/>
      <c r="V615" s="2" t="s">
        <v>4285</v>
      </c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7.25" customHeight="1" x14ac:dyDescent="0.25">
      <c r="A616" s="2">
        <v>320588</v>
      </c>
      <c r="B616" s="2" t="s">
        <v>2105</v>
      </c>
      <c r="C616" s="2" t="s">
        <v>278</v>
      </c>
      <c r="D616" s="2" t="s">
        <v>265</v>
      </c>
      <c r="E616" s="2" t="s">
        <v>77</v>
      </c>
      <c r="F616" s="2">
        <v>31652</v>
      </c>
      <c r="G616" s="2" t="s">
        <v>18</v>
      </c>
      <c r="H616" s="2" t="s">
        <v>16</v>
      </c>
      <c r="I616" s="2" t="s">
        <v>138</v>
      </c>
      <c r="J616" s="2" t="s">
        <v>1179</v>
      </c>
      <c r="K616" s="2"/>
      <c r="L616" s="2" t="s">
        <v>18</v>
      </c>
      <c r="M616" s="2"/>
      <c r="N616" s="2"/>
      <c r="O616" s="2"/>
      <c r="P616" s="2"/>
      <c r="Q616" s="2"/>
      <c r="R616" s="2"/>
      <c r="S616" s="2"/>
      <c r="T616" s="2"/>
      <c r="U616" s="2"/>
      <c r="V616" s="2" t="s">
        <v>4285</v>
      </c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7.25" customHeight="1" x14ac:dyDescent="0.25">
      <c r="A617" s="2">
        <v>323044</v>
      </c>
      <c r="B617" s="2" t="s">
        <v>4371</v>
      </c>
      <c r="C617" s="2" t="s">
        <v>490</v>
      </c>
      <c r="D617" s="2" t="s">
        <v>777</v>
      </c>
      <c r="E617" s="2"/>
      <c r="F617" s="2"/>
      <c r="G617" s="2"/>
      <c r="H617" s="2"/>
      <c r="I617" s="2" t="s">
        <v>138</v>
      </c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 t="s">
        <v>4285</v>
      </c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7.25" customHeight="1" x14ac:dyDescent="0.25">
      <c r="A618" s="2">
        <v>323395</v>
      </c>
      <c r="B618" s="2" t="s">
        <v>1653</v>
      </c>
      <c r="C618" s="2" t="s">
        <v>1072</v>
      </c>
      <c r="D618" s="2" t="s">
        <v>415</v>
      </c>
      <c r="E618" s="2" t="s">
        <v>77</v>
      </c>
      <c r="F618" s="2">
        <v>30738</v>
      </c>
      <c r="G618" s="2" t="s">
        <v>37</v>
      </c>
      <c r="H618" s="2" t="s">
        <v>16</v>
      </c>
      <c r="I618" s="2" t="s">
        <v>138</v>
      </c>
      <c r="J618" s="2" t="s">
        <v>15</v>
      </c>
      <c r="K618" s="2"/>
      <c r="L618" s="2" t="s">
        <v>37</v>
      </c>
      <c r="M618" s="2"/>
      <c r="N618" s="2"/>
      <c r="O618" s="2"/>
      <c r="P618" s="2"/>
      <c r="Q618" s="2"/>
      <c r="R618" s="2"/>
      <c r="S618" s="2"/>
      <c r="T618" s="2"/>
      <c r="U618" s="2"/>
      <c r="V618" s="2" t="s">
        <v>4285</v>
      </c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7.25" customHeight="1" x14ac:dyDescent="0.25">
      <c r="A619" s="2">
        <v>323595</v>
      </c>
      <c r="B619" s="2" t="s">
        <v>1816</v>
      </c>
      <c r="C619" s="2" t="s">
        <v>791</v>
      </c>
      <c r="D619" s="2" t="s">
        <v>353</v>
      </c>
      <c r="E619" s="2" t="s">
        <v>76</v>
      </c>
      <c r="F619" s="2">
        <v>33987</v>
      </c>
      <c r="G619" s="2" t="s">
        <v>1817</v>
      </c>
      <c r="H619" s="2" t="s">
        <v>16</v>
      </c>
      <c r="I619" s="2" t="s">
        <v>138</v>
      </c>
      <c r="J619" s="2" t="s">
        <v>1179</v>
      </c>
      <c r="K619" s="2"/>
      <c r="L619" s="2" t="s">
        <v>30</v>
      </c>
      <c r="M619" s="2"/>
      <c r="N619" s="2"/>
      <c r="O619" s="2"/>
      <c r="P619" s="2"/>
      <c r="Q619" s="2"/>
      <c r="R619" s="2"/>
      <c r="S619" s="2"/>
      <c r="T619" s="2"/>
      <c r="U619" s="2"/>
      <c r="V619" s="2" t="s">
        <v>4285</v>
      </c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7.25" customHeight="1" x14ac:dyDescent="0.25">
      <c r="A620" s="2">
        <v>324594</v>
      </c>
      <c r="B620" s="2" t="s">
        <v>1660</v>
      </c>
      <c r="C620" s="2" t="s">
        <v>943</v>
      </c>
      <c r="D620" s="2" t="s">
        <v>317</v>
      </c>
      <c r="E620" s="2" t="s">
        <v>77</v>
      </c>
      <c r="F620" s="2">
        <v>33689</v>
      </c>
      <c r="G620" s="2" t="s">
        <v>18</v>
      </c>
      <c r="H620" s="2" t="s">
        <v>16</v>
      </c>
      <c r="I620" s="2" t="s">
        <v>138</v>
      </c>
      <c r="J620" s="2" t="s">
        <v>1179</v>
      </c>
      <c r="K620" s="2"/>
      <c r="L620" s="2" t="s">
        <v>18</v>
      </c>
      <c r="M620" s="2"/>
      <c r="N620" s="2"/>
      <c r="O620" s="2"/>
      <c r="P620" s="2"/>
      <c r="Q620" s="2"/>
      <c r="R620" s="2"/>
      <c r="S620" s="2"/>
      <c r="T620" s="2"/>
      <c r="U620" s="2"/>
      <c r="V620" s="2" t="s">
        <v>4285</v>
      </c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7.25" customHeight="1" x14ac:dyDescent="0.25">
      <c r="A621" s="2">
        <v>327212</v>
      </c>
      <c r="B621" s="2" t="s">
        <v>1483</v>
      </c>
      <c r="C621" s="2" t="s">
        <v>273</v>
      </c>
      <c r="D621" s="2" t="s">
        <v>482</v>
      </c>
      <c r="E621" s="2" t="s">
        <v>76</v>
      </c>
      <c r="F621" s="2">
        <v>35796</v>
      </c>
      <c r="G621" s="2" t="s">
        <v>266</v>
      </c>
      <c r="H621" s="2" t="s">
        <v>16</v>
      </c>
      <c r="I621" s="2" t="s">
        <v>138</v>
      </c>
      <c r="J621" s="2" t="s">
        <v>1179</v>
      </c>
      <c r="K621" s="2"/>
      <c r="L621" s="2" t="s">
        <v>73</v>
      </c>
      <c r="M621" s="2"/>
      <c r="N621" s="2"/>
      <c r="O621" s="2"/>
      <c r="P621" s="2"/>
      <c r="Q621" s="2"/>
      <c r="R621" s="2"/>
      <c r="S621" s="2"/>
      <c r="T621" s="2"/>
      <c r="U621" s="2"/>
      <c r="V621" s="2" t="s">
        <v>4285</v>
      </c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7.25" customHeight="1" x14ac:dyDescent="0.25">
      <c r="A622" s="2">
        <v>327380</v>
      </c>
      <c r="B622" s="2" t="s">
        <v>1806</v>
      </c>
      <c r="C622" s="2" t="s">
        <v>260</v>
      </c>
      <c r="D622" s="2" t="s">
        <v>444</v>
      </c>
      <c r="E622" s="2" t="s">
        <v>76</v>
      </c>
      <c r="F622" s="2">
        <v>34468</v>
      </c>
      <c r="G622" s="2" t="s">
        <v>18</v>
      </c>
      <c r="H622" s="2" t="s">
        <v>16</v>
      </c>
      <c r="I622" s="2" t="s">
        <v>138</v>
      </c>
      <c r="J622" s="2" t="s">
        <v>1179</v>
      </c>
      <c r="K622" s="2"/>
      <c r="L622" s="2" t="s">
        <v>18</v>
      </c>
      <c r="M622" s="2"/>
      <c r="N622" s="2"/>
      <c r="O622" s="2"/>
      <c r="P622" s="2"/>
      <c r="Q622" s="2"/>
      <c r="R622" s="2"/>
      <c r="S622" s="2"/>
      <c r="T622" s="2"/>
      <c r="U622" s="2"/>
      <c r="V622" s="2" t="s">
        <v>4285</v>
      </c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7.25" customHeight="1" x14ac:dyDescent="0.25">
      <c r="A623" s="2">
        <v>328174</v>
      </c>
      <c r="B623" s="2" t="s">
        <v>4351</v>
      </c>
      <c r="C623" s="2" t="s">
        <v>361</v>
      </c>
      <c r="D623" s="2" t="s">
        <v>222</v>
      </c>
      <c r="E623" s="2"/>
      <c r="F623" s="2"/>
      <c r="G623" s="2"/>
      <c r="H623" s="2"/>
      <c r="I623" s="2" t="s">
        <v>138</v>
      </c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 t="s">
        <v>4285</v>
      </c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7.25" customHeight="1" x14ac:dyDescent="0.25">
      <c r="A624" s="2">
        <v>329530</v>
      </c>
      <c r="B624" s="2" t="s">
        <v>2288</v>
      </c>
      <c r="C624" s="2" t="s">
        <v>2289</v>
      </c>
      <c r="D624" s="2" t="s">
        <v>977</v>
      </c>
      <c r="E624" s="2" t="s">
        <v>76</v>
      </c>
      <c r="F624" s="2">
        <v>35385</v>
      </c>
      <c r="G624" s="2" t="s">
        <v>2290</v>
      </c>
      <c r="H624" s="2" t="s">
        <v>16</v>
      </c>
      <c r="I624" s="2" t="s">
        <v>138</v>
      </c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 t="s">
        <v>4285</v>
      </c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7.25" customHeight="1" x14ac:dyDescent="0.25">
      <c r="A625" s="2">
        <v>330729</v>
      </c>
      <c r="B625" s="2" t="s">
        <v>2292</v>
      </c>
      <c r="C625" s="2" t="s">
        <v>252</v>
      </c>
      <c r="D625" s="2" t="s">
        <v>1321</v>
      </c>
      <c r="E625" s="2" t="s">
        <v>77</v>
      </c>
      <c r="F625" s="2">
        <v>33592</v>
      </c>
      <c r="G625" s="2" t="s">
        <v>18</v>
      </c>
      <c r="H625" s="2" t="s">
        <v>16</v>
      </c>
      <c r="I625" s="2" t="s">
        <v>138</v>
      </c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 t="s">
        <v>4285</v>
      </c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7.25" customHeight="1" x14ac:dyDescent="0.25">
      <c r="A626" s="2">
        <v>331245</v>
      </c>
      <c r="B626" s="2" t="s">
        <v>4343</v>
      </c>
      <c r="C626" s="2" t="s">
        <v>255</v>
      </c>
      <c r="D626" s="2" t="s">
        <v>272</v>
      </c>
      <c r="E626" s="2"/>
      <c r="F626" s="2"/>
      <c r="G626" s="2"/>
      <c r="H626" s="2"/>
      <c r="I626" s="2" t="s">
        <v>138</v>
      </c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 t="s">
        <v>4285</v>
      </c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7.25" customHeight="1" x14ac:dyDescent="0.25">
      <c r="A627" s="2">
        <v>331815</v>
      </c>
      <c r="B627" s="2" t="s">
        <v>1799</v>
      </c>
      <c r="C627" s="2" t="s">
        <v>500</v>
      </c>
      <c r="D627" s="2" t="s">
        <v>283</v>
      </c>
      <c r="E627" s="2" t="s">
        <v>77</v>
      </c>
      <c r="F627" s="2">
        <v>35810</v>
      </c>
      <c r="G627" s="2" t="s">
        <v>18</v>
      </c>
      <c r="H627" s="2" t="s">
        <v>16</v>
      </c>
      <c r="I627" s="2" t="s">
        <v>138</v>
      </c>
      <c r="J627" s="2" t="s">
        <v>15</v>
      </c>
      <c r="K627" s="2"/>
      <c r="L627" s="2" t="s">
        <v>18</v>
      </c>
      <c r="M627" s="2"/>
      <c r="N627" s="2"/>
      <c r="O627" s="2"/>
      <c r="P627" s="2"/>
      <c r="Q627" s="2"/>
      <c r="R627" s="2"/>
      <c r="S627" s="2"/>
      <c r="T627" s="2"/>
      <c r="U627" s="2"/>
      <c r="V627" s="2" t="s">
        <v>4285</v>
      </c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7.25" customHeight="1" x14ac:dyDescent="0.25">
      <c r="A628" s="2">
        <v>331840</v>
      </c>
      <c r="B628" s="2" t="s">
        <v>1491</v>
      </c>
      <c r="C628" s="2" t="s">
        <v>384</v>
      </c>
      <c r="D628" s="2" t="s">
        <v>528</v>
      </c>
      <c r="E628" s="2" t="s">
        <v>77</v>
      </c>
      <c r="F628" s="2">
        <v>33429</v>
      </c>
      <c r="G628" s="2" t="s">
        <v>30</v>
      </c>
      <c r="H628" s="2" t="s">
        <v>16</v>
      </c>
      <c r="I628" s="2" t="s">
        <v>138</v>
      </c>
      <c r="J628" s="2" t="s">
        <v>1179</v>
      </c>
      <c r="K628" s="2"/>
      <c r="L628" s="2" t="s">
        <v>30</v>
      </c>
      <c r="M628" s="2"/>
      <c r="N628" s="2"/>
      <c r="O628" s="2"/>
      <c r="P628" s="2"/>
      <c r="Q628" s="2"/>
      <c r="R628" s="2"/>
      <c r="S628" s="2"/>
      <c r="T628" s="2"/>
      <c r="U628" s="2"/>
      <c r="V628" s="2" t="s">
        <v>4285</v>
      </c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7.25" customHeight="1" x14ac:dyDescent="0.25">
      <c r="A629" s="2">
        <v>331878</v>
      </c>
      <c r="B629" s="2" t="s">
        <v>1652</v>
      </c>
      <c r="C629" s="2" t="s">
        <v>664</v>
      </c>
      <c r="D629" s="2" t="s">
        <v>840</v>
      </c>
      <c r="E629" s="2" t="s">
        <v>77</v>
      </c>
      <c r="F629" s="2">
        <v>36202</v>
      </c>
      <c r="G629" s="2" t="s">
        <v>18</v>
      </c>
      <c r="H629" s="2" t="s">
        <v>16</v>
      </c>
      <c r="I629" s="2" t="s">
        <v>138</v>
      </c>
      <c r="J629" s="2" t="s">
        <v>1179</v>
      </c>
      <c r="K629" s="2"/>
      <c r="L629" s="2" t="s">
        <v>18</v>
      </c>
      <c r="M629" s="2"/>
      <c r="N629" s="2"/>
      <c r="O629" s="2"/>
      <c r="P629" s="2"/>
      <c r="Q629" s="2"/>
      <c r="R629" s="2"/>
      <c r="S629" s="2"/>
      <c r="T629" s="2"/>
      <c r="U629" s="2"/>
      <c r="V629" s="2" t="s">
        <v>4285</v>
      </c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7.25" customHeight="1" x14ac:dyDescent="0.25">
      <c r="A630" s="2">
        <v>332349</v>
      </c>
      <c r="B630" s="2" t="s">
        <v>1301</v>
      </c>
      <c r="C630" s="2" t="s">
        <v>274</v>
      </c>
      <c r="D630" s="2" t="s">
        <v>298</v>
      </c>
      <c r="E630" s="2" t="s">
        <v>76</v>
      </c>
      <c r="F630" s="2">
        <v>33153</v>
      </c>
      <c r="G630" s="2" t="s">
        <v>954</v>
      </c>
      <c r="H630" s="2" t="s">
        <v>16</v>
      </c>
      <c r="I630" s="2" t="s">
        <v>138</v>
      </c>
      <c r="J630" s="2" t="s">
        <v>1179</v>
      </c>
      <c r="K630" s="2"/>
      <c r="L630" s="2" t="s">
        <v>30</v>
      </c>
      <c r="M630" s="2"/>
      <c r="N630" s="2"/>
      <c r="O630" s="2"/>
      <c r="P630" s="2"/>
      <c r="Q630" s="2"/>
      <c r="R630" s="2"/>
      <c r="S630" s="2"/>
      <c r="T630" s="2"/>
      <c r="U630" s="2"/>
      <c r="V630" s="2" t="s">
        <v>4285</v>
      </c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7.25" customHeight="1" x14ac:dyDescent="0.25">
      <c r="A631" s="2">
        <v>332461</v>
      </c>
      <c r="B631" s="2" t="s">
        <v>1649</v>
      </c>
      <c r="C631" s="2" t="s">
        <v>228</v>
      </c>
      <c r="D631" s="2" t="s">
        <v>820</v>
      </c>
      <c r="E631" s="2" t="s">
        <v>77</v>
      </c>
      <c r="F631" s="2">
        <v>27347</v>
      </c>
      <c r="G631" s="2" t="s">
        <v>18</v>
      </c>
      <c r="H631" s="2" t="s">
        <v>16</v>
      </c>
      <c r="I631" s="2" t="s">
        <v>138</v>
      </c>
      <c r="J631" s="2" t="s">
        <v>1179</v>
      </c>
      <c r="K631" s="2"/>
      <c r="L631" s="2" t="s">
        <v>30</v>
      </c>
      <c r="M631" s="2"/>
      <c r="N631" s="2"/>
      <c r="O631" s="2"/>
      <c r="P631" s="2"/>
      <c r="Q631" s="2"/>
      <c r="R631" s="2"/>
      <c r="S631" s="2"/>
      <c r="T631" s="2"/>
      <c r="U631" s="2"/>
      <c r="V631" s="2" t="s">
        <v>4285</v>
      </c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7.25" customHeight="1" x14ac:dyDescent="0.25">
      <c r="A632" s="2">
        <v>332479</v>
      </c>
      <c r="B632" s="2" t="s">
        <v>916</v>
      </c>
      <c r="C632" s="2" t="s">
        <v>1212</v>
      </c>
      <c r="D632" s="2" t="s">
        <v>1213</v>
      </c>
      <c r="E632" s="2" t="s">
        <v>77</v>
      </c>
      <c r="F632" s="2">
        <v>31655</v>
      </c>
      <c r="G632" s="2" t="s">
        <v>40</v>
      </c>
      <c r="H632" s="2" t="s">
        <v>16</v>
      </c>
      <c r="I632" s="2" t="s">
        <v>138</v>
      </c>
      <c r="J632" s="2" t="s">
        <v>1179</v>
      </c>
      <c r="K632" s="2"/>
      <c r="L632" s="2" t="s">
        <v>30</v>
      </c>
      <c r="M632" s="2"/>
      <c r="N632" s="2"/>
      <c r="O632" s="2"/>
      <c r="P632" s="2"/>
      <c r="Q632" s="2"/>
      <c r="R632" s="2"/>
      <c r="S632" s="2"/>
      <c r="T632" s="2"/>
      <c r="U632" s="2"/>
      <c r="V632" s="2" t="s">
        <v>4285</v>
      </c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7.25" customHeight="1" x14ac:dyDescent="0.25">
      <c r="A633" s="2">
        <v>333316</v>
      </c>
      <c r="B633" s="2" t="s">
        <v>1486</v>
      </c>
      <c r="C633" s="2" t="s">
        <v>338</v>
      </c>
      <c r="D633" s="2" t="s">
        <v>1487</v>
      </c>
      <c r="E633" s="2" t="s">
        <v>77</v>
      </c>
      <c r="F633" s="2">
        <v>34975</v>
      </c>
      <c r="G633" s="2" t="s">
        <v>1488</v>
      </c>
      <c r="H633" s="2" t="s">
        <v>16</v>
      </c>
      <c r="I633" s="2" t="s">
        <v>138</v>
      </c>
      <c r="J633" s="2" t="s">
        <v>1179</v>
      </c>
      <c r="K633" s="2"/>
      <c r="L633" s="2" t="s">
        <v>30</v>
      </c>
      <c r="M633" s="2"/>
      <c r="N633" s="2"/>
      <c r="O633" s="2"/>
      <c r="P633" s="2"/>
      <c r="Q633" s="2"/>
      <c r="R633" s="2"/>
      <c r="S633" s="2"/>
      <c r="T633" s="2"/>
      <c r="U633" s="2"/>
      <c r="V633" s="2" t="s">
        <v>4285</v>
      </c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7.25" customHeight="1" x14ac:dyDescent="0.25">
      <c r="A634" s="2">
        <v>333527</v>
      </c>
      <c r="B634" s="2" t="s">
        <v>4339</v>
      </c>
      <c r="C634" s="2" t="s">
        <v>4340</v>
      </c>
      <c r="D634" s="2" t="s">
        <v>388</v>
      </c>
      <c r="E634" s="2"/>
      <c r="F634" s="2"/>
      <c r="G634" s="2"/>
      <c r="H634" s="2"/>
      <c r="I634" s="2" t="s">
        <v>138</v>
      </c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 t="s">
        <v>4285</v>
      </c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7.25" customHeight="1" x14ac:dyDescent="0.25">
      <c r="A635" s="2">
        <v>334050</v>
      </c>
      <c r="B635" s="2" t="s">
        <v>1800</v>
      </c>
      <c r="C635" s="2" t="s">
        <v>290</v>
      </c>
      <c r="D635" s="2" t="s">
        <v>536</v>
      </c>
      <c r="E635" s="2" t="s">
        <v>77</v>
      </c>
      <c r="F635" s="2">
        <v>35631</v>
      </c>
      <c r="G635" s="2" t="s">
        <v>1801</v>
      </c>
      <c r="H635" s="2" t="s">
        <v>19</v>
      </c>
      <c r="I635" s="2" t="s">
        <v>138</v>
      </c>
      <c r="J635" s="2" t="s">
        <v>1179</v>
      </c>
      <c r="K635" s="2"/>
      <c r="L635" s="2" t="s">
        <v>30</v>
      </c>
      <c r="M635" s="2"/>
      <c r="N635" s="2"/>
      <c r="O635" s="2"/>
      <c r="P635" s="2"/>
      <c r="Q635" s="2"/>
      <c r="R635" s="2"/>
      <c r="S635" s="2"/>
      <c r="T635" s="2"/>
      <c r="U635" s="2"/>
      <c r="V635" s="2" t="s">
        <v>4285</v>
      </c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7.25" customHeight="1" x14ac:dyDescent="0.25">
      <c r="A636" s="2">
        <v>334917</v>
      </c>
      <c r="B636" s="2" t="s">
        <v>1300</v>
      </c>
      <c r="C636" s="2" t="s">
        <v>328</v>
      </c>
      <c r="D636" s="2" t="s">
        <v>631</v>
      </c>
      <c r="E636" s="2" t="s">
        <v>77</v>
      </c>
      <c r="F636" s="2">
        <v>32771</v>
      </c>
      <c r="G636" s="2" t="s">
        <v>37</v>
      </c>
      <c r="H636" s="2" t="s">
        <v>16</v>
      </c>
      <c r="I636" s="2" t="s">
        <v>138</v>
      </c>
      <c r="J636" s="2" t="s">
        <v>1179</v>
      </c>
      <c r="K636" s="2"/>
      <c r="L636" s="2" t="s">
        <v>58</v>
      </c>
      <c r="M636" s="2"/>
      <c r="N636" s="2"/>
      <c r="O636" s="2"/>
      <c r="P636" s="2"/>
      <c r="Q636" s="2"/>
      <c r="R636" s="2"/>
      <c r="S636" s="2"/>
      <c r="T636" s="2"/>
      <c r="U636" s="2"/>
      <c r="V636" s="2" t="s">
        <v>4285</v>
      </c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7.25" customHeight="1" x14ac:dyDescent="0.25">
      <c r="A637" s="2">
        <v>301198</v>
      </c>
      <c r="B637" s="2" t="s">
        <v>2296</v>
      </c>
      <c r="C637" s="2" t="s">
        <v>249</v>
      </c>
      <c r="D637" s="2" t="s">
        <v>1183</v>
      </c>
      <c r="E637" s="2" t="s">
        <v>76</v>
      </c>
      <c r="F637" s="2">
        <v>29480</v>
      </c>
      <c r="G637" s="2" t="s">
        <v>418</v>
      </c>
      <c r="H637" s="2" t="s">
        <v>16</v>
      </c>
      <c r="I637" s="2" t="s">
        <v>138</v>
      </c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 t="s">
        <v>4285</v>
      </c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 t="s">
        <v>4252</v>
      </c>
      <c r="AH637" s="2"/>
    </row>
    <row r="638" spans="1:34" ht="17.25" customHeight="1" x14ac:dyDescent="0.25">
      <c r="A638" s="2">
        <v>328766</v>
      </c>
      <c r="B638" s="2" t="s">
        <v>1401</v>
      </c>
      <c r="C638" s="2" t="s">
        <v>254</v>
      </c>
      <c r="D638" s="2" t="s">
        <v>298</v>
      </c>
      <c r="E638" s="2" t="s">
        <v>77</v>
      </c>
      <c r="F638" s="2">
        <v>32295</v>
      </c>
      <c r="G638" s="2" t="s">
        <v>18</v>
      </c>
      <c r="H638" s="2" t="s">
        <v>16</v>
      </c>
      <c r="I638" s="2" t="s">
        <v>138</v>
      </c>
      <c r="J638" s="2" t="s">
        <v>1179</v>
      </c>
      <c r="K638" s="2"/>
      <c r="L638" s="2" t="s">
        <v>18</v>
      </c>
      <c r="M638" s="2"/>
      <c r="N638" s="2"/>
      <c r="O638" s="2"/>
      <c r="P638" s="2"/>
      <c r="Q638" s="2"/>
      <c r="R638" s="2"/>
      <c r="S638" s="2"/>
      <c r="T638" s="2"/>
      <c r="U638" s="2"/>
      <c r="V638" s="2" t="s">
        <v>4285</v>
      </c>
      <c r="W638" s="2"/>
      <c r="X638" s="2"/>
      <c r="Y638" s="2"/>
      <c r="Z638" s="2"/>
      <c r="AA638" s="2"/>
      <c r="AB638" s="2"/>
      <c r="AC638" s="2"/>
      <c r="AD638" s="2"/>
      <c r="AE638" s="2" t="s">
        <v>4252</v>
      </c>
      <c r="AF638" s="2" t="s">
        <v>4252</v>
      </c>
      <c r="AG638" s="2" t="s">
        <v>4252</v>
      </c>
      <c r="AH638" s="2"/>
    </row>
    <row r="639" spans="1:34" ht="17.25" customHeight="1" x14ac:dyDescent="0.25">
      <c r="A639" s="2">
        <v>329058</v>
      </c>
      <c r="B639" s="2" t="s">
        <v>1484</v>
      </c>
      <c r="C639" s="2" t="s">
        <v>228</v>
      </c>
      <c r="D639" s="2" t="s">
        <v>1485</v>
      </c>
      <c r="E639" s="2" t="s">
        <v>76</v>
      </c>
      <c r="F639" s="2">
        <v>35485</v>
      </c>
      <c r="G639" s="2" t="s">
        <v>474</v>
      </c>
      <c r="H639" s="2" t="s">
        <v>16</v>
      </c>
      <c r="I639" s="2" t="s">
        <v>138</v>
      </c>
      <c r="J639" s="2" t="s">
        <v>1179</v>
      </c>
      <c r="K639" s="2"/>
      <c r="L639" s="2" t="s">
        <v>67</v>
      </c>
      <c r="M639" s="2"/>
      <c r="N639" s="2"/>
      <c r="O639" s="2"/>
      <c r="P639" s="2"/>
      <c r="Q639" s="2"/>
      <c r="R639" s="2"/>
      <c r="S639" s="2"/>
      <c r="T639" s="2"/>
      <c r="U639" s="2"/>
      <c r="V639" s="2" t="s">
        <v>4285</v>
      </c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 t="s">
        <v>4252</v>
      </c>
      <c r="AH639" s="2"/>
    </row>
    <row r="640" spans="1:34" ht="17.25" customHeight="1" x14ac:dyDescent="0.25">
      <c r="A640" s="2">
        <v>329302</v>
      </c>
      <c r="B640" s="2" t="s">
        <v>1203</v>
      </c>
      <c r="C640" s="2" t="s">
        <v>243</v>
      </c>
      <c r="D640" s="2" t="s">
        <v>314</v>
      </c>
      <c r="E640" s="2" t="s">
        <v>77</v>
      </c>
      <c r="F640" s="2">
        <v>35065</v>
      </c>
      <c r="G640" s="2" t="s">
        <v>1204</v>
      </c>
      <c r="H640" s="2" t="s">
        <v>16</v>
      </c>
      <c r="I640" s="2" t="s">
        <v>138</v>
      </c>
      <c r="J640" s="2" t="s">
        <v>1179</v>
      </c>
      <c r="K640" s="2"/>
      <c r="L640" s="2" t="s">
        <v>30</v>
      </c>
      <c r="M640" s="2"/>
      <c r="N640" s="2"/>
      <c r="O640" s="2"/>
      <c r="P640" s="2"/>
      <c r="Q640" s="2"/>
      <c r="R640" s="2"/>
      <c r="S640" s="2"/>
      <c r="T640" s="2"/>
      <c r="U640" s="2"/>
      <c r="V640" s="2" t="s">
        <v>4285</v>
      </c>
      <c r="W640" s="2"/>
      <c r="X640" s="2"/>
      <c r="Y640" s="2"/>
      <c r="Z640" s="2"/>
      <c r="AA640" s="2"/>
      <c r="AB640" s="2"/>
      <c r="AC640" s="2"/>
      <c r="AD640" s="2"/>
      <c r="AE640" s="2" t="s">
        <v>4252</v>
      </c>
      <c r="AF640" s="2" t="s">
        <v>4252</v>
      </c>
      <c r="AG640" s="2" t="s">
        <v>4252</v>
      </c>
      <c r="AH640" s="2"/>
    </row>
    <row r="641" spans="1:34" ht="17.25" customHeight="1" x14ac:dyDescent="0.25">
      <c r="A641" s="2">
        <v>330236</v>
      </c>
      <c r="B641" s="2" t="s">
        <v>1210</v>
      </c>
      <c r="C641" s="2" t="s">
        <v>1211</v>
      </c>
      <c r="D641" s="2" t="s">
        <v>218</v>
      </c>
      <c r="E641" s="2" t="s">
        <v>77</v>
      </c>
      <c r="F641" s="2">
        <v>35796</v>
      </c>
      <c r="G641" s="2" t="s">
        <v>18</v>
      </c>
      <c r="H641" s="2" t="s">
        <v>16</v>
      </c>
      <c r="I641" s="2" t="s">
        <v>138</v>
      </c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 t="s">
        <v>4285</v>
      </c>
      <c r="W641" s="2"/>
      <c r="X641" s="2"/>
      <c r="Y641" s="2"/>
      <c r="Z641" s="2"/>
      <c r="AA641" s="2"/>
      <c r="AB641" s="2"/>
      <c r="AC641" s="2"/>
      <c r="AD641" s="2" t="s">
        <v>4252</v>
      </c>
      <c r="AE641" s="2" t="s">
        <v>4252</v>
      </c>
      <c r="AF641" s="2" t="s">
        <v>4252</v>
      </c>
      <c r="AG641" s="2" t="s">
        <v>4252</v>
      </c>
      <c r="AH641" s="2"/>
    </row>
    <row r="642" spans="1:34" ht="17.25" customHeight="1" x14ac:dyDescent="0.25">
      <c r="A642" s="2">
        <v>330336</v>
      </c>
      <c r="B642" s="2" t="s">
        <v>1207</v>
      </c>
      <c r="C642" s="2" t="s">
        <v>295</v>
      </c>
      <c r="D642" s="2" t="s">
        <v>288</v>
      </c>
      <c r="E642" s="2" t="s">
        <v>76</v>
      </c>
      <c r="F642" s="2">
        <v>36084</v>
      </c>
      <c r="G642" s="2" t="s">
        <v>18</v>
      </c>
      <c r="H642" s="2" t="s">
        <v>19</v>
      </c>
      <c r="I642" s="2" t="s">
        <v>138</v>
      </c>
      <c r="J642" s="2" t="s">
        <v>1179</v>
      </c>
      <c r="K642" s="2"/>
      <c r="L642" s="2" t="s">
        <v>18</v>
      </c>
      <c r="M642" s="2"/>
      <c r="N642" s="2"/>
      <c r="O642" s="2"/>
      <c r="P642" s="2"/>
      <c r="Q642" s="2"/>
      <c r="R642" s="2"/>
      <c r="S642" s="2"/>
      <c r="T642" s="2"/>
      <c r="U642" s="2"/>
      <c r="V642" s="2" t="s">
        <v>4285</v>
      </c>
      <c r="W642" s="2"/>
      <c r="X642" s="2"/>
      <c r="Y642" s="2"/>
      <c r="Z642" s="2"/>
      <c r="AA642" s="2"/>
      <c r="AB642" s="2"/>
      <c r="AC642" s="2"/>
      <c r="AD642" s="2"/>
      <c r="AE642" s="2" t="s">
        <v>4252</v>
      </c>
      <c r="AF642" s="2" t="s">
        <v>4252</v>
      </c>
      <c r="AG642" s="2" t="s">
        <v>4252</v>
      </c>
      <c r="AH642" s="2"/>
    </row>
    <row r="643" spans="1:34" ht="17.25" customHeight="1" x14ac:dyDescent="0.25">
      <c r="A643" s="2">
        <v>330483</v>
      </c>
      <c r="B643" s="2" t="s">
        <v>2033</v>
      </c>
      <c r="C643" s="2" t="s">
        <v>650</v>
      </c>
      <c r="D643" s="2" t="s">
        <v>566</v>
      </c>
      <c r="E643" s="2" t="s">
        <v>76</v>
      </c>
      <c r="F643" s="2">
        <v>35900</v>
      </c>
      <c r="G643" s="2" t="s">
        <v>18</v>
      </c>
      <c r="H643" s="2" t="s">
        <v>16</v>
      </c>
      <c r="I643" s="2" t="s">
        <v>138</v>
      </c>
      <c r="J643" s="2" t="s">
        <v>1179</v>
      </c>
      <c r="K643" s="2"/>
      <c r="L643" s="2" t="s">
        <v>18</v>
      </c>
      <c r="M643" s="2"/>
      <c r="N643" s="2"/>
      <c r="O643" s="2"/>
      <c r="P643" s="2"/>
      <c r="Q643" s="2"/>
      <c r="R643" s="2"/>
      <c r="S643" s="2"/>
      <c r="T643" s="2"/>
      <c r="U643" s="2"/>
      <c r="V643" s="2" t="s">
        <v>4285</v>
      </c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 t="s">
        <v>4252</v>
      </c>
      <c r="AH643" s="2"/>
    </row>
    <row r="644" spans="1:34" ht="17.25" customHeight="1" x14ac:dyDescent="0.25">
      <c r="A644" s="2">
        <v>330865</v>
      </c>
      <c r="B644" s="2" t="s">
        <v>1478</v>
      </c>
      <c r="C644" s="2" t="s">
        <v>213</v>
      </c>
      <c r="D644" s="2" t="s">
        <v>415</v>
      </c>
      <c r="E644" s="2" t="s">
        <v>76</v>
      </c>
      <c r="F644" s="2">
        <v>35057</v>
      </c>
      <c r="G644" s="2" t="s">
        <v>18</v>
      </c>
      <c r="H644" s="2" t="s">
        <v>16</v>
      </c>
      <c r="I644" s="2" t="s">
        <v>138</v>
      </c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 t="s">
        <v>4285</v>
      </c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 t="s">
        <v>4252</v>
      </c>
      <c r="AH644" s="2"/>
    </row>
    <row r="645" spans="1:34" ht="17.25" customHeight="1" x14ac:dyDescent="0.25">
      <c r="A645" s="2">
        <v>331971</v>
      </c>
      <c r="B645" s="2" t="s">
        <v>1935</v>
      </c>
      <c r="C645" s="2" t="s">
        <v>331</v>
      </c>
      <c r="D645" s="2" t="s">
        <v>434</v>
      </c>
      <c r="E645" s="2" t="s">
        <v>77</v>
      </c>
      <c r="F645" s="2">
        <v>36164</v>
      </c>
      <c r="G645" s="2" t="s">
        <v>216</v>
      </c>
      <c r="H645" s="2" t="s">
        <v>16</v>
      </c>
      <c r="I645" s="2" t="s">
        <v>138</v>
      </c>
      <c r="J645" s="2" t="s">
        <v>1179</v>
      </c>
      <c r="K645" s="2"/>
      <c r="L645" s="2" t="s">
        <v>30</v>
      </c>
      <c r="M645" s="2"/>
      <c r="N645" s="2"/>
      <c r="O645" s="2"/>
      <c r="P645" s="2"/>
      <c r="Q645" s="2"/>
      <c r="R645" s="2"/>
      <c r="S645" s="2"/>
      <c r="T645" s="2"/>
      <c r="U645" s="2"/>
      <c r="V645" s="2" t="s">
        <v>4285</v>
      </c>
      <c r="W645" s="2"/>
      <c r="X645" s="2"/>
      <c r="Y645" s="2"/>
      <c r="Z645" s="2"/>
      <c r="AA645" s="2"/>
      <c r="AB645" s="2"/>
      <c r="AC645" s="2"/>
      <c r="AD645" s="2"/>
      <c r="AE645" s="2"/>
      <c r="AF645" s="2" t="s">
        <v>4252</v>
      </c>
      <c r="AG645" s="2" t="s">
        <v>4252</v>
      </c>
      <c r="AH645" s="2"/>
    </row>
    <row r="646" spans="1:34" ht="17.25" customHeight="1" x14ac:dyDescent="0.25">
      <c r="A646" s="2">
        <v>332796</v>
      </c>
      <c r="B646" s="2" t="s">
        <v>1807</v>
      </c>
      <c r="C646" s="2" t="s">
        <v>331</v>
      </c>
      <c r="D646" s="2" t="s">
        <v>237</v>
      </c>
      <c r="E646" s="2" t="s">
        <v>76</v>
      </c>
      <c r="F646" s="2">
        <v>35956</v>
      </c>
      <c r="G646" s="2" t="s">
        <v>216</v>
      </c>
      <c r="H646" s="2" t="s">
        <v>19</v>
      </c>
      <c r="I646" s="2" t="s">
        <v>138</v>
      </c>
      <c r="J646" s="2" t="s">
        <v>1179</v>
      </c>
      <c r="K646" s="2"/>
      <c r="L646" s="2" t="s">
        <v>18</v>
      </c>
      <c r="M646" s="2"/>
      <c r="N646" s="2"/>
      <c r="O646" s="2"/>
      <c r="P646" s="2"/>
      <c r="Q646" s="2"/>
      <c r="R646" s="2"/>
      <c r="S646" s="2"/>
      <c r="T646" s="2"/>
      <c r="U646" s="2"/>
      <c r="V646" s="2" t="s">
        <v>4285</v>
      </c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 t="s">
        <v>4252</v>
      </c>
      <c r="AH646" s="2"/>
    </row>
    <row r="647" spans="1:34" ht="17.25" customHeight="1" x14ac:dyDescent="0.25">
      <c r="A647" s="2">
        <v>333363</v>
      </c>
      <c r="B647" s="2" t="s">
        <v>1402</v>
      </c>
      <c r="C647" s="2" t="s">
        <v>500</v>
      </c>
      <c r="D647" s="2" t="s">
        <v>445</v>
      </c>
      <c r="E647" s="2" t="s">
        <v>77</v>
      </c>
      <c r="F647" s="2">
        <v>35798</v>
      </c>
      <c r="G647" s="2" t="s">
        <v>368</v>
      </c>
      <c r="H647" s="2" t="s">
        <v>16</v>
      </c>
      <c r="I647" s="2" t="s">
        <v>138</v>
      </c>
      <c r="J647" s="2" t="s">
        <v>1179</v>
      </c>
      <c r="K647" s="2"/>
      <c r="L647" s="2" t="s">
        <v>18</v>
      </c>
      <c r="M647" s="2"/>
      <c r="N647" s="2"/>
      <c r="O647" s="2"/>
      <c r="P647" s="2"/>
      <c r="Q647" s="2"/>
      <c r="R647" s="2"/>
      <c r="S647" s="2"/>
      <c r="T647" s="2"/>
      <c r="U647" s="2"/>
      <c r="V647" s="2" t="s">
        <v>4285</v>
      </c>
      <c r="W647" s="2"/>
      <c r="X647" s="2"/>
      <c r="Y647" s="2"/>
      <c r="Z647" s="2"/>
      <c r="AA647" s="2"/>
      <c r="AB647" s="2"/>
      <c r="AC647" s="2"/>
      <c r="AD647" s="2"/>
      <c r="AE647" s="2"/>
      <c r="AF647" s="2" t="s">
        <v>4252</v>
      </c>
      <c r="AG647" s="2" t="s">
        <v>4252</v>
      </c>
      <c r="AH647" s="2"/>
    </row>
    <row r="648" spans="1:34" ht="17.25" customHeight="1" x14ac:dyDescent="0.25">
      <c r="A648" s="2">
        <v>334832</v>
      </c>
      <c r="B648" s="2" t="s">
        <v>1214</v>
      </c>
      <c r="C648" s="2" t="s">
        <v>378</v>
      </c>
      <c r="D648" s="2" t="s">
        <v>495</v>
      </c>
      <c r="E648" s="2" t="s">
        <v>76</v>
      </c>
      <c r="F648" s="2">
        <v>35886</v>
      </c>
      <c r="G648" s="2" t="s">
        <v>1215</v>
      </c>
      <c r="H648" s="2" t="s">
        <v>16</v>
      </c>
      <c r="I648" s="2" t="s">
        <v>138</v>
      </c>
      <c r="J648" s="2" t="s">
        <v>1179</v>
      </c>
      <c r="K648" s="2"/>
      <c r="L648" s="2" t="s">
        <v>18</v>
      </c>
      <c r="M648" s="2"/>
      <c r="N648" s="2"/>
      <c r="O648" s="2"/>
      <c r="P648" s="2"/>
      <c r="Q648" s="2"/>
      <c r="R648" s="2"/>
      <c r="S648" s="2"/>
      <c r="T648" s="2"/>
      <c r="U648" s="2"/>
      <c r="V648" s="2" t="s">
        <v>4285</v>
      </c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 t="s">
        <v>4252</v>
      </c>
      <c r="AH648" s="2"/>
    </row>
    <row r="649" spans="1:34" ht="17.25" customHeight="1" x14ac:dyDescent="0.25">
      <c r="A649" s="2">
        <v>309490</v>
      </c>
      <c r="B649" s="2" t="s">
        <v>1495</v>
      </c>
      <c r="C649" s="2" t="s">
        <v>1496</v>
      </c>
      <c r="D649" s="2" t="s">
        <v>451</v>
      </c>
      <c r="E649" s="2" t="s">
        <v>77</v>
      </c>
      <c r="F649" s="2">
        <v>31048</v>
      </c>
      <c r="G649" s="2" t="s">
        <v>212</v>
      </c>
      <c r="H649" s="2" t="s">
        <v>16</v>
      </c>
      <c r="I649" s="2" t="s">
        <v>138</v>
      </c>
      <c r="J649" s="2" t="s">
        <v>1179</v>
      </c>
      <c r="K649" s="2"/>
      <c r="L649" s="2" t="s">
        <v>30</v>
      </c>
      <c r="M649" s="2"/>
      <c r="N649" s="2"/>
      <c r="O649" s="2"/>
      <c r="P649" s="2"/>
      <c r="Q649" s="2"/>
      <c r="R649" s="2"/>
      <c r="S649" s="2"/>
      <c r="T649" s="2"/>
      <c r="U649" s="2"/>
      <c r="V649" s="2" t="s">
        <v>4285</v>
      </c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7.25" customHeight="1" x14ac:dyDescent="0.25">
      <c r="A650" s="2">
        <v>316774</v>
      </c>
      <c r="B650" s="2" t="s">
        <v>1658</v>
      </c>
      <c r="C650" s="2" t="s">
        <v>643</v>
      </c>
      <c r="D650" s="2" t="s">
        <v>1659</v>
      </c>
      <c r="E650" s="2" t="s">
        <v>76</v>
      </c>
      <c r="F650" s="2">
        <v>32538</v>
      </c>
      <c r="G650" s="2" t="s">
        <v>18</v>
      </c>
      <c r="H650" s="2" t="s">
        <v>19</v>
      </c>
      <c r="I650" s="2" t="s">
        <v>138</v>
      </c>
      <c r="J650" s="2" t="s">
        <v>1179</v>
      </c>
      <c r="K650" s="2"/>
      <c r="L650" s="2" t="s">
        <v>18</v>
      </c>
      <c r="M650" s="2"/>
      <c r="N650" s="2"/>
      <c r="O650" s="2"/>
      <c r="P650" s="2"/>
      <c r="Q650" s="2"/>
      <c r="R650" s="2">
        <v>4934</v>
      </c>
      <c r="S650" s="2">
        <v>45511</v>
      </c>
      <c r="T650" s="2">
        <v>350000</v>
      </c>
      <c r="U650" s="2"/>
      <c r="V650" s="2" t="s">
        <v>4285</v>
      </c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7.25" customHeight="1" x14ac:dyDescent="0.25">
      <c r="A651" s="2">
        <v>326364</v>
      </c>
      <c r="B651" s="2" t="s">
        <v>1650</v>
      </c>
      <c r="C651" s="2" t="s">
        <v>247</v>
      </c>
      <c r="D651" s="2" t="s">
        <v>507</v>
      </c>
      <c r="E651" s="2" t="s">
        <v>76</v>
      </c>
      <c r="F651" s="2">
        <v>33617</v>
      </c>
      <c r="G651" s="2" t="s">
        <v>18</v>
      </c>
      <c r="H651" s="2" t="s">
        <v>16</v>
      </c>
      <c r="I651" s="2" t="s">
        <v>138</v>
      </c>
      <c r="J651" s="2" t="s">
        <v>1179</v>
      </c>
      <c r="K651" s="2"/>
      <c r="L651" s="2" t="s">
        <v>73</v>
      </c>
      <c r="M651" s="2"/>
      <c r="N651" s="2"/>
      <c r="O651" s="2"/>
      <c r="P651" s="2"/>
      <c r="Q651" s="2"/>
      <c r="R651" s="2"/>
      <c r="S651" s="2"/>
      <c r="T651" s="2"/>
      <c r="U651" s="2"/>
      <c r="V651" s="2" t="s">
        <v>4285</v>
      </c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7.25" customHeight="1" x14ac:dyDescent="0.25">
      <c r="A652" s="2">
        <v>332356</v>
      </c>
      <c r="B652" s="2" t="s">
        <v>1647</v>
      </c>
      <c r="C652" s="2" t="s">
        <v>439</v>
      </c>
      <c r="D652" s="2" t="s">
        <v>434</v>
      </c>
      <c r="E652" s="2" t="s">
        <v>76</v>
      </c>
      <c r="F652" s="2">
        <v>34505</v>
      </c>
      <c r="G652" s="2" t="s">
        <v>18</v>
      </c>
      <c r="H652" s="2" t="s">
        <v>16</v>
      </c>
      <c r="I652" s="2" t="s">
        <v>138</v>
      </c>
      <c r="J652" s="2" t="s">
        <v>1179</v>
      </c>
      <c r="K652" s="2"/>
      <c r="L652" s="2" t="s">
        <v>18</v>
      </c>
      <c r="M652" s="2"/>
      <c r="N652" s="2"/>
      <c r="O652" s="2"/>
      <c r="P652" s="2"/>
      <c r="Q652" s="2"/>
      <c r="R652" s="2"/>
      <c r="S652" s="2"/>
      <c r="T652" s="2"/>
      <c r="U652" s="2"/>
      <c r="V652" s="2" t="s">
        <v>4285</v>
      </c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7.25" customHeight="1" x14ac:dyDescent="0.25">
      <c r="A653" s="2">
        <v>332946</v>
      </c>
      <c r="B653" s="2" t="s">
        <v>1793</v>
      </c>
      <c r="C653" s="2" t="s">
        <v>289</v>
      </c>
      <c r="D653" s="2" t="s">
        <v>365</v>
      </c>
      <c r="E653" s="2" t="s">
        <v>77</v>
      </c>
      <c r="F653" s="2">
        <v>29971</v>
      </c>
      <c r="G653" s="2" t="s">
        <v>18</v>
      </c>
      <c r="H653" s="2" t="s">
        <v>16</v>
      </c>
      <c r="I653" s="2" t="s">
        <v>138</v>
      </c>
      <c r="J653" s="2" t="s">
        <v>15</v>
      </c>
      <c r="K653" s="2"/>
      <c r="L653" s="2" t="s">
        <v>18</v>
      </c>
      <c r="M653" s="2"/>
      <c r="N653" s="2"/>
      <c r="O653" s="2"/>
      <c r="P653" s="2"/>
      <c r="Q653" s="2"/>
      <c r="R653" s="2"/>
      <c r="S653" s="2"/>
      <c r="T653" s="2"/>
      <c r="U653" s="2"/>
      <c r="V653" s="2" t="s">
        <v>4285</v>
      </c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7.25" customHeight="1" x14ac:dyDescent="0.25">
      <c r="A654" s="2">
        <v>303664</v>
      </c>
      <c r="B654" s="2" t="s">
        <v>1208</v>
      </c>
      <c r="C654" s="2" t="s">
        <v>1084</v>
      </c>
      <c r="D654" s="2" t="s">
        <v>1209</v>
      </c>
      <c r="E654" s="2" t="s">
        <v>77</v>
      </c>
      <c r="F654" s="2">
        <v>30249</v>
      </c>
      <c r="G654" s="2" t="s">
        <v>61</v>
      </c>
      <c r="H654" s="2" t="s">
        <v>16</v>
      </c>
      <c r="I654" s="2" t="s">
        <v>138</v>
      </c>
      <c r="J654" s="2" t="s">
        <v>1179</v>
      </c>
      <c r="K654" s="2"/>
      <c r="L654" s="2" t="s">
        <v>61</v>
      </c>
      <c r="M654" s="2"/>
      <c r="N654" s="2"/>
      <c r="O654" s="2"/>
      <c r="P654" s="2"/>
      <c r="Q654" s="2"/>
      <c r="R654" s="2"/>
      <c r="S654" s="2"/>
      <c r="T654" s="2"/>
      <c r="U654" s="2"/>
      <c r="V654" s="2" t="s">
        <v>4285</v>
      </c>
      <c r="W654" s="2"/>
      <c r="X654" s="2"/>
      <c r="Y654" s="2"/>
      <c r="Z654" s="2"/>
      <c r="AA654" s="2"/>
      <c r="AB654" s="2"/>
      <c r="AC654" s="2"/>
      <c r="AD654" s="2"/>
      <c r="AE654" s="2" t="s">
        <v>4252</v>
      </c>
      <c r="AF654" s="2" t="s">
        <v>4252</v>
      </c>
      <c r="AG654" s="2" t="s">
        <v>4252</v>
      </c>
      <c r="AH654" s="2"/>
    </row>
    <row r="655" spans="1:34" ht="17.25" customHeight="1" x14ac:dyDescent="0.25">
      <c r="A655" s="2">
        <v>312627</v>
      </c>
      <c r="B655" s="2" t="s">
        <v>1297</v>
      </c>
      <c r="C655" s="2" t="s">
        <v>329</v>
      </c>
      <c r="D655" s="2" t="s">
        <v>567</v>
      </c>
      <c r="E655" s="2" t="s">
        <v>77</v>
      </c>
      <c r="F655" s="2">
        <v>28630</v>
      </c>
      <c r="G655" s="2" t="s">
        <v>1298</v>
      </c>
      <c r="H655" s="2" t="s">
        <v>16</v>
      </c>
      <c r="I655" s="2" t="s">
        <v>138</v>
      </c>
      <c r="J655" s="2" t="s">
        <v>1179</v>
      </c>
      <c r="K655" s="2"/>
      <c r="L655" s="2" t="s">
        <v>18</v>
      </c>
      <c r="M655" s="2"/>
      <c r="N655" s="2"/>
      <c r="O655" s="2"/>
      <c r="P655" s="2"/>
      <c r="Q655" s="2"/>
      <c r="R655" s="2"/>
      <c r="S655" s="2"/>
      <c r="T655" s="2"/>
      <c r="U655" s="2"/>
      <c r="V655" s="2" t="s">
        <v>4285</v>
      </c>
      <c r="W655" s="2"/>
      <c r="X655" s="2"/>
      <c r="Y655" s="2"/>
      <c r="Z655" s="2"/>
      <c r="AA655" s="2"/>
      <c r="AB655" s="2"/>
      <c r="AC655" s="2"/>
      <c r="AD655" s="2"/>
      <c r="AE655" s="2" t="s">
        <v>4252</v>
      </c>
      <c r="AF655" s="2" t="s">
        <v>4252</v>
      </c>
      <c r="AG655" s="2" t="s">
        <v>4252</v>
      </c>
      <c r="AH655" s="2"/>
    </row>
    <row r="656" spans="1:34" ht="17.25" customHeight="1" x14ac:dyDescent="0.25">
      <c r="A656" s="2">
        <v>317961</v>
      </c>
      <c r="B656" s="2" t="s">
        <v>1797</v>
      </c>
      <c r="C656" s="2" t="s">
        <v>323</v>
      </c>
      <c r="D656" s="2" t="s">
        <v>1798</v>
      </c>
      <c r="E656" s="2" t="s">
        <v>77</v>
      </c>
      <c r="F656" s="2">
        <v>33239</v>
      </c>
      <c r="G656" s="2" t="s">
        <v>18</v>
      </c>
      <c r="H656" s="2" t="s">
        <v>16</v>
      </c>
      <c r="I656" s="2" t="s">
        <v>138</v>
      </c>
      <c r="J656" s="2" t="s">
        <v>15</v>
      </c>
      <c r="K656" s="2"/>
      <c r="L656" s="2" t="s">
        <v>18</v>
      </c>
      <c r="M656" s="2"/>
      <c r="N656" s="2"/>
      <c r="O656" s="2"/>
      <c r="P656" s="2"/>
      <c r="Q656" s="2"/>
      <c r="R656" s="2"/>
      <c r="S656" s="2"/>
      <c r="T656" s="2"/>
      <c r="U656" s="2"/>
      <c r="V656" s="2" t="s">
        <v>4285</v>
      </c>
      <c r="W656" s="2"/>
      <c r="X656" s="2"/>
      <c r="Y656" s="2"/>
      <c r="Z656" s="2"/>
      <c r="AA656" s="2"/>
      <c r="AB656" s="2"/>
      <c r="AC656" s="2"/>
      <c r="AD656" s="2"/>
      <c r="AE656" s="2" t="s">
        <v>4252</v>
      </c>
      <c r="AF656" s="2" t="s">
        <v>4252</v>
      </c>
      <c r="AG656" s="2" t="s">
        <v>4252</v>
      </c>
      <c r="AH656" s="2"/>
    </row>
    <row r="657" spans="1:34" ht="17.25" customHeight="1" x14ac:dyDescent="0.25">
      <c r="A657" s="2">
        <v>328145</v>
      </c>
      <c r="B657" s="2" t="s">
        <v>1805</v>
      </c>
      <c r="C657" s="2" t="s">
        <v>252</v>
      </c>
      <c r="D657" s="2" t="s">
        <v>826</v>
      </c>
      <c r="E657" s="2" t="s">
        <v>77</v>
      </c>
      <c r="F657" s="2">
        <v>35796</v>
      </c>
      <c r="G657" s="2" t="s">
        <v>358</v>
      </c>
      <c r="H657" s="2" t="s">
        <v>16</v>
      </c>
      <c r="I657" s="2" t="s">
        <v>138</v>
      </c>
      <c r="J657" s="2" t="s">
        <v>1179</v>
      </c>
      <c r="K657" s="2"/>
      <c r="L657" s="2" t="s">
        <v>30</v>
      </c>
      <c r="M657" s="2"/>
      <c r="N657" s="2"/>
      <c r="O657" s="2"/>
      <c r="P657" s="2"/>
      <c r="Q657" s="2"/>
      <c r="R657" s="2"/>
      <c r="S657" s="2"/>
      <c r="T657" s="2"/>
      <c r="U657" s="2"/>
      <c r="V657" s="2" t="s">
        <v>4285</v>
      </c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 t="s">
        <v>4252</v>
      </c>
      <c r="AH657" s="2"/>
    </row>
    <row r="658" spans="1:34" ht="17.25" customHeight="1" x14ac:dyDescent="0.25">
      <c r="A658" s="2">
        <v>329987</v>
      </c>
      <c r="B658" s="2" t="s">
        <v>1796</v>
      </c>
      <c r="C658" s="2" t="s">
        <v>581</v>
      </c>
      <c r="D658" s="2" t="s">
        <v>991</v>
      </c>
      <c r="E658" s="2" t="s">
        <v>76</v>
      </c>
      <c r="F658" s="2">
        <v>35442</v>
      </c>
      <c r="G658" s="2" t="s">
        <v>58</v>
      </c>
      <c r="H658" s="2" t="s">
        <v>16</v>
      </c>
      <c r="I658" s="2" t="s">
        <v>138</v>
      </c>
      <c r="J658" s="2" t="s">
        <v>15</v>
      </c>
      <c r="K658" s="2"/>
      <c r="L658" s="2" t="s">
        <v>18</v>
      </c>
      <c r="M658" s="2"/>
      <c r="N658" s="2"/>
      <c r="O658" s="2"/>
      <c r="P658" s="2"/>
      <c r="Q658" s="2"/>
      <c r="R658" s="2"/>
      <c r="S658" s="2"/>
      <c r="T658" s="2"/>
      <c r="U658" s="2"/>
      <c r="V658" s="2" t="s">
        <v>4285</v>
      </c>
      <c r="W658" s="2"/>
      <c r="X658" s="2"/>
      <c r="Y658" s="2"/>
      <c r="Z658" s="2"/>
      <c r="AA658" s="2"/>
      <c r="AB658" s="2"/>
      <c r="AC658" s="2"/>
      <c r="AD658" s="2"/>
      <c r="AE658" s="2" t="s">
        <v>4252</v>
      </c>
      <c r="AF658" s="2" t="s">
        <v>4252</v>
      </c>
      <c r="AG658" s="2" t="s">
        <v>4252</v>
      </c>
      <c r="AH658" s="2"/>
    </row>
    <row r="659" spans="1:34" ht="17.25" customHeight="1" x14ac:dyDescent="0.25">
      <c r="A659" s="2">
        <v>333020</v>
      </c>
      <c r="B659" s="2" t="s">
        <v>1657</v>
      </c>
      <c r="C659" s="2" t="s">
        <v>252</v>
      </c>
      <c r="D659" s="2" t="s">
        <v>533</v>
      </c>
      <c r="E659" s="2" t="s">
        <v>77</v>
      </c>
      <c r="F659" s="2">
        <v>33604</v>
      </c>
      <c r="G659" s="2" t="s">
        <v>721</v>
      </c>
      <c r="H659" s="2" t="s">
        <v>16</v>
      </c>
      <c r="I659" s="2" t="s">
        <v>138</v>
      </c>
      <c r="J659" s="2" t="s">
        <v>1179</v>
      </c>
      <c r="K659" s="2"/>
      <c r="L659" s="2" t="s">
        <v>55</v>
      </c>
      <c r="M659" s="2"/>
      <c r="N659" s="2"/>
      <c r="O659" s="2"/>
      <c r="P659" s="2"/>
      <c r="Q659" s="2"/>
      <c r="R659" s="2"/>
      <c r="S659" s="2"/>
      <c r="T659" s="2"/>
      <c r="U659" s="2"/>
      <c r="V659" s="2" t="s">
        <v>4285</v>
      </c>
      <c r="W659" s="2"/>
      <c r="X659" s="2"/>
      <c r="Y659" s="2"/>
      <c r="Z659" s="2"/>
      <c r="AA659" s="2"/>
      <c r="AB659" s="2"/>
      <c r="AC659" s="2"/>
      <c r="AD659" s="2"/>
      <c r="AE659" s="2" t="s">
        <v>4252</v>
      </c>
      <c r="AF659" s="2" t="s">
        <v>4252</v>
      </c>
      <c r="AG659" s="2" t="s">
        <v>4252</v>
      </c>
      <c r="AH659" s="2"/>
    </row>
    <row r="660" spans="1:34" ht="17.25" customHeight="1" x14ac:dyDescent="0.25">
      <c r="A660" s="2">
        <v>303320</v>
      </c>
      <c r="B660" s="2" t="s">
        <v>2268</v>
      </c>
      <c r="C660" s="2" t="s">
        <v>228</v>
      </c>
      <c r="D660" s="2" t="s">
        <v>353</v>
      </c>
      <c r="E660" s="2" t="s">
        <v>77</v>
      </c>
      <c r="F660" s="2">
        <v>29853</v>
      </c>
      <c r="G660" s="2" t="s">
        <v>463</v>
      </c>
      <c r="H660" s="2" t="s">
        <v>16</v>
      </c>
      <c r="I660" s="2" t="s">
        <v>138</v>
      </c>
      <c r="J660" s="2" t="s">
        <v>15</v>
      </c>
      <c r="K660" s="2"/>
      <c r="L660" s="2" t="s">
        <v>30</v>
      </c>
      <c r="M660" s="2"/>
      <c r="N660" s="2"/>
      <c r="O660" s="2"/>
      <c r="P660" s="2"/>
      <c r="Q660" s="2"/>
      <c r="R660" s="2"/>
      <c r="S660" s="2"/>
      <c r="T660" s="2"/>
      <c r="U660" s="2"/>
      <c r="V660" s="2" t="s">
        <v>4286</v>
      </c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7.25" customHeight="1" x14ac:dyDescent="0.25">
      <c r="A661" s="2">
        <v>326750</v>
      </c>
      <c r="B661" s="2" t="s">
        <v>1830</v>
      </c>
      <c r="C661" s="2" t="s">
        <v>456</v>
      </c>
      <c r="D661" s="2" t="s">
        <v>820</v>
      </c>
      <c r="E661" s="2" t="s">
        <v>77</v>
      </c>
      <c r="F661" s="2">
        <v>35019</v>
      </c>
      <c r="G661" s="2" t="s">
        <v>775</v>
      </c>
      <c r="H661" s="2" t="s">
        <v>16</v>
      </c>
      <c r="I661" s="2" t="s">
        <v>138</v>
      </c>
      <c r="J661" s="2" t="s">
        <v>1179</v>
      </c>
      <c r="K661" s="2"/>
      <c r="L661" s="2" t="s">
        <v>18</v>
      </c>
      <c r="M661" s="2"/>
      <c r="N661" s="2"/>
      <c r="O661" s="2"/>
      <c r="P661" s="2"/>
      <c r="Q661" s="2"/>
      <c r="R661" s="2"/>
      <c r="S661" s="2"/>
      <c r="T661" s="2"/>
      <c r="U661" s="2"/>
      <c r="V661" s="2" t="s">
        <v>4286</v>
      </c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7.25" customHeight="1" x14ac:dyDescent="0.25">
      <c r="A662" s="2">
        <v>327283</v>
      </c>
      <c r="B662" s="2" t="s">
        <v>1845</v>
      </c>
      <c r="C662" s="2" t="s">
        <v>376</v>
      </c>
      <c r="D662" s="2" t="s">
        <v>231</v>
      </c>
      <c r="E662" s="2" t="s">
        <v>77</v>
      </c>
      <c r="F662" s="2">
        <v>33239</v>
      </c>
      <c r="G662" s="2" t="s">
        <v>1846</v>
      </c>
      <c r="H662" s="2" t="s">
        <v>16</v>
      </c>
      <c r="I662" s="2" t="s">
        <v>138</v>
      </c>
      <c r="J662" s="2" t="s">
        <v>1179</v>
      </c>
      <c r="K662" s="2"/>
      <c r="L662" s="2" t="s">
        <v>18</v>
      </c>
      <c r="M662" s="2"/>
      <c r="N662" s="2"/>
      <c r="O662" s="2"/>
      <c r="P662" s="2" t="s">
        <v>4262</v>
      </c>
      <c r="Q662" s="2"/>
      <c r="R662" s="2"/>
      <c r="S662" s="2"/>
      <c r="T662" s="2"/>
      <c r="U662" s="2"/>
      <c r="V662" s="2" t="s">
        <v>4286</v>
      </c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7.25" customHeight="1" x14ac:dyDescent="0.25">
      <c r="A663" s="2">
        <v>329832</v>
      </c>
      <c r="B663" s="2" t="s">
        <v>1954</v>
      </c>
      <c r="C663" s="2" t="s">
        <v>387</v>
      </c>
      <c r="D663" s="2" t="s">
        <v>405</v>
      </c>
      <c r="E663" s="2" t="s">
        <v>77</v>
      </c>
      <c r="F663" s="2">
        <v>27760</v>
      </c>
      <c r="G663" s="2" t="s">
        <v>47</v>
      </c>
      <c r="H663" s="2" t="s">
        <v>16</v>
      </c>
      <c r="I663" s="2" t="s">
        <v>138</v>
      </c>
      <c r="J663" s="2" t="s">
        <v>1179</v>
      </c>
      <c r="K663" s="2"/>
      <c r="L663" s="2" t="s">
        <v>47</v>
      </c>
      <c r="M663" s="2"/>
      <c r="N663" s="2"/>
      <c r="O663" s="2"/>
      <c r="P663" s="2"/>
      <c r="Q663" s="2"/>
      <c r="R663" s="2"/>
      <c r="S663" s="2"/>
      <c r="T663" s="2"/>
      <c r="U663" s="2"/>
      <c r="V663" s="2" t="s">
        <v>4286</v>
      </c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7.25" customHeight="1" x14ac:dyDescent="0.25">
      <c r="A664" s="2">
        <v>330958</v>
      </c>
      <c r="B664" s="2" t="s">
        <v>2132</v>
      </c>
      <c r="C664" s="2" t="s">
        <v>1729</v>
      </c>
      <c r="D664" s="2" t="s">
        <v>341</v>
      </c>
      <c r="E664" s="2" t="s">
        <v>76</v>
      </c>
      <c r="F664" s="2">
        <v>36161</v>
      </c>
      <c r="G664" s="2" t="s">
        <v>18</v>
      </c>
      <c r="H664" s="2" t="s">
        <v>16</v>
      </c>
      <c r="I664" s="2" t="s">
        <v>138</v>
      </c>
      <c r="J664" s="2" t="s">
        <v>1179</v>
      </c>
      <c r="K664" s="2"/>
      <c r="L664" s="2" t="s">
        <v>18</v>
      </c>
      <c r="M664" s="2"/>
      <c r="N664" s="2"/>
      <c r="O664" s="2"/>
      <c r="P664" s="2"/>
      <c r="Q664" s="2"/>
      <c r="R664" s="2"/>
      <c r="S664" s="2"/>
      <c r="T664" s="2"/>
      <c r="U664" s="2"/>
      <c r="V664" s="2" t="s">
        <v>4286</v>
      </c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7.25" customHeight="1" x14ac:dyDescent="0.25">
      <c r="A665" s="2">
        <v>331034</v>
      </c>
      <c r="B665" s="2" t="s">
        <v>1961</v>
      </c>
      <c r="C665" s="2" t="s">
        <v>542</v>
      </c>
      <c r="D665" s="2" t="s">
        <v>1882</v>
      </c>
      <c r="E665" s="2" t="s">
        <v>77</v>
      </c>
      <c r="F665" s="2">
        <v>35065</v>
      </c>
      <c r="G665" s="2" t="s">
        <v>18</v>
      </c>
      <c r="H665" s="2" t="s">
        <v>16</v>
      </c>
      <c r="I665" s="2" t="s">
        <v>138</v>
      </c>
      <c r="J665" s="2" t="s">
        <v>1179</v>
      </c>
      <c r="K665" s="2"/>
      <c r="L665" s="2" t="s">
        <v>18</v>
      </c>
      <c r="M665" s="2"/>
      <c r="N665" s="2"/>
      <c r="O665" s="2"/>
      <c r="P665" s="2"/>
      <c r="Q665" s="2"/>
      <c r="R665" s="2"/>
      <c r="S665" s="2"/>
      <c r="T665" s="2"/>
      <c r="U665" s="2"/>
      <c r="V665" s="2" t="s">
        <v>4286</v>
      </c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7.25" customHeight="1" x14ac:dyDescent="0.25">
      <c r="A666" s="2">
        <v>331288</v>
      </c>
      <c r="B666" s="2" t="s">
        <v>2133</v>
      </c>
      <c r="C666" s="2" t="s">
        <v>213</v>
      </c>
      <c r="D666" s="2" t="s">
        <v>814</v>
      </c>
      <c r="E666" s="2" t="s">
        <v>76</v>
      </c>
      <c r="F666" s="2">
        <v>34365</v>
      </c>
      <c r="G666" s="2" t="s">
        <v>746</v>
      </c>
      <c r="H666" s="2" t="s">
        <v>16</v>
      </c>
      <c r="I666" s="2" t="s">
        <v>138</v>
      </c>
      <c r="J666" s="2" t="s">
        <v>1179</v>
      </c>
      <c r="K666" s="2"/>
      <c r="L666" s="2" t="s">
        <v>67</v>
      </c>
      <c r="M666" s="2"/>
      <c r="N666" s="2"/>
      <c r="O666" s="2"/>
      <c r="P666" s="2"/>
      <c r="Q666" s="2"/>
      <c r="R666" s="2"/>
      <c r="S666" s="2"/>
      <c r="T666" s="2"/>
      <c r="U666" s="2"/>
      <c r="V666" s="2" t="s">
        <v>4286</v>
      </c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7.25" customHeight="1" x14ac:dyDescent="0.25">
      <c r="A667" s="2">
        <v>332027</v>
      </c>
      <c r="B667" s="2" t="s">
        <v>1847</v>
      </c>
      <c r="C667" s="2" t="s">
        <v>247</v>
      </c>
      <c r="D667" s="2" t="s">
        <v>221</v>
      </c>
      <c r="E667" s="2" t="s">
        <v>77</v>
      </c>
      <c r="F667" s="2">
        <v>34122</v>
      </c>
      <c r="G667" s="2" t="s">
        <v>775</v>
      </c>
      <c r="H667" s="2" t="s">
        <v>16</v>
      </c>
      <c r="I667" s="2" t="s">
        <v>138</v>
      </c>
      <c r="J667" s="2" t="s">
        <v>1179</v>
      </c>
      <c r="K667" s="2"/>
      <c r="L667" s="2" t="s">
        <v>40</v>
      </c>
      <c r="M667" s="2"/>
      <c r="N667" s="2"/>
      <c r="O667" s="2"/>
      <c r="P667" s="2"/>
      <c r="Q667" s="2"/>
      <c r="R667" s="2"/>
      <c r="S667" s="2"/>
      <c r="T667" s="2"/>
      <c r="U667" s="2"/>
      <c r="V667" s="2" t="s">
        <v>4286</v>
      </c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7.25" customHeight="1" x14ac:dyDescent="0.25">
      <c r="A668" s="2">
        <v>332195</v>
      </c>
      <c r="B668" s="2" t="s">
        <v>2043</v>
      </c>
      <c r="C668" s="2" t="s">
        <v>384</v>
      </c>
      <c r="D668" s="2" t="s">
        <v>985</v>
      </c>
      <c r="E668" s="2" t="s">
        <v>77</v>
      </c>
      <c r="F668" s="2">
        <v>31564</v>
      </c>
      <c r="G668" s="2" t="s">
        <v>216</v>
      </c>
      <c r="H668" s="2" t="s">
        <v>16</v>
      </c>
      <c r="I668" s="2" t="s">
        <v>138</v>
      </c>
      <c r="J668" s="2" t="s">
        <v>1179</v>
      </c>
      <c r="K668" s="2"/>
      <c r="L668" s="2" t="s">
        <v>30</v>
      </c>
      <c r="M668" s="2"/>
      <c r="N668" s="2"/>
      <c r="O668" s="2"/>
      <c r="P668" s="2"/>
      <c r="Q668" s="2"/>
      <c r="R668" s="2"/>
      <c r="S668" s="2"/>
      <c r="T668" s="2"/>
      <c r="U668" s="2"/>
      <c r="V668" s="2" t="s">
        <v>4286</v>
      </c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7.25" customHeight="1" x14ac:dyDescent="0.25">
      <c r="A669" s="2">
        <v>332776</v>
      </c>
      <c r="B669" s="2" t="s">
        <v>1955</v>
      </c>
      <c r="C669" s="2" t="s">
        <v>252</v>
      </c>
      <c r="D669" s="2" t="s">
        <v>211</v>
      </c>
      <c r="E669" s="2" t="s">
        <v>76</v>
      </c>
      <c r="F669" s="2">
        <v>36300</v>
      </c>
      <c r="G669" s="2" t="s">
        <v>575</v>
      </c>
      <c r="H669" s="2" t="s">
        <v>16</v>
      </c>
      <c r="I669" s="2" t="s">
        <v>138</v>
      </c>
      <c r="J669" s="2" t="s">
        <v>1179</v>
      </c>
      <c r="K669" s="2"/>
      <c r="L669" s="2" t="s">
        <v>18</v>
      </c>
      <c r="M669" s="2"/>
      <c r="N669" s="2"/>
      <c r="O669" s="2"/>
      <c r="P669" s="2"/>
      <c r="Q669" s="2"/>
      <c r="R669" s="2"/>
      <c r="S669" s="2"/>
      <c r="T669" s="2"/>
      <c r="U669" s="2"/>
      <c r="V669" s="2" t="s">
        <v>4286</v>
      </c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7.25" customHeight="1" x14ac:dyDescent="0.25">
      <c r="A670" s="2">
        <v>333662</v>
      </c>
      <c r="B670" s="2" t="s">
        <v>2206</v>
      </c>
      <c r="C670" s="2" t="s">
        <v>295</v>
      </c>
      <c r="D670" s="2" t="s">
        <v>214</v>
      </c>
      <c r="E670" s="2" t="s">
        <v>76</v>
      </c>
      <c r="F670" s="2"/>
      <c r="G670" s="2"/>
      <c r="H670" s="2" t="s">
        <v>16</v>
      </c>
      <c r="I670" s="2" t="s">
        <v>138</v>
      </c>
      <c r="J670" s="2"/>
      <c r="K670" s="2"/>
      <c r="L670" s="2"/>
      <c r="M670" s="2"/>
      <c r="N670" s="2"/>
      <c r="O670" s="2"/>
      <c r="P670" s="2"/>
      <c r="Q670" s="2"/>
      <c r="R670" s="2">
        <v>4910</v>
      </c>
      <c r="S670" s="2">
        <v>45510</v>
      </c>
      <c r="T670" s="2">
        <v>70000</v>
      </c>
      <c r="U670" s="2"/>
      <c r="V670" s="2" t="s">
        <v>4286</v>
      </c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7.25" customHeight="1" x14ac:dyDescent="0.25">
      <c r="A671" s="2">
        <v>333833</v>
      </c>
      <c r="B671" s="2" t="s">
        <v>1832</v>
      </c>
      <c r="C671" s="2" t="s">
        <v>424</v>
      </c>
      <c r="D671" s="2" t="s">
        <v>298</v>
      </c>
      <c r="E671" s="2" t="s">
        <v>77</v>
      </c>
      <c r="F671" s="2">
        <v>34581</v>
      </c>
      <c r="G671" s="2" t="s">
        <v>18</v>
      </c>
      <c r="H671" s="2" t="s">
        <v>16</v>
      </c>
      <c r="I671" s="2" t="s">
        <v>138</v>
      </c>
      <c r="J671" s="2" t="s">
        <v>1179</v>
      </c>
      <c r="K671" s="2"/>
      <c r="L671" s="2" t="s">
        <v>18</v>
      </c>
      <c r="M671" s="2"/>
      <c r="N671" s="2"/>
      <c r="O671" s="2"/>
      <c r="P671" s="2"/>
      <c r="Q671" s="2"/>
      <c r="R671" s="2"/>
      <c r="S671" s="2"/>
      <c r="T671" s="2"/>
      <c r="U671" s="2"/>
      <c r="V671" s="2" t="s">
        <v>4286</v>
      </c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7.25" customHeight="1" x14ac:dyDescent="0.25">
      <c r="A672" s="2">
        <v>333966</v>
      </c>
      <c r="B672" s="2" t="s">
        <v>2037</v>
      </c>
      <c r="C672" s="2" t="s">
        <v>718</v>
      </c>
      <c r="D672" s="2" t="s">
        <v>552</v>
      </c>
      <c r="E672" s="2" t="s">
        <v>77</v>
      </c>
      <c r="F672" s="2">
        <v>35591</v>
      </c>
      <c r="G672" s="2" t="s">
        <v>18</v>
      </c>
      <c r="H672" s="2" t="s">
        <v>16</v>
      </c>
      <c r="I672" s="2" t="s">
        <v>138</v>
      </c>
      <c r="J672" s="2" t="s">
        <v>15</v>
      </c>
      <c r="K672" s="2"/>
      <c r="L672" s="2" t="s">
        <v>30</v>
      </c>
      <c r="M672" s="2"/>
      <c r="N672" s="2"/>
      <c r="O672" s="2"/>
      <c r="P672" s="2"/>
      <c r="Q672" s="2"/>
      <c r="R672" s="2"/>
      <c r="S672" s="2"/>
      <c r="T672" s="2"/>
      <c r="U672" s="2"/>
      <c r="V672" s="2" t="s">
        <v>4286</v>
      </c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7.25" customHeight="1" x14ac:dyDescent="0.25">
      <c r="A673" s="2">
        <v>334168</v>
      </c>
      <c r="B673" s="2" t="s">
        <v>1826</v>
      </c>
      <c r="C673" s="2" t="s">
        <v>247</v>
      </c>
      <c r="D673" s="2" t="s">
        <v>1827</v>
      </c>
      <c r="E673" s="2" t="s">
        <v>77</v>
      </c>
      <c r="F673" s="2">
        <v>34240</v>
      </c>
      <c r="G673" s="2" t="s">
        <v>775</v>
      </c>
      <c r="H673" s="2" t="s">
        <v>16</v>
      </c>
      <c r="I673" s="2" t="s">
        <v>138</v>
      </c>
      <c r="J673" s="2" t="s">
        <v>1179</v>
      </c>
      <c r="K673" s="2"/>
      <c r="L673" s="2" t="s">
        <v>40</v>
      </c>
      <c r="M673" s="2"/>
      <c r="N673" s="2"/>
      <c r="O673" s="2"/>
      <c r="P673" s="2"/>
      <c r="Q673" s="2"/>
      <c r="R673" s="2">
        <v>5034</v>
      </c>
      <c r="S673" s="2">
        <v>45512</v>
      </c>
      <c r="T673" s="2">
        <v>70000</v>
      </c>
      <c r="U673" s="2"/>
      <c r="V673" s="2" t="s">
        <v>4286</v>
      </c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7.25" customHeight="1" x14ac:dyDescent="0.25">
      <c r="A674" s="2">
        <v>334210</v>
      </c>
      <c r="B674" s="2" t="s">
        <v>1848</v>
      </c>
      <c r="C674" s="2" t="s">
        <v>545</v>
      </c>
      <c r="D674" s="2" t="s">
        <v>322</v>
      </c>
      <c r="E674" s="2" t="s">
        <v>77</v>
      </c>
      <c r="F674" s="2">
        <v>33941</v>
      </c>
      <c r="G674" s="2" t="s">
        <v>18</v>
      </c>
      <c r="H674" s="2" t="s">
        <v>16</v>
      </c>
      <c r="I674" s="2" t="s">
        <v>138</v>
      </c>
      <c r="J674" s="2" t="s">
        <v>1179</v>
      </c>
      <c r="K674" s="2"/>
      <c r="L674" s="2" t="s">
        <v>18</v>
      </c>
      <c r="M674" s="2"/>
      <c r="N674" s="2"/>
      <c r="O674" s="2"/>
      <c r="P674" s="2"/>
      <c r="Q674" s="2"/>
      <c r="R674" s="2"/>
      <c r="S674" s="2"/>
      <c r="T674" s="2"/>
      <c r="U674" s="2"/>
      <c r="V674" s="2" t="s">
        <v>4286</v>
      </c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7.25" customHeight="1" x14ac:dyDescent="0.25">
      <c r="A675" s="2">
        <v>334252</v>
      </c>
      <c r="B675" s="2" t="s">
        <v>1951</v>
      </c>
      <c r="C675" s="2" t="s">
        <v>553</v>
      </c>
      <c r="D675" s="2" t="s">
        <v>481</v>
      </c>
      <c r="E675" s="2" t="s">
        <v>76</v>
      </c>
      <c r="F675" s="2">
        <v>34700</v>
      </c>
      <c r="G675" s="2" t="s">
        <v>18</v>
      </c>
      <c r="H675" s="2" t="s">
        <v>16</v>
      </c>
      <c r="I675" s="2" t="s">
        <v>138</v>
      </c>
      <c r="J675" s="2" t="s">
        <v>15</v>
      </c>
      <c r="K675" s="2"/>
      <c r="L675" s="2" t="s">
        <v>73</v>
      </c>
      <c r="M675" s="2"/>
      <c r="N675" s="2"/>
      <c r="O675" s="2"/>
      <c r="P675" s="2"/>
      <c r="Q675" s="2"/>
      <c r="R675" s="2"/>
      <c r="S675" s="2"/>
      <c r="T675" s="2"/>
      <c r="U675" s="2"/>
      <c r="V675" s="2" t="s">
        <v>4286</v>
      </c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7.25" customHeight="1" x14ac:dyDescent="0.25">
      <c r="A676" s="2">
        <v>334337</v>
      </c>
      <c r="B676" s="2" t="s">
        <v>1833</v>
      </c>
      <c r="C676" s="2" t="s">
        <v>540</v>
      </c>
      <c r="D676" s="2" t="s">
        <v>1834</v>
      </c>
      <c r="E676" s="2" t="s">
        <v>76</v>
      </c>
      <c r="F676" s="2">
        <v>35626</v>
      </c>
      <c r="G676" s="2" t="s">
        <v>1835</v>
      </c>
      <c r="H676" s="2" t="s">
        <v>16</v>
      </c>
      <c r="I676" s="2" t="s">
        <v>138</v>
      </c>
      <c r="J676" s="2" t="s">
        <v>15</v>
      </c>
      <c r="K676" s="2"/>
      <c r="L676" s="2" t="s">
        <v>18</v>
      </c>
      <c r="M676" s="2"/>
      <c r="N676" s="2"/>
      <c r="O676" s="2"/>
      <c r="P676" s="2"/>
      <c r="Q676" s="2"/>
      <c r="R676" s="2"/>
      <c r="S676" s="2"/>
      <c r="T676" s="2"/>
      <c r="U676" s="2"/>
      <c r="V676" s="2" t="s">
        <v>4286</v>
      </c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7.25" customHeight="1" x14ac:dyDescent="0.25">
      <c r="A677" s="2">
        <v>336863</v>
      </c>
      <c r="B677" s="2" t="s">
        <v>1965</v>
      </c>
      <c r="C677" s="2" t="s">
        <v>213</v>
      </c>
      <c r="D677" s="2" t="s">
        <v>377</v>
      </c>
      <c r="E677" s="2" t="s">
        <v>77</v>
      </c>
      <c r="F677" s="2">
        <v>35796</v>
      </c>
      <c r="G677" s="2" t="s">
        <v>1664</v>
      </c>
      <c r="H677" s="2" t="s">
        <v>16</v>
      </c>
      <c r="I677" s="2" t="s">
        <v>138</v>
      </c>
      <c r="J677" s="2" t="s">
        <v>1179</v>
      </c>
      <c r="K677" s="2"/>
      <c r="L677" s="2" t="s">
        <v>30</v>
      </c>
      <c r="M677" s="2"/>
      <c r="N677" s="2"/>
      <c r="O677" s="2"/>
      <c r="P677" s="2"/>
      <c r="Q677" s="2"/>
      <c r="R677" s="2"/>
      <c r="S677" s="2"/>
      <c r="T677" s="2"/>
      <c r="U677" s="2"/>
      <c r="V677" s="2" t="s">
        <v>4286</v>
      </c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7.25" customHeight="1" x14ac:dyDescent="0.25">
      <c r="A678" s="2">
        <v>336996</v>
      </c>
      <c r="B678" s="2" t="s">
        <v>1662</v>
      </c>
      <c r="C678" s="2" t="s">
        <v>228</v>
      </c>
      <c r="D678" s="2" t="s">
        <v>605</v>
      </c>
      <c r="E678" s="2" t="s">
        <v>77</v>
      </c>
      <c r="F678" s="2">
        <v>31437</v>
      </c>
      <c r="G678" s="2" t="s">
        <v>47</v>
      </c>
      <c r="H678" s="2" t="s">
        <v>16</v>
      </c>
      <c r="I678" s="2" t="s">
        <v>138</v>
      </c>
      <c r="J678" s="2" t="s">
        <v>1179</v>
      </c>
      <c r="K678" s="2"/>
      <c r="L678" s="2" t="s">
        <v>47</v>
      </c>
      <c r="M678" s="2"/>
      <c r="N678" s="2"/>
      <c r="O678" s="2"/>
      <c r="P678" s="2"/>
      <c r="Q678" s="2"/>
      <c r="R678" s="2"/>
      <c r="S678" s="2"/>
      <c r="T678" s="2"/>
      <c r="U678" s="2"/>
      <c r="V678" s="2" t="s">
        <v>4286</v>
      </c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7.25" customHeight="1" x14ac:dyDescent="0.25">
      <c r="A679" s="2">
        <v>312231</v>
      </c>
      <c r="B679" s="2" t="s">
        <v>1952</v>
      </c>
      <c r="C679" s="2" t="s">
        <v>331</v>
      </c>
      <c r="D679" s="2" t="s">
        <v>229</v>
      </c>
      <c r="E679" s="2" t="s">
        <v>77</v>
      </c>
      <c r="F679" s="2">
        <v>28636</v>
      </c>
      <c r="G679" s="2" t="s">
        <v>18</v>
      </c>
      <c r="H679" s="2" t="s">
        <v>16</v>
      </c>
      <c r="I679" s="2" t="s">
        <v>138</v>
      </c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 t="s">
        <v>4286</v>
      </c>
      <c r="W679" s="2"/>
      <c r="X679" s="2"/>
      <c r="Y679" s="2"/>
      <c r="Z679" s="2"/>
      <c r="AA679" s="2"/>
      <c r="AB679" s="2"/>
      <c r="AC679" s="2"/>
      <c r="AD679" s="2" t="s">
        <v>4252</v>
      </c>
      <c r="AE679" s="2" t="s">
        <v>4252</v>
      </c>
      <c r="AF679" s="2" t="s">
        <v>4252</v>
      </c>
      <c r="AG679" s="2" t="s">
        <v>4252</v>
      </c>
      <c r="AH679" s="2"/>
    </row>
    <row r="680" spans="1:34" ht="17.25" customHeight="1" x14ac:dyDescent="0.25">
      <c r="A680" s="2">
        <v>327684</v>
      </c>
      <c r="B680" s="2" t="s">
        <v>2207</v>
      </c>
      <c r="C680" s="2" t="s">
        <v>331</v>
      </c>
      <c r="D680" s="2" t="s">
        <v>2208</v>
      </c>
      <c r="E680" s="2" t="s">
        <v>76</v>
      </c>
      <c r="F680" s="2">
        <v>35125</v>
      </c>
      <c r="G680" s="2" t="s">
        <v>863</v>
      </c>
      <c r="H680" s="2" t="s">
        <v>16</v>
      </c>
      <c r="I680" s="2" t="s">
        <v>138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 t="s">
        <v>4286</v>
      </c>
      <c r="W680" s="2"/>
      <c r="X680" s="2"/>
      <c r="Y680" s="2"/>
      <c r="Z680" s="2"/>
      <c r="AA680" s="2"/>
      <c r="AB680" s="2"/>
      <c r="AC680" s="2"/>
      <c r="AD680" s="2"/>
      <c r="AE680" s="2"/>
      <c r="AF680" s="2" t="s">
        <v>4252</v>
      </c>
      <c r="AG680" s="2" t="s">
        <v>4252</v>
      </c>
      <c r="AH680" s="2"/>
    </row>
    <row r="681" spans="1:34" ht="17.25" customHeight="1" x14ac:dyDescent="0.25">
      <c r="A681" s="2">
        <v>333944</v>
      </c>
      <c r="B681" s="2" t="s">
        <v>1949</v>
      </c>
      <c r="C681" s="2" t="s">
        <v>213</v>
      </c>
      <c r="D681" s="2" t="s">
        <v>1950</v>
      </c>
      <c r="E681" s="2" t="s">
        <v>76</v>
      </c>
      <c r="F681" s="2">
        <v>35796</v>
      </c>
      <c r="G681" s="2" t="s">
        <v>18</v>
      </c>
      <c r="H681" s="2" t="s">
        <v>16</v>
      </c>
      <c r="I681" s="2" t="s">
        <v>138</v>
      </c>
      <c r="J681" s="2" t="s">
        <v>15</v>
      </c>
      <c r="K681" s="2"/>
      <c r="L681" s="2" t="s">
        <v>30</v>
      </c>
      <c r="M681" s="2"/>
      <c r="N681" s="2"/>
      <c r="O681" s="2"/>
      <c r="P681" s="2"/>
      <c r="Q681" s="2"/>
      <c r="R681" s="2"/>
      <c r="S681" s="2"/>
      <c r="T681" s="2"/>
      <c r="U681" s="2"/>
      <c r="V681" s="2" t="s">
        <v>4286</v>
      </c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 t="s">
        <v>4252</v>
      </c>
      <c r="AH681" s="2"/>
    </row>
    <row r="682" spans="1:34" ht="17.25" customHeight="1" x14ac:dyDescent="0.25">
      <c r="A682" s="2">
        <v>336794</v>
      </c>
      <c r="B682" s="2" t="s">
        <v>2038</v>
      </c>
      <c r="C682" s="2" t="s">
        <v>325</v>
      </c>
      <c r="D682" s="2" t="s">
        <v>2039</v>
      </c>
      <c r="E682" s="2" t="s">
        <v>76</v>
      </c>
      <c r="F682" s="2">
        <v>31799</v>
      </c>
      <c r="G682" s="2"/>
      <c r="H682" s="2" t="s">
        <v>16</v>
      </c>
      <c r="I682" s="2" t="s">
        <v>138</v>
      </c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 t="s">
        <v>4286</v>
      </c>
      <c r="W682" s="2"/>
      <c r="X682" s="2"/>
      <c r="Y682" s="2"/>
      <c r="Z682" s="2"/>
      <c r="AA682" s="2"/>
      <c r="AB682" s="2"/>
      <c r="AC682" s="2"/>
      <c r="AD682" s="2"/>
      <c r="AE682" s="2"/>
      <c r="AF682" s="2" t="s">
        <v>4252</v>
      </c>
      <c r="AG682" s="2" t="s">
        <v>4252</v>
      </c>
      <c r="AH682" s="2"/>
    </row>
    <row r="683" spans="1:34" ht="17.25" customHeight="1" x14ac:dyDescent="0.25">
      <c r="A683" s="2">
        <v>330579</v>
      </c>
      <c r="B683" s="2" t="s">
        <v>1818</v>
      </c>
      <c r="C683" s="2" t="s">
        <v>692</v>
      </c>
      <c r="D683" s="2" t="s">
        <v>654</v>
      </c>
      <c r="E683" s="2" t="s">
        <v>76</v>
      </c>
      <c r="F683" s="2">
        <v>27440</v>
      </c>
      <c r="G683" s="2" t="s">
        <v>1439</v>
      </c>
      <c r="H683" s="2" t="s">
        <v>16</v>
      </c>
      <c r="I683" s="2" t="s">
        <v>138</v>
      </c>
      <c r="J683" s="2" t="s">
        <v>1179</v>
      </c>
      <c r="K683" s="2"/>
      <c r="L683" s="2" t="s">
        <v>18</v>
      </c>
      <c r="M683" s="2"/>
      <c r="N683" s="2"/>
      <c r="O683" s="2"/>
      <c r="P683" s="2"/>
      <c r="Q683" s="2"/>
      <c r="R683" s="2"/>
      <c r="S683" s="2"/>
      <c r="T683" s="2"/>
      <c r="U683" s="2"/>
      <c r="V683" s="2" t="s">
        <v>4286</v>
      </c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7.25" customHeight="1" x14ac:dyDescent="0.25">
      <c r="A684" s="2">
        <v>330782</v>
      </c>
      <c r="B684" s="2" t="s">
        <v>1689</v>
      </c>
      <c r="C684" s="2" t="s">
        <v>220</v>
      </c>
      <c r="D684" s="2" t="s">
        <v>211</v>
      </c>
      <c r="E684" s="2" t="s">
        <v>77</v>
      </c>
      <c r="F684" s="2">
        <v>35962</v>
      </c>
      <c r="G684" s="2" t="s">
        <v>535</v>
      </c>
      <c r="H684" s="2" t="s">
        <v>16</v>
      </c>
      <c r="I684" s="2" t="s">
        <v>138</v>
      </c>
      <c r="J684" s="2" t="s">
        <v>1179</v>
      </c>
      <c r="K684" s="2"/>
      <c r="L684" s="2" t="s">
        <v>40</v>
      </c>
      <c r="M684" s="2"/>
      <c r="N684" s="2"/>
      <c r="O684" s="2"/>
      <c r="P684" s="2"/>
      <c r="Q684" s="2"/>
      <c r="R684" s="2">
        <v>4932</v>
      </c>
      <c r="S684" s="2">
        <v>45511</v>
      </c>
      <c r="T684" s="2">
        <v>70000</v>
      </c>
      <c r="U684" s="2"/>
      <c r="V684" s="2" t="s">
        <v>4286</v>
      </c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7.25" customHeight="1" x14ac:dyDescent="0.25">
      <c r="A685" s="2">
        <v>331290</v>
      </c>
      <c r="B685" s="2" t="s">
        <v>1665</v>
      </c>
      <c r="C685" s="2" t="s">
        <v>1092</v>
      </c>
      <c r="D685" s="2" t="s">
        <v>319</v>
      </c>
      <c r="E685" s="2" t="s">
        <v>76</v>
      </c>
      <c r="F685" s="2">
        <v>34017</v>
      </c>
      <c r="G685" s="2" t="s">
        <v>18</v>
      </c>
      <c r="H685" s="2" t="s">
        <v>16</v>
      </c>
      <c r="I685" s="2" t="s">
        <v>138</v>
      </c>
      <c r="J685" s="2" t="s">
        <v>1179</v>
      </c>
      <c r="K685" s="2"/>
      <c r="L685" s="2" t="s">
        <v>18</v>
      </c>
      <c r="M685" s="2"/>
      <c r="N685" s="2"/>
      <c r="O685" s="2"/>
      <c r="P685" s="2"/>
      <c r="Q685" s="2"/>
      <c r="R685" s="2"/>
      <c r="S685" s="2"/>
      <c r="T685" s="2"/>
      <c r="U685" s="2"/>
      <c r="V685" s="2" t="s">
        <v>4286</v>
      </c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7.25" customHeight="1" x14ac:dyDescent="0.25">
      <c r="A686" s="2">
        <v>331657</v>
      </c>
      <c r="B686" s="2" t="s">
        <v>1687</v>
      </c>
      <c r="C686" s="2" t="s">
        <v>379</v>
      </c>
      <c r="D686" s="2" t="s">
        <v>814</v>
      </c>
      <c r="E686" s="2" t="s">
        <v>77</v>
      </c>
      <c r="F686" s="2">
        <v>35981</v>
      </c>
      <c r="G686" s="2" t="s">
        <v>18</v>
      </c>
      <c r="H686" s="2" t="s">
        <v>16</v>
      </c>
      <c r="I686" s="2" t="s">
        <v>138</v>
      </c>
      <c r="J686" s="2" t="s">
        <v>15</v>
      </c>
      <c r="K686" s="2"/>
      <c r="L686" s="2" t="s">
        <v>18</v>
      </c>
      <c r="M686" s="2"/>
      <c r="N686" s="2"/>
      <c r="O686" s="2"/>
      <c r="P686" s="2"/>
      <c r="Q686" s="2"/>
      <c r="R686" s="2"/>
      <c r="S686" s="2"/>
      <c r="T686" s="2"/>
      <c r="U686" s="2"/>
      <c r="V686" s="2" t="s">
        <v>4286</v>
      </c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7.25" customHeight="1" x14ac:dyDescent="0.25">
      <c r="A687" s="2">
        <v>332719</v>
      </c>
      <c r="B687" s="2" t="s">
        <v>1831</v>
      </c>
      <c r="C687" s="2" t="s">
        <v>751</v>
      </c>
      <c r="D687" s="2" t="s">
        <v>265</v>
      </c>
      <c r="E687" s="2" t="s">
        <v>76</v>
      </c>
      <c r="F687" s="2">
        <v>32888</v>
      </c>
      <c r="G687" s="2" t="s">
        <v>1670</v>
      </c>
      <c r="H687" s="2" t="s">
        <v>16</v>
      </c>
      <c r="I687" s="2" t="s">
        <v>138</v>
      </c>
      <c r="J687" s="2" t="s">
        <v>1179</v>
      </c>
      <c r="K687" s="2"/>
      <c r="L687" s="2" t="s">
        <v>18</v>
      </c>
      <c r="M687" s="2"/>
      <c r="N687" s="2"/>
      <c r="O687" s="2"/>
      <c r="P687" s="2"/>
      <c r="Q687" s="2"/>
      <c r="R687" s="2"/>
      <c r="S687" s="2"/>
      <c r="T687" s="2"/>
      <c r="U687" s="2"/>
      <c r="V687" s="2" t="s">
        <v>4286</v>
      </c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7.25" customHeight="1" x14ac:dyDescent="0.25">
      <c r="A688" s="2">
        <v>334034</v>
      </c>
      <c r="B688" s="2" t="s">
        <v>1690</v>
      </c>
      <c r="C688" s="2" t="s">
        <v>252</v>
      </c>
      <c r="D688" s="2" t="s">
        <v>279</v>
      </c>
      <c r="E688" s="2" t="s">
        <v>77</v>
      </c>
      <c r="F688" s="2">
        <v>29204</v>
      </c>
      <c r="G688" s="2" t="s">
        <v>1691</v>
      </c>
      <c r="H688" s="2" t="s">
        <v>16</v>
      </c>
      <c r="I688" s="2" t="s">
        <v>138</v>
      </c>
      <c r="J688" s="2" t="s">
        <v>1179</v>
      </c>
      <c r="K688" s="2"/>
      <c r="L688" s="2" t="s">
        <v>18</v>
      </c>
      <c r="M688" s="2"/>
      <c r="N688" s="2"/>
      <c r="O688" s="2"/>
      <c r="P688" s="2"/>
      <c r="Q688" s="2"/>
      <c r="R688" s="2"/>
      <c r="S688" s="2"/>
      <c r="T688" s="2"/>
      <c r="U688" s="2"/>
      <c r="V688" s="2" t="s">
        <v>4286</v>
      </c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7.25" customHeight="1" x14ac:dyDescent="0.25">
      <c r="A689" s="2">
        <v>334152</v>
      </c>
      <c r="B689" s="2" t="s">
        <v>1692</v>
      </c>
      <c r="C689" s="2" t="s">
        <v>951</v>
      </c>
      <c r="D689" s="2" t="s">
        <v>270</v>
      </c>
      <c r="E689" s="2" t="s">
        <v>76</v>
      </c>
      <c r="F689" s="2">
        <v>31308</v>
      </c>
      <c r="G689" s="2" t="s">
        <v>1693</v>
      </c>
      <c r="H689" s="2" t="s">
        <v>16</v>
      </c>
      <c r="I689" s="2" t="s">
        <v>138</v>
      </c>
      <c r="J689" s="2" t="s">
        <v>15</v>
      </c>
      <c r="K689" s="2"/>
      <c r="L689" s="2" t="s">
        <v>18</v>
      </c>
      <c r="M689" s="2"/>
      <c r="N689" s="2"/>
      <c r="O689" s="2"/>
      <c r="P689" s="2"/>
      <c r="Q689" s="2"/>
      <c r="R689" s="2"/>
      <c r="S689" s="2"/>
      <c r="T689" s="2"/>
      <c r="U689" s="2"/>
      <c r="V689" s="2" t="s">
        <v>4286</v>
      </c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7.25" customHeight="1" x14ac:dyDescent="0.25">
      <c r="A690" s="2">
        <v>336758</v>
      </c>
      <c r="B690" s="2" t="s">
        <v>1694</v>
      </c>
      <c r="C690" s="2" t="s">
        <v>228</v>
      </c>
      <c r="D690" s="2" t="s">
        <v>458</v>
      </c>
      <c r="E690" s="2" t="s">
        <v>76</v>
      </c>
      <c r="F690" s="2">
        <v>35132</v>
      </c>
      <c r="G690" s="2" t="s">
        <v>18</v>
      </c>
      <c r="H690" s="2" t="s">
        <v>19</v>
      </c>
      <c r="I690" s="2" t="s">
        <v>138</v>
      </c>
      <c r="J690" s="2" t="s">
        <v>1179</v>
      </c>
      <c r="K690" s="2"/>
      <c r="L690" s="2" t="s">
        <v>30</v>
      </c>
      <c r="M690" s="2"/>
      <c r="N690" s="2"/>
      <c r="O690" s="2"/>
      <c r="P690" s="2"/>
      <c r="Q690" s="2"/>
      <c r="R690" s="2"/>
      <c r="S690" s="2"/>
      <c r="T690" s="2"/>
      <c r="U690" s="2"/>
      <c r="V690" s="2" t="s">
        <v>4286</v>
      </c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7.25" customHeight="1" x14ac:dyDescent="0.25">
      <c r="A691" s="2">
        <v>330389</v>
      </c>
      <c r="B691" s="2" t="s">
        <v>1059</v>
      </c>
      <c r="C691" s="2" t="s">
        <v>213</v>
      </c>
      <c r="D691" s="2" t="s">
        <v>231</v>
      </c>
      <c r="E691" s="2" t="s">
        <v>76</v>
      </c>
      <c r="F691" s="2">
        <v>35704</v>
      </c>
      <c r="G691" s="2" t="s">
        <v>1591</v>
      </c>
      <c r="H691" s="2" t="s">
        <v>16</v>
      </c>
      <c r="I691" s="2" t="s">
        <v>138</v>
      </c>
      <c r="J691" s="2" t="s">
        <v>1179</v>
      </c>
      <c r="K691" s="2"/>
      <c r="L691" s="2" t="s">
        <v>67</v>
      </c>
      <c r="M691" s="2"/>
      <c r="N691" s="2"/>
      <c r="O691" s="2"/>
      <c r="P691" s="2"/>
      <c r="Q691" s="2"/>
      <c r="R691" s="2"/>
      <c r="S691" s="2"/>
      <c r="T691" s="2"/>
      <c r="U691" s="2"/>
      <c r="V691" s="2" t="s">
        <v>4286</v>
      </c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 t="s">
        <v>4252</v>
      </c>
      <c r="AH691" s="2"/>
    </row>
    <row r="692" spans="1:34" ht="17.25" customHeight="1" x14ac:dyDescent="0.25">
      <c r="A692" s="2">
        <v>331561</v>
      </c>
      <c r="B692" s="2" t="s">
        <v>1819</v>
      </c>
      <c r="C692" s="2" t="s">
        <v>254</v>
      </c>
      <c r="D692" s="2" t="s">
        <v>272</v>
      </c>
      <c r="E692" s="2" t="s">
        <v>77</v>
      </c>
      <c r="F692" s="2">
        <v>35436</v>
      </c>
      <c r="G692" s="2" t="s">
        <v>18</v>
      </c>
      <c r="H692" s="2" t="s">
        <v>16</v>
      </c>
      <c r="I692" s="2" t="s">
        <v>138</v>
      </c>
      <c r="J692" s="2" t="s">
        <v>15</v>
      </c>
      <c r="K692" s="2"/>
      <c r="L692" s="2" t="s">
        <v>18</v>
      </c>
      <c r="M692" s="2"/>
      <c r="N692" s="2"/>
      <c r="O692" s="2"/>
      <c r="P692" s="2"/>
      <c r="Q692" s="2"/>
      <c r="R692" s="2"/>
      <c r="S692" s="2"/>
      <c r="T692" s="2"/>
      <c r="U692" s="2"/>
      <c r="V692" s="2" t="s">
        <v>4286</v>
      </c>
      <c r="W692" s="2"/>
      <c r="X692" s="2"/>
      <c r="Y692" s="2"/>
      <c r="Z692" s="2"/>
      <c r="AA692" s="2"/>
      <c r="AB692" s="2"/>
      <c r="AC692" s="2"/>
      <c r="AD692" s="2"/>
      <c r="AE692" s="2"/>
      <c r="AF692" s="2" t="s">
        <v>4252</v>
      </c>
      <c r="AG692" s="2" t="s">
        <v>4252</v>
      </c>
      <c r="AH692" s="2"/>
    </row>
    <row r="693" spans="1:34" ht="17.25" customHeight="1" x14ac:dyDescent="0.25">
      <c r="A693" s="2">
        <v>332977</v>
      </c>
      <c r="B693" s="2" t="s">
        <v>1844</v>
      </c>
      <c r="C693" s="2" t="s">
        <v>253</v>
      </c>
      <c r="D693" s="2" t="s">
        <v>336</v>
      </c>
      <c r="E693" s="2" t="s">
        <v>76</v>
      </c>
      <c r="F693" s="2">
        <v>36097</v>
      </c>
      <c r="G693" s="2" t="s">
        <v>1038</v>
      </c>
      <c r="H693" s="2" t="s">
        <v>16</v>
      </c>
      <c r="I693" s="2" t="s">
        <v>138</v>
      </c>
      <c r="J693" s="2" t="s">
        <v>1179</v>
      </c>
      <c r="K693" s="2"/>
      <c r="L693" s="2" t="s">
        <v>18</v>
      </c>
      <c r="M693" s="2"/>
      <c r="N693" s="2"/>
      <c r="O693" s="2"/>
      <c r="P693" s="2"/>
      <c r="Q693" s="2"/>
      <c r="R693" s="2"/>
      <c r="S693" s="2"/>
      <c r="T693" s="2"/>
      <c r="U693" s="2"/>
      <c r="V693" s="2" t="s">
        <v>4286</v>
      </c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 t="s">
        <v>4252</v>
      </c>
      <c r="AH693" s="2"/>
    </row>
    <row r="694" spans="1:34" ht="17.25" customHeight="1" x14ac:dyDescent="0.25">
      <c r="A694" s="2">
        <v>333185</v>
      </c>
      <c r="B694" s="2" t="s">
        <v>1688</v>
      </c>
      <c r="C694" s="2" t="s">
        <v>220</v>
      </c>
      <c r="D694" s="2" t="s">
        <v>231</v>
      </c>
      <c r="E694" s="2" t="s">
        <v>77</v>
      </c>
      <c r="F694" s="2">
        <v>36465</v>
      </c>
      <c r="G694" s="2" t="s">
        <v>18</v>
      </c>
      <c r="H694" s="2" t="s">
        <v>16</v>
      </c>
      <c r="I694" s="2" t="s">
        <v>138</v>
      </c>
      <c r="J694" s="2" t="s">
        <v>1179</v>
      </c>
      <c r="K694" s="2"/>
      <c r="L694" s="2" t="s">
        <v>30</v>
      </c>
      <c r="M694" s="2"/>
      <c r="N694" s="2"/>
      <c r="O694" s="2"/>
      <c r="P694" s="2"/>
      <c r="Q694" s="2"/>
      <c r="R694" s="2"/>
      <c r="S694" s="2"/>
      <c r="T694" s="2"/>
      <c r="U694" s="2"/>
      <c r="V694" s="2" t="s">
        <v>4286</v>
      </c>
      <c r="W694" s="2"/>
      <c r="X694" s="2"/>
      <c r="Y694" s="2"/>
      <c r="Z694" s="2"/>
      <c r="AA694" s="2"/>
      <c r="AB694" s="2"/>
      <c r="AC694" s="2"/>
      <c r="AD694" s="2"/>
      <c r="AE694" s="2"/>
      <c r="AF694" s="2" t="s">
        <v>4252</v>
      </c>
      <c r="AG694" s="2" t="s">
        <v>4252</v>
      </c>
      <c r="AH694" s="2"/>
    </row>
    <row r="695" spans="1:34" ht="17.25" customHeight="1" x14ac:dyDescent="0.25">
      <c r="A695" s="2">
        <v>337293</v>
      </c>
      <c r="B695" s="2" t="s">
        <v>1666</v>
      </c>
      <c r="C695" s="2" t="s">
        <v>419</v>
      </c>
      <c r="D695" s="2" t="s">
        <v>380</v>
      </c>
      <c r="E695" s="2" t="s">
        <v>76</v>
      </c>
      <c r="F695" s="2">
        <v>35990</v>
      </c>
      <c r="G695" s="2" t="s">
        <v>18</v>
      </c>
      <c r="H695" s="2" t="s">
        <v>16</v>
      </c>
      <c r="I695" s="2" t="s">
        <v>138</v>
      </c>
      <c r="J695" s="2" t="s">
        <v>1179</v>
      </c>
      <c r="K695" s="2"/>
      <c r="L695" s="2" t="s">
        <v>18</v>
      </c>
      <c r="M695" s="2"/>
      <c r="N695" s="2"/>
      <c r="O695" s="2"/>
      <c r="P695" s="2"/>
      <c r="Q695" s="2"/>
      <c r="R695" s="2"/>
      <c r="S695" s="2"/>
      <c r="T695" s="2"/>
      <c r="U695" s="2"/>
      <c r="V695" s="2" t="s">
        <v>4286</v>
      </c>
      <c r="W695" s="2"/>
      <c r="X695" s="2"/>
      <c r="Y695" s="2"/>
      <c r="Z695" s="2"/>
      <c r="AA695" s="2"/>
      <c r="AB695" s="2"/>
      <c r="AC695" s="2"/>
      <c r="AD695" s="2"/>
      <c r="AE695" s="2" t="s">
        <v>4252</v>
      </c>
      <c r="AF695" s="2" t="s">
        <v>4252</v>
      </c>
      <c r="AG695" s="2" t="s">
        <v>4252</v>
      </c>
      <c r="AH695" s="2"/>
    </row>
    <row r="696" spans="1:34" ht="17.25" customHeight="1" x14ac:dyDescent="0.25">
      <c r="A696" s="2">
        <v>307929</v>
      </c>
      <c r="B696" s="2" t="s">
        <v>1523</v>
      </c>
      <c r="C696" s="2" t="s">
        <v>220</v>
      </c>
      <c r="D696" s="2" t="s">
        <v>4416</v>
      </c>
      <c r="E696" s="2"/>
      <c r="F696" s="2"/>
      <c r="G696" s="2"/>
      <c r="H696" s="2"/>
      <c r="I696" s="2" t="s">
        <v>138</v>
      </c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 t="s">
        <v>4290</v>
      </c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7.25" customHeight="1" x14ac:dyDescent="0.25">
      <c r="A697" s="2">
        <v>326870</v>
      </c>
      <c r="B697" s="2" t="s">
        <v>3088</v>
      </c>
      <c r="C697" s="2" t="s">
        <v>228</v>
      </c>
      <c r="D697" s="2" t="s">
        <v>444</v>
      </c>
      <c r="E697" s="2" t="s">
        <v>76</v>
      </c>
      <c r="F697" s="2">
        <v>35855</v>
      </c>
      <c r="G697" s="2" t="s">
        <v>18</v>
      </c>
      <c r="H697" s="2" t="s">
        <v>16</v>
      </c>
      <c r="I697" s="2" t="s">
        <v>138</v>
      </c>
      <c r="J697" s="2" t="s">
        <v>1179</v>
      </c>
      <c r="K697" s="2"/>
      <c r="L697" s="2" t="s">
        <v>30</v>
      </c>
      <c r="M697" s="2"/>
      <c r="N697" s="2"/>
      <c r="O697" s="2"/>
      <c r="P697" s="2"/>
      <c r="Q697" s="2"/>
      <c r="R697" s="2">
        <v>4913</v>
      </c>
      <c r="S697" s="2">
        <v>45510</v>
      </c>
      <c r="T697" s="2">
        <v>35000</v>
      </c>
      <c r="U697" s="2"/>
      <c r="V697" s="2" t="s">
        <v>4290</v>
      </c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7.25" customHeight="1" x14ac:dyDescent="0.25">
      <c r="A698" s="2">
        <v>330676</v>
      </c>
      <c r="B698" s="2" t="s">
        <v>2787</v>
      </c>
      <c r="C698" s="2" t="s">
        <v>338</v>
      </c>
      <c r="D698" s="2" t="s">
        <v>231</v>
      </c>
      <c r="E698" s="2" t="s">
        <v>77</v>
      </c>
      <c r="F698" s="2">
        <v>26238</v>
      </c>
      <c r="G698" s="2" t="s">
        <v>67</v>
      </c>
      <c r="H698" s="2" t="s">
        <v>16</v>
      </c>
      <c r="I698" s="2" t="s">
        <v>138</v>
      </c>
      <c r="J698" s="2" t="s">
        <v>15</v>
      </c>
      <c r="K698" s="2"/>
      <c r="L698" s="2" t="s">
        <v>67</v>
      </c>
      <c r="M698" s="2"/>
      <c r="N698" s="2"/>
      <c r="O698" s="2"/>
      <c r="P698" s="2"/>
      <c r="Q698" s="2"/>
      <c r="R698" s="2"/>
      <c r="S698" s="2"/>
      <c r="T698" s="2"/>
      <c r="U698" s="2"/>
      <c r="V698" s="2" t="s">
        <v>4290</v>
      </c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7.25" customHeight="1" x14ac:dyDescent="0.25">
      <c r="A699" s="2">
        <v>316465</v>
      </c>
      <c r="B699" s="2" t="s">
        <v>3029</v>
      </c>
      <c r="C699" s="2" t="s">
        <v>344</v>
      </c>
      <c r="D699" s="2" t="s">
        <v>272</v>
      </c>
      <c r="E699" s="2" t="s">
        <v>76</v>
      </c>
      <c r="F699" s="2">
        <v>32674</v>
      </c>
      <c r="G699" s="2" t="s">
        <v>18</v>
      </c>
      <c r="H699" s="2" t="s">
        <v>16</v>
      </c>
      <c r="I699" s="2" t="s">
        <v>138</v>
      </c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 t="s">
        <v>4290</v>
      </c>
      <c r="W699" s="2"/>
      <c r="X699" s="2"/>
      <c r="Y699" s="2"/>
      <c r="Z699" s="2"/>
      <c r="AA699" s="2"/>
      <c r="AB699" s="2"/>
      <c r="AC699" s="2"/>
      <c r="AD699" s="2"/>
      <c r="AE699" s="2"/>
      <c r="AF699" s="2" t="s">
        <v>4252</v>
      </c>
      <c r="AG699" s="2" t="s">
        <v>4252</v>
      </c>
      <c r="AH699" s="2"/>
    </row>
    <row r="700" spans="1:34" ht="17.25" customHeight="1" x14ac:dyDescent="0.25">
      <c r="A700" s="2">
        <v>320985</v>
      </c>
      <c r="B700" s="2" t="s">
        <v>3581</v>
      </c>
      <c r="C700" s="2" t="s">
        <v>805</v>
      </c>
      <c r="D700" s="2" t="s">
        <v>351</v>
      </c>
      <c r="E700" s="2" t="s">
        <v>76</v>
      </c>
      <c r="F700" s="2">
        <v>32642</v>
      </c>
      <c r="G700" s="2" t="s">
        <v>18</v>
      </c>
      <c r="H700" s="2" t="s">
        <v>16</v>
      </c>
      <c r="I700" s="2" t="s">
        <v>138</v>
      </c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 t="s">
        <v>4290</v>
      </c>
      <c r="W700" s="2"/>
      <c r="X700" s="2"/>
      <c r="Y700" s="2"/>
      <c r="Z700" s="2"/>
      <c r="AA700" s="2"/>
      <c r="AB700" s="2" t="s">
        <v>4252</v>
      </c>
      <c r="AC700" s="2" t="s">
        <v>4252</v>
      </c>
      <c r="AD700" s="2" t="s">
        <v>4252</v>
      </c>
      <c r="AE700" s="2" t="s">
        <v>4252</v>
      </c>
      <c r="AF700" s="2" t="s">
        <v>4252</v>
      </c>
      <c r="AG700" s="2" t="s">
        <v>4252</v>
      </c>
      <c r="AH700" s="2"/>
    </row>
    <row r="701" spans="1:34" ht="17.25" customHeight="1" x14ac:dyDescent="0.25">
      <c r="A701" s="2">
        <v>326739</v>
      </c>
      <c r="B701" s="2" t="s">
        <v>2776</v>
      </c>
      <c r="C701" s="2" t="s">
        <v>540</v>
      </c>
      <c r="D701" s="2" t="s">
        <v>755</v>
      </c>
      <c r="E701" s="2" t="s">
        <v>77</v>
      </c>
      <c r="F701" s="2">
        <v>31922</v>
      </c>
      <c r="G701" s="2" t="s">
        <v>2777</v>
      </c>
      <c r="H701" s="2" t="s">
        <v>16</v>
      </c>
      <c r="I701" s="2" t="s">
        <v>138</v>
      </c>
      <c r="J701" s="2" t="s">
        <v>1179</v>
      </c>
      <c r="K701" s="2"/>
      <c r="L701" s="2" t="s">
        <v>70</v>
      </c>
      <c r="M701" s="2"/>
      <c r="N701" s="2"/>
      <c r="O701" s="2"/>
      <c r="P701" s="2"/>
      <c r="Q701" s="2"/>
      <c r="R701" s="2"/>
      <c r="S701" s="2"/>
      <c r="T701" s="2"/>
      <c r="U701" s="2"/>
      <c r="V701" s="2" t="s">
        <v>4290</v>
      </c>
      <c r="W701" s="2"/>
      <c r="X701" s="2"/>
      <c r="Y701" s="2"/>
      <c r="Z701" s="2"/>
      <c r="AA701" s="2"/>
      <c r="AB701" s="2"/>
      <c r="AC701" s="2"/>
      <c r="AD701" s="2"/>
      <c r="AE701" s="2"/>
      <c r="AF701" s="2" t="s">
        <v>4252</v>
      </c>
      <c r="AG701" s="2" t="s">
        <v>4252</v>
      </c>
      <c r="AH701" s="2"/>
    </row>
    <row r="702" spans="1:34" ht="17.25" customHeight="1" x14ac:dyDescent="0.25">
      <c r="A702" s="2">
        <v>328124</v>
      </c>
      <c r="B702" s="2" t="s">
        <v>3742</v>
      </c>
      <c r="C702" s="2" t="s">
        <v>718</v>
      </c>
      <c r="D702" s="2" t="s">
        <v>820</v>
      </c>
      <c r="E702" s="2" t="s">
        <v>77</v>
      </c>
      <c r="F702" s="2">
        <v>33398</v>
      </c>
      <c r="G702" s="2" t="s">
        <v>18</v>
      </c>
      <c r="H702" s="2" t="s">
        <v>16</v>
      </c>
      <c r="I702" s="2" t="s">
        <v>138</v>
      </c>
      <c r="J702" s="2" t="s">
        <v>1179</v>
      </c>
      <c r="K702" s="2"/>
      <c r="L702" s="2" t="s">
        <v>18</v>
      </c>
      <c r="M702" s="2"/>
      <c r="N702" s="2"/>
      <c r="O702" s="2"/>
      <c r="P702" s="2"/>
      <c r="Q702" s="2"/>
      <c r="R702" s="2"/>
      <c r="S702" s="2"/>
      <c r="T702" s="2"/>
      <c r="U702" s="2"/>
      <c r="V702" s="2" t="s">
        <v>4290</v>
      </c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 t="s">
        <v>4252</v>
      </c>
      <c r="AH702" s="2"/>
    </row>
    <row r="703" spans="1:34" ht="17.25" customHeight="1" x14ac:dyDescent="0.25">
      <c r="A703" s="2">
        <v>332022</v>
      </c>
      <c r="B703" s="2" t="s">
        <v>3617</v>
      </c>
      <c r="C703" s="2" t="s">
        <v>213</v>
      </c>
      <c r="D703" s="2" t="s">
        <v>211</v>
      </c>
      <c r="E703" s="2" t="s">
        <v>77</v>
      </c>
      <c r="F703" s="2">
        <v>33271</v>
      </c>
      <c r="G703" s="2" t="s">
        <v>3309</v>
      </c>
      <c r="H703" s="2" t="s">
        <v>16</v>
      </c>
      <c r="I703" s="2" t="s">
        <v>138</v>
      </c>
      <c r="J703" s="2" t="s">
        <v>1179</v>
      </c>
      <c r="K703" s="2"/>
      <c r="L703" s="2" t="s">
        <v>40</v>
      </c>
      <c r="M703" s="2"/>
      <c r="N703" s="2"/>
      <c r="O703" s="2"/>
      <c r="P703" s="2"/>
      <c r="Q703" s="2"/>
      <c r="R703" s="2"/>
      <c r="S703" s="2"/>
      <c r="T703" s="2"/>
      <c r="U703" s="2"/>
      <c r="V703" s="2" t="s">
        <v>4290</v>
      </c>
      <c r="W703" s="2"/>
      <c r="X703" s="2"/>
      <c r="Y703" s="2"/>
      <c r="Z703" s="2"/>
      <c r="AA703" s="2"/>
      <c r="AB703" s="2"/>
      <c r="AC703" s="2"/>
      <c r="AD703" s="2"/>
      <c r="AE703" s="2" t="s">
        <v>4252</v>
      </c>
      <c r="AF703" s="2" t="s">
        <v>4252</v>
      </c>
      <c r="AG703" s="2" t="s">
        <v>4252</v>
      </c>
      <c r="AH703" s="2"/>
    </row>
    <row r="704" spans="1:34" ht="17.25" customHeight="1" x14ac:dyDescent="0.25">
      <c r="A704" s="2">
        <v>334914</v>
      </c>
      <c r="B704" s="2" t="s">
        <v>3514</v>
      </c>
      <c r="C704" s="2" t="s">
        <v>617</v>
      </c>
      <c r="D704" s="2" t="s">
        <v>391</v>
      </c>
      <c r="E704" s="2" t="s">
        <v>76</v>
      </c>
      <c r="F704" s="2"/>
      <c r="G704" s="2"/>
      <c r="H704" s="2" t="s">
        <v>16</v>
      </c>
      <c r="I704" s="2" t="s">
        <v>138</v>
      </c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 t="s">
        <v>4290</v>
      </c>
      <c r="W704" s="2"/>
      <c r="X704" s="2"/>
      <c r="Y704" s="2"/>
      <c r="Z704" s="2"/>
      <c r="AA704" s="2" t="s">
        <v>4252</v>
      </c>
      <c r="AB704" s="2" t="s">
        <v>4252</v>
      </c>
      <c r="AC704" s="2" t="s">
        <v>4252</v>
      </c>
      <c r="AD704" s="2" t="s">
        <v>4252</v>
      </c>
      <c r="AE704" s="2" t="s">
        <v>4252</v>
      </c>
      <c r="AF704" s="2" t="s">
        <v>4252</v>
      </c>
      <c r="AG704" s="2" t="s">
        <v>4252</v>
      </c>
      <c r="AH704" s="2"/>
    </row>
    <row r="705" spans="1:34" ht="17.25" customHeight="1" x14ac:dyDescent="0.25">
      <c r="A705" s="2">
        <v>327744</v>
      </c>
      <c r="B705" s="2" t="s">
        <v>1706</v>
      </c>
      <c r="C705" s="2" t="s">
        <v>369</v>
      </c>
      <c r="D705" s="2" t="s">
        <v>565</v>
      </c>
      <c r="E705" s="2" t="s">
        <v>76</v>
      </c>
      <c r="F705" s="2">
        <v>30318</v>
      </c>
      <c r="G705" s="2" t="s">
        <v>70</v>
      </c>
      <c r="H705" s="2" t="s">
        <v>16</v>
      </c>
      <c r="I705" s="2" t="s">
        <v>138</v>
      </c>
      <c r="J705" s="2" t="s">
        <v>1179</v>
      </c>
      <c r="K705" s="2"/>
      <c r="L705" s="2" t="s">
        <v>18</v>
      </c>
      <c r="M705" s="2"/>
      <c r="N705" s="2"/>
      <c r="O705" s="2"/>
      <c r="P705" s="2"/>
      <c r="Q705" s="2"/>
      <c r="R705" s="2"/>
      <c r="S705" s="2"/>
      <c r="T705" s="2"/>
      <c r="U705" s="2"/>
      <c r="V705" s="2" t="s">
        <v>4284</v>
      </c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 t="s">
        <v>4252</v>
      </c>
      <c r="AH705" s="2"/>
    </row>
    <row r="706" spans="1:34" ht="17.25" customHeight="1" x14ac:dyDescent="0.25">
      <c r="A706" s="2">
        <v>303462</v>
      </c>
      <c r="B706" s="2" t="s">
        <v>1707</v>
      </c>
      <c r="C706" s="2" t="s">
        <v>717</v>
      </c>
      <c r="D706" s="2" t="s">
        <v>294</v>
      </c>
      <c r="E706" s="2" t="s">
        <v>76</v>
      </c>
      <c r="F706" s="2">
        <v>29718</v>
      </c>
      <c r="G706" s="2" t="s">
        <v>609</v>
      </c>
      <c r="H706" s="2" t="s">
        <v>16</v>
      </c>
      <c r="I706" s="2" t="s">
        <v>138</v>
      </c>
      <c r="J706" s="2" t="s">
        <v>1179</v>
      </c>
      <c r="K706" s="2"/>
      <c r="L706" s="2" t="s">
        <v>70</v>
      </c>
      <c r="M706" s="2"/>
      <c r="N706" s="2"/>
      <c r="O706" s="2"/>
      <c r="P706" s="2"/>
      <c r="Q706" s="2"/>
      <c r="R706" s="2"/>
      <c r="S706" s="2"/>
      <c r="T706" s="2"/>
      <c r="U706" s="2"/>
      <c r="V706" s="2" t="s">
        <v>4284</v>
      </c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7.25" customHeight="1" x14ac:dyDescent="0.25">
      <c r="A707" s="2">
        <v>304101</v>
      </c>
      <c r="B707" s="2" t="s">
        <v>1547</v>
      </c>
      <c r="C707" s="2" t="s">
        <v>866</v>
      </c>
      <c r="D707" s="2" t="s">
        <v>640</v>
      </c>
      <c r="E707" s="2" t="s">
        <v>76</v>
      </c>
      <c r="F707" s="2">
        <v>27120</v>
      </c>
      <c r="G707" s="2" t="s">
        <v>882</v>
      </c>
      <c r="H707" s="2" t="s">
        <v>16</v>
      </c>
      <c r="I707" s="2" t="s">
        <v>138</v>
      </c>
      <c r="J707" s="2" t="s">
        <v>15</v>
      </c>
      <c r="K707" s="2"/>
      <c r="L707" s="2" t="s">
        <v>18</v>
      </c>
      <c r="M707" s="2"/>
      <c r="N707" s="2"/>
      <c r="O707" s="2"/>
      <c r="P707" s="2"/>
      <c r="Q707" s="2"/>
      <c r="R707" s="2"/>
      <c r="S707" s="2"/>
      <c r="T707" s="2"/>
      <c r="U707" s="2"/>
      <c r="V707" s="2" t="s">
        <v>4284</v>
      </c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7.25" customHeight="1" x14ac:dyDescent="0.25">
      <c r="A708" s="2">
        <v>309320</v>
      </c>
      <c r="B708" s="2" t="s">
        <v>1863</v>
      </c>
      <c r="C708" s="2" t="s">
        <v>338</v>
      </c>
      <c r="D708" s="2" t="s">
        <v>458</v>
      </c>
      <c r="E708" s="2" t="s">
        <v>77</v>
      </c>
      <c r="F708" s="2">
        <v>26092</v>
      </c>
      <c r="G708" s="2" t="s">
        <v>18</v>
      </c>
      <c r="H708" s="2" t="s">
        <v>16</v>
      </c>
      <c r="I708" s="2" t="s">
        <v>138</v>
      </c>
      <c r="J708" s="2" t="s">
        <v>1179</v>
      </c>
      <c r="K708" s="2"/>
      <c r="L708" s="2" t="s">
        <v>18</v>
      </c>
      <c r="M708" s="2"/>
      <c r="N708" s="2"/>
      <c r="O708" s="2"/>
      <c r="P708" s="2"/>
      <c r="Q708" s="2"/>
      <c r="R708" s="2"/>
      <c r="S708" s="2"/>
      <c r="T708" s="2"/>
      <c r="U708" s="2"/>
      <c r="V708" s="2" t="s">
        <v>4284</v>
      </c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7.25" customHeight="1" x14ac:dyDescent="0.25">
      <c r="A709" s="2">
        <v>316139</v>
      </c>
      <c r="B709" s="2" t="s">
        <v>1861</v>
      </c>
      <c r="C709" s="2" t="s">
        <v>943</v>
      </c>
      <c r="D709" s="2" t="s">
        <v>231</v>
      </c>
      <c r="E709" s="2" t="s">
        <v>76</v>
      </c>
      <c r="F709" s="2">
        <v>32670</v>
      </c>
      <c r="G709" s="2" t="s">
        <v>1862</v>
      </c>
      <c r="H709" s="2" t="s">
        <v>16</v>
      </c>
      <c r="I709" s="2" t="s">
        <v>138</v>
      </c>
      <c r="J709" s="2" t="s">
        <v>15</v>
      </c>
      <c r="K709" s="2"/>
      <c r="L709" s="2" t="s">
        <v>18</v>
      </c>
      <c r="M709" s="2"/>
      <c r="N709" s="2"/>
      <c r="O709" s="2"/>
      <c r="P709" s="2"/>
      <c r="Q709" s="2"/>
      <c r="R709" s="2"/>
      <c r="S709" s="2"/>
      <c r="T709" s="2"/>
      <c r="U709" s="2"/>
      <c r="V709" s="2" t="s">
        <v>4284</v>
      </c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7.25" customHeight="1" x14ac:dyDescent="0.25">
      <c r="A710" s="2">
        <v>317415</v>
      </c>
      <c r="B710" s="2" t="s">
        <v>1550</v>
      </c>
      <c r="C710" s="2" t="s">
        <v>1551</v>
      </c>
      <c r="D710" s="2" t="s">
        <v>420</v>
      </c>
      <c r="E710" s="2" t="s">
        <v>77</v>
      </c>
      <c r="F710" s="2">
        <v>32724</v>
      </c>
      <c r="G710" s="2" t="s">
        <v>18</v>
      </c>
      <c r="H710" s="2" t="s">
        <v>16</v>
      </c>
      <c r="I710" s="2" t="s">
        <v>138</v>
      </c>
      <c r="J710" s="2" t="s">
        <v>1179</v>
      </c>
      <c r="K710" s="2"/>
      <c r="L710" s="2" t="s">
        <v>18</v>
      </c>
      <c r="M710" s="2"/>
      <c r="N710" s="2"/>
      <c r="O710" s="2"/>
      <c r="P710" s="2"/>
      <c r="Q710" s="2"/>
      <c r="R710" s="2"/>
      <c r="S710" s="2"/>
      <c r="T710" s="2"/>
      <c r="U710" s="2"/>
      <c r="V710" s="2" t="s">
        <v>4284</v>
      </c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7.25" customHeight="1" x14ac:dyDescent="0.25">
      <c r="A711" s="2">
        <v>318168</v>
      </c>
      <c r="B711" s="2" t="s">
        <v>1859</v>
      </c>
      <c r="C711" s="2" t="s">
        <v>1860</v>
      </c>
      <c r="D711" s="2" t="s">
        <v>438</v>
      </c>
      <c r="E711" s="2" t="s">
        <v>76</v>
      </c>
      <c r="F711" s="2">
        <v>26678</v>
      </c>
      <c r="G711" s="2" t="s">
        <v>212</v>
      </c>
      <c r="H711" s="2" t="s">
        <v>16</v>
      </c>
      <c r="I711" s="2" t="s">
        <v>138</v>
      </c>
      <c r="J711" s="2" t="s">
        <v>1179</v>
      </c>
      <c r="K711" s="2"/>
      <c r="L711" s="2" t="s">
        <v>18</v>
      </c>
      <c r="M711" s="2"/>
      <c r="N711" s="2"/>
      <c r="O711" s="2"/>
      <c r="P711" s="2"/>
      <c r="Q711" s="2"/>
      <c r="R711" s="2"/>
      <c r="S711" s="2"/>
      <c r="T711" s="2"/>
      <c r="U711" s="2"/>
      <c r="V711" s="2" t="s">
        <v>4284</v>
      </c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7.25" customHeight="1" x14ac:dyDescent="0.25">
      <c r="A712" s="2">
        <v>318451</v>
      </c>
      <c r="B712" s="2" t="s">
        <v>2057</v>
      </c>
      <c r="C712" s="2" t="s">
        <v>1968</v>
      </c>
      <c r="D712" s="2" t="s">
        <v>2058</v>
      </c>
      <c r="E712" s="2" t="s">
        <v>77</v>
      </c>
      <c r="F712" s="2">
        <v>29864</v>
      </c>
      <c r="G712" s="2" t="s">
        <v>212</v>
      </c>
      <c r="H712" s="2" t="s">
        <v>16</v>
      </c>
      <c r="I712" s="2" t="s">
        <v>138</v>
      </c>
      <c r="J712" s="2" t="s">
        <v>1179</v>
      </c>
      <c r="K712" s="2"/>
      <c r="L712" s="2" t="s">
        <v>30</v>
      </c>
      <c r="M712" s="2"/>
      <c r="N712" s="2"/>
      <c r="O712" s="2"/>
      <c r="P712" s="2"/>
      <c r="Q712" s="2"/>
      <c r="R712" s="2"/>
      <c r="S712" s="2"/>
      <c r="T712" s="2"/>
      <c r="U712" s="2"/>
      <c r="V712" s="2" t="s">
        <v>4284</v>
      </c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7.25" customHeight="1" x14ac:dyDescent="0.25">
      <c r="A713" s="2">
        <v>319202</v>
      </c>
      <c r="B713" s="2" t="s">
        <v>1864</v>
      </c>
      <c r="C713" s="2" t="s">
        <v>228</v>
      </c>
      <c r="D713" s="2" t="s">
        <v>1865</v>
      </c>
      <c r="E713" s="2" t="s">
        <v>77</v>
      </c>
      <c r="F713" s="2">
        <v>26909</v>
      </c>
      <c r="G713" s="2" t="s">
        <v>1866</v>
      </c>
      <c r="H713" s="2" t="s">
        <v>16</v>
      </c>
      <c r="I713" s="2" t="s">
        <v>138</v>
      </c>
      <c r="J713" s="2" t="s">
        <v>1179</v>
      </c>
      <c r="K713" s="2"/>
      <c r="L713" s="2" t="s">
        <v>73</v>
      </c>
      <c r="M713" s="2"/>
      <c r="N713" s="2"/>
      <c r="O713" s="2"/>
      <c r="P713" s="2"/>
      <c r="Q713" s="2"/>
      <c r="R713" s="2"/>
      <c r="S713" s="2"/>
      <c r="T713" s="2"/>
      <c r="U713" s="2"/>
      <c r="V713" s="2" t="s">
        <v>4284</v>
      </c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7.25" customHeight="1" x14ac:dyDescent="0.25">
      <c r="A714" s="2">
        <v>319212</v>
      </c>
      <c r="B714" s="2" t="s">
        <v>4385</v>
      </c>
      <c r="C714" s="2" t="s">
        <v>228</v>
      </c>
      <c r="D714" s="2" t="s">
        <v>4386</v>
      </c>
      <c r="E714" s="2"/>
      <c r="F714" s="2"/>
      <c r="G714" s="2"/>
      <c r="H714" s="2"/>
      <c r="I714" s="2" t="s">
        <v>138</v>
      </c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 t="s">
        <v>4284</v>
      </c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7.25" customHeight="1" x14ac:dyDescent="0.25">
      <c r="A715" s="2">
        <v>321604</v>
      </c>
      <c r="B715" s="2" t="s">
        <v>4377</v>
      </c>
      <c r="C715" s="2" t="s">
        <v>648</v>
      </c>
      <c r="D715" s="2" t="s">
        <v>714</v>
      </c>
      <c r="E715" s="2"/>
      <c r="F715" s="2"/>
      <c r="G715" s="2"/>
      <c r="H715" s="2"/>
      <c r="I715" s="2" t="s">
        <v>138</v>
      </c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 t="s">
        <v>4284</v>
      </c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7.25" customHeight="1" x14ac:dyDescent="0.25">
      <c r="A716" s="2">
        <v>322387</v>
      </c>
      <c r="B716" s="2" t="s">
        <v>4373</v>
      </c>
      <c r="C716" s="2" t="s">
        <v>2069</v>
      </c>
      <c r="D716" s="2" t="s">
        <v>1184</v>
      </c>
      <c r="E716" s="2"/>
      <c r="F716" s="2"/>
      <c r="G716" s="2"/>
      <c r="H716" s="2"/>
      <c r="I716" s="2" t="s">
        <v>138</v>
      </c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 t="s">
        <v>4284</v>
      </c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7.25" customHeight="1" x14ac:dyDescent="0.25">
      <c r="A717" s="2">
        <v>322871</v>
      </c>
      <c r="B717" s="2" t="s">
        <v>1702</v>
      </c>
      <c r="C717" s="2" t="s">
        <v>1036</v>
      </c>
      <c r="D717" s="2" t="s">
        <v>982</v>
      </c>
      <c r="E717" s="2" t="s">
        <v>77</v>
      </c>
      <c r="F717" s="2">
        <v>34288</v>
      </c>
      <c r="G717" s="2" t="s">
        <v>1565</v>
      </c>
      <c r="H717" s="2" t="s">
        <v>16</v>
      </c>
      <c r="I717" s="2" t="s">
        <v>138</v>
      </c>
      <c r="J717" s="2" t="s">
        <v>1179</v>
      </c>
      <c r="K717" s="2"/>
      <c r="L717" s="2" t="s">
        <v>30</v>
      </c>
      <c r="M717" s="2"/>
      <c r="N717" s="2"/>
      <c r="O717" s="2"/>
      <c r="P717" s="2"/>
      <c r="Q717" s="2"/>
      <c r="R717" s="2"/>
      <c r="S717" s="2"/>
      <c r="T717" s="2"/>
      <c r="U717" s="2"/>
      <c r="V717" s="2" t="s">
        <v>4284</v>
      </c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7.25" customHeight="1" x14ac:dyDescent="0.25">
      <c r="A718" s="2">
        <v>323955</v>
      </c>
      <c r="B718" s="2" t="s">
        <v>2270</v>
      </c>
      <c r="C718" s="2" t="s">
        <v>715</v>
      </c>
      <c r="D718" s="2" t="s">
        <v>716</v>
      </c>
      <c r="E718" s="2" t="s">
        <v>76</v>
      </c>
      <c r="F718" s="2">
        <v>35065</v>
      </c>
      <c r="G718" s="2" t="s">
        <v>18</v>
      </c>
      <c r="H718" s="2" t="s">
        <v>16</v>
      </c>
      <c r="I718" s="2" t="s">
        <v>138</v>
      </c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 t="s">
        <v>4284</v>
      </c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x14ac:dyDescent="0.25">
      <c r="A719" s="2">
        <v>324151</v>
      </c>
      <c r="B719" s="2" t="s">
        <v>1552</v>
      </c>
      <c r="C719" s="2" t="s">
        <v>1553</v>
      </c>
      <c r="D719" s="2" t="s">
        <v>476</v>
      </c>
      <c r="E719" s="2" t="s">
        <v>76</v>
      </c>
      <c r="F719" s="2">
        <v>33970</v>
      </c>
      <c r="G719" s="2" t="s">
        <v>212</v>
      </c>
      <c r="H719" s="2" t="s">
        <v>16</v>
      </c>
      <c r="I719" s="2" t="s">
        <v>138</v>
      </c>
      <c r="J719" s="2" t="s">
        <v>1179</v>
      </c>
      <c r="K719" s="2"/>
      <c r="L719" s="2" t="s">
        <v>30</v>
      </c>
      <c r="M719" s="2"/>
      <c r="N719" s="2"/>
      <c r="O719" s="2"/>
      <c r="P719" s="2"/>
      <c r="Q719" s="2"/>
      <c r="R719" s="2"/>
      <c r="S719" s="2"/>
      <c r="T719" s="2"/>
      <c r="U719" s="2"/>
      <c r="V719" s="2" t="s">
        <v>4284</v>
      </c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x14ac:dyDescent="0.25">
      <c r="A720" s="2">
        <v>324998</v>
      </c>
      <c r="B720" s="2" t="s">
        <v>1975</v>
      </c>
      <c r="C720" s="2" t="s">
        <v>629</v>
      </c>
      <c r="D720" s="2" t="s">
        <v>769</v>
      </c>
      <c r="E720" s="2" t="s">
        <v>76</v>
      </c>
      <c r="F720" s="2">
        <v>32903</v>
      </c>
      <c r="G720" s="2" t="s">
        <v>58</v>
      </c>
      <c r="H720" s="2" t="s">
        <v>16</v>
      </c>
      <c r="I720" s="2" t="s">
        <v>138</v>
      </c>
      <c r="J720" s="2" t="s">
        <v>15</v>
      </c>
      <c r="K720" s="2"/>
      <c r="L720" s="2" t="s">
        <v>18</v>
      </c>
      <c r="M720" s="2"/>
      <c r="N720" s="2"/>
      <c r="O720" s="2"/>
      <c r="P720" s="2"/>
      <c r="Q720" s="2"/>
      <c r="R720" s="2"/>
      <c r="S720" s="2"/>
      <c r="T720" s="2"/>
      <c r="U720" s="2"/>
      <c r="V720" s="2" t="s">
        <v>4284</v>
      </c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x14ac:dyDescent="0.25">
      <c r="A721" s="2">
        <v>325746</v>
      </c>
      <c r="B721" s="2" t="s">
        <v>4357</v>
      </c>
      <c r="C721" s="2" t="s">
        <v>3441</v>
      </c>
      <c r="D721" s="2" t="s">
        <v>445</v>
      </c>
      <c r="E721" s="2"/>
      <c r="F721" s="2"/>
      <c r="G721" s="2"/>
      <c r="H721" s="2"/>
      <c r="I721" s="2" t="s">
        <v>138</v>
      </c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 t="s">
        <v>4284</v>
      </c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x14ac:dyDescent="0.25">
      <c r="A722" s="2">
        <v>327236</v>
      </c>
      <c r="B722" s="2" t="s">
        <v>1554</v>
      </c>
      <c r="C722" s="2" t="s">
        <v>1555</v>
      </c>
      <c r="D722" s="2" t="s">
        <v>1556</v>
      </c>
      <c r="E722" s="2" t="s">
        <v>77</v>
      </c>
      <c r="F722" s="2">
        <v>34551</v>
      </c>
      <c r="G722" s="2" t="s">
        <v>18</v>
      </c>
      <c r="H722" s="2" t="s">
        <v>16</v>
      </c>
      <c r="I722" s="2" t="s">
        <v>138</v>
      </c>
      <c r="J722" s="2" t="s">
        <v>1179</v>
      </c>
      <c r="K722" s="2"/>
      <c r="L722" s="2" t="s">
        <v>67</v>
      </c>
      <c r="M722" s="2"/>
      <c r="N722" s="2"/>
      <c r="O722" s="2"/>
      <c r="P722" s="2"/>
      <c r="Q722" s="2"/>
      <c r="R722" s="2"/>
      <c r="S722" s="2"/>
      <c r="T722" s="2"/>
      <c r="U722" s="2"/>
      <c r="V722" s="2" t="s">
        <v>4284</v>
      </c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x14ac:dyDescent="0.25">
      <c r="A723" s="2">
        <v>327315</v>
      </c>
      <c r="B723" s="2" t="s">
        <v>1323</v>
      </c>
      <c r="C723" s="2" t="s">
        <v>228</v>
      </c>
      <c r="D723" s="2" t="s">
        <v>566</v>
      </c>
      <c r="E723" s="2" t="s">
        <v>77</v>
      </c>
      <c r="F723" s="2">
        <v>35797</v>
      </c>
      <c r="G723" s="2" t="s">
        <v>18</v>
      </c>
      <c r="H723" s="2" t="s">
        <v>16</v>
      </c>
      <c r="I723" s="2" t="s">
        <v>138</v>
      </c>
      <c r="J723" s="2" t="s">
        <v>1179</v>
      </c>
      <c r="K723" s="2"/>
      <c r="L723" s="2" t="s">
        <v>18</v>
      </c>
      <c r="M723" s="2"/>
      <c r="N723" s="2"/>
      <c r="O723" s="2"/>
      <c r="P723" s="2"/>
      <c r="Q723" s="2"/>
      <c r="R723" s="2"/>
      <c r="S723" s="2"/>
      <c r="T723" s="2"/>
      <c r="U723" s="2"/>
      <c r="V723" s="2" t="s">
        <v>4284</v>
      </c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x14ac:dyDescent="0.25">
      <c r="A724" s="2">
        <v>327443</v>
      </c>
      <c r="B724" s="2" t="s">
        <v>1545</v>
      </c>
      <c r="C724" s="2" t="s">
        <v>821</v>
      </c>
      <c r="D724" s="2" t="s">
        <v>314</v>
      </c>
      <c r="E724" s="2" t="s">
        <v>76</v>
      </c>
      <c r="F724" s="2">
        <v>35065</v>
      </c>
      <c r="G724" s="2" t="s">
        <v>18</v>
      </c>
      <c r="H724" s="2" t="s">
        <v>16</v>
      </c>
      <c r="I724" s="2" t="s">
        <v>138</v>
      </c>
      <c r="J724" s="2" t="s">
        <v>1179</v>
      </c>
      <c r="K724" s="2"/>
      <c r="L724" s="2" t="s">
        <v>18</v>
      </c>
      <c r="M724" s="2"/>
      <c r="N724" s="2"/>
      <c r="O724" s="2"/>
      <c r="P724" s="2"/>
      <c r="Q724" s="2"/>
      <c r="R724" s="2"/>
      <c r="S724" s="2"/>
      <c r="T724" s="2"/>
      <c r="U724" s="2"/>
      <c r="V724" s="2" t="s">
        <v>4284</v>
      </c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x14ac:dyDescent="0.25">
      <c r="A725" s="2">
        <v>327906</v>
      </c>
      <c r="B725" s="2" t="s">
        <v>4352</v>
      </c>
      <c r="C725" s="2" t="s">
        <v>598</v>
      </c>
      <c r="D725" s="2" t="s">
        <v>767</v>
      </c>
      <c r="E725" s="2"/>
      <c r="F725" s="2"/>
      <c r="G725" s="2"/>
      <c r="H725" s="2"/>
      <c r="I725" s="2" t="s">
        <v>138</v>
      </c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 t="s">
        <v>4284</v>
      </c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x14ac:dyDescent="0.25">
      <c r="A726" s="2">
        <v>327946</v>
      </c>
      <c r="B726" s="2" t="s">
        <v>1856</v>
      </c>
      <c r="C726" s="2" t="s">
        <v>273</v>
      </c>
      <c r="D726" s="2" t="s">
        <v>1022</v>
      </c>
      <c r="E726" s="2" t="s">
        <v>77</v>
      </c>
      <c r="F726" s="2">
        <v>35442</v>
      </c>
      <c r="G726" s="2" t="s">
        <v>368</v>
      </c>
      <c r="H726" s="2" t="s">
        <v>16</v>
      </c>
      <c r="I726" s="2" t="s">
        <v>138</v>
      </c>
      <c r="J726" s="2" t="s">
        <v>1179</v>
      </c>
      <c r="K726" s="2"/>
      <c r="L726" s="2" t="s">
        <v>30</v>
      </c>
      <c r="M726" s="2"/>
      <c r="N726" s="2"/>
      <c r="O726" s="2"/>
      <c r="P726" s="2"/>
      <c r="Q726" s="2"/>
      <c r="R726" s="2"/>
      <c r="S726" s="2"/>
      <c r="T726" s="2"/>
      <c r="U726" s="2"/>
      <c r="V726" s="2" t="s">
        <v>4284</v>
      </c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x14ac:dyDescent="0.25">
      <c r="A727" s="2">
        <v>328137</v>
      </c>
      <c r="B727" s="2" t="s">
        <v>1557</v>
      </c>
      <c r="C727" s="2" t="s">
        <v>1558</v>
      </c>
      <c r="D727" s="2" t="s">
        <v>855</v>
      </c>
      <c r="E727" s="2" t="s">
        <v>76</v>
      </c>
      <c r="F727" s="2">
        <v>33284</v>
      </c>
      <c r="G727" s="2" t="s">
        <v>18</v>
      </c>
      <c r="H727" s="2" t="s">
        <v>16</v>
      </c>
      <c r="I727" s="2" t="s">
        <v>138</v>
      </c>
      <c r="J727" s="2" t="s">
        <v>1179</v>
      </c>
      <c r="K727" s="2"/>
      <c r="L727" s="2" t="s">
        <v>30</v>
      </c>
      <c r="M727" s="2"/>
      <c r="N727" s="2"/>
      <c r="O727" s="2"/>
      <c r="P727" s="2"/>
      <c r="Q727" s="2"/>
      <c r="R727" s="2"/>
      <c r="S727" s="2"/>
      <c r="T727" s="2"/>
      <c r="U727" s="2"/>
      <c r="V727" s="2" t="s">
        <v>4284</v>
      </c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x14ac:dyDescent="0.25">
      <c r="A728" s="2">
        <v>328438</v>
      </c>
      <c r="B728" s="2" t="s">
        <v>1969</v>
      </c>
      <c r="C728" s="2" t="s">
        <v>1970</v>
      </c>
      <c r="D728" s="2" t="s">
        <v>1712</v>
      </c>
      <c r="E728" s="2" t="s">
        <v>76</v>
      </c>
      <c r="F728" s="2">
        <v>34923</v>
      </c>
      <c r="G728" s="2" t="s">
        <v>1971</v>
      </c>
      <c r="H728" s="2" t="s">
        <v>16</v>
      </c>
      <c r="I728" s="2" t="s">
        <v>138</v>
      </c>
      <c r="J728" s="2" t="s">
        <v>1179</v>
      </c>
      <c r="K728" s="2"/>
      <c r="L728" s="2" t="s">
        <v>18</v>
      </c>
      <c r="M728" s="2"/>
      <c r="N728" s="2"/>
      <c r="O728" s="2"/>
      <c r="P728" s="2"/>
      <c r="Q728" s="2"/>
      <c r="R728" s="2"/>
      <c r="S728" s="2"/>
      <c r="T728" s="2"/>
      <c r="U728" s="2"/>
      <c r="V728" s="2" t="s">
        <v>4284</v>
      </c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x14ac:dyDescent="0.25">
      <c r="A729" s="2">
        <v>328568</v>
      </c>
      <c r="B729" s="2" t="s">
        <v>1320</v>
      </c>
      <c r="C729" s="2" t="s">
        <v>454</v>
      </c>
      <c r="D729" s="2" t="s">
        <v>536</v>
      </c>
      <c r="E729" s="2" t="s">
        <v>76</v>
      </c>
      <c r="F729" s="2">
        <v>35160</v>
      </c>
      <c r="G729" s="2" t="s">
        <v>212</v>
      </c>
      <c r="H729" s="2" t="s">
        <v>16</v>
      </c>
      <c r="I729" s="2" t="s">
        <v>138</v>
      </c>
      <c r="J729" s="2" t="s">
        <v>1179</v>
      </c>
      <c r="K729" s="2"/>
      <c r="L729" s="2" t="s">
        <v>18</v>
      </c>
      <c r="M729" s="2"/>
      <c r="N729" s="2"/>
      <c r="O729" s="2"/>
      <c r="P729" s="2"/>
      <c r="Q729" s="2"/>
      <c r="R729" s="2"/>
      <c r="S729" s="2"/>
      <c r="T729" s="2"/>
      <c r="U729" s="2"/>
      <c r="V729" s="2" t="s">
        <v>4284</v>
      </c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x14ac:dyDescent="0.25">
      <c r="A730" s="2">
        <v>328918</v>
      </c>
      <c r="B730" s="2" t="s">
        <v>866</v>
      </c>
      <c r="C730" s="2" t="s">
        <v>252</v>
      </c>
      <c r="D730" s="2" t="s">
        <v>806</v>
      </c>
      <c r="E730" s="2" t="s">
        <v>76</v>
      </c>
      <c r="F730" s="2">
        <v>34335</v>
      </c>
      <c r="G730" s="2" t="s">
        <v>37</v>
      </c>
      <c r="H730" s="2" t="s">
        <v>16</v>
      </c>
      <c r="I730" s="2" t="s">
        <v>138</v>
      </c>
      <c r="J730" s="2" t="s">
        <v>1179</v>
      </c>
      <c r="K730" s="2"/>
      <c r="L730" s="2" t="s">
        <v>37</v>
      </c>
      <c r="M730" s="2"/>
      <c r="N730" s="2"/>
      <c r="O730" s="2"/>
      <c r="P730" s="2"/>
      <c r="Q730" s="2"/>
      <c r="R730" s="2"/>
      <c r="S730" s="2"/>
      <c r="T730" s="2"/>
      <c r="U730" s="2"/>
      <c r="V730" s="2" t="s">
        <v>4284</v>
      </c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x14ac:dyDescent="0.25">
      <c r="A731" s="2">
        <v>329129</v>
      </c>
      <c r="B731" s="2" t="s">
        <v>1425</v>
      </c>
      <c r="C731" s="2" t="s">
        <v>344</v>
      </c>
      <c r="D731" s="2" t="s">
        <v>283</v>
      </c>
      <c r="E731" s="2" t="s">
        <v>77</v>
      </c>
      <c r="F731" s="2">
        <v>35228</v>
      </c>
      <c r="G731" s="2" t="s">
        <v>212</v>
      </c>
      <c r="H731" s="2" t="s">
        <v>16</v>
      </c>
      <c r="I731" s="2" t="s">
        <v>138</v>
      </c>
      <c r="J731" s="2" t="s">
        <v>1179</v>
      </c>
      <c r="K731" s="2"/>
      <c r="L731" s="2" t="s">
        <v>30</v>
      </c>
      <c r="M731" s="2"/>
      <c r="N731" s="2"/>
      <c r="O731" s="2"/>
      <c r="P731" s="2"/>
      <c r="Q731" s="2"/>
      <c r="R731" s="2"/>
      <c r="S731" s="2"/>
      <c r="T731" s="2"/>
      <c r="U731" s="2"/>
      <c r="V731" s="2" t="s">
        <v>4284</v>
      </c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x14ac:dyDescent="0.25">
      <c r="A732" s="2">
        <v>329596</v>
      </c>
      <c r="B732" s="2" t="s">
        <v>1426</v>
      </c>
      <c r="C732" s="2" t="s">
        <v>945</v>
      </c>
      <c r="D732" s="2" t="s">
        <v>248</v>
      </c>
      <c r="E732" s="2" t="s">
        <v>77</v>
      </c>
      <c r="F732" s="2">
        <v>32754</v>
      </c>
      <c r="G732" s="2" t="s">
        <v>61</v>
      </c>
      <c r="H732" s="2" t="s">
        <v>16</v>
      </c>
      <c r="I732" s="2" t="s">
        <v>138</v>
      </c>
      <c r="J732" s="2" t="s">
        <v>1179</v>
      </c>
      <c r="K732" s="2"/>
      <c r="L732" s="2" t="s">
        <v>61</v>
      </c>
      <c r="M732" s="2"/>
      <c r="N732" s="2"/>
      <c r="O732" s="2"/>
      <c r="P732" s="2"/>
      <c r="Q732" s="2"/>
      <c r="R732" s="2">
        <v>4831</v>
      </c>
      <c r="S732" s="2">
        <v>45508</v>
      </c>
      <c r="T732" s="2">
        <v>70000</v>
      </c>
      <c r="U732" s="2"/>
      <c r="V732" s="2" t="s">
        <v>4284</v>
      </c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x14ac:dyDescent="0.25">
      <c r="A733" s="2">
        <v>329620</v>
      </c>
      <c r="B733" s="2" t="s">
        <v>1229</v>
      </c>
      <c r="C733" s="2" t="s">
        <v>357</v>
      </c>
      <c r="D733" s="2" t="s">
        <v>1230</v>
      </c>
      <c r="E733" s="2" t="s">
        <v>77</v>
      </c>
      <c r="F733" s="2">
        <v>27234</v>
      </c>
      <c r="G733" s="2" t="s">
        <v>651</v>
      </c>
      <c r="H733" s="2" t="s">
        <v>16</v>
      </c>
      <c r="I733" s="2" t="s">
        <v>138</v>
      </c>
      <c r="J733" s="2" t="s">
        <v>1179</v>
      </c>
      <c r="K733" s="2"/>
      <c r="L733" s="2" t="s">
        <v>18</v>
      </c>
      <c r="M733" s="2"/>
      <c r="N733" s="2"/>
      <c r="O733" s="2"/>
      <c r="P733" s="2"/>
      <c r="Q733" s="2"/>
      <c r="R733" s="2">
        <v>5056</v>
      </c>
      <c r="S733" s="2">
        <v>45512</v>
      </c>
      <c r="T733" s="2">
        <v>70000</v>
      </c>
      <c r="U733" s="2"/>
      <c r="V733" s="2" t="s">
        <v>4284</v>
      </c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x14ac:dyDescent="0.25">
      <c r="A734" s="2">
        <v>330204</v>
      </c>
      <c r="B734" s="2" t="s">
        <v>1427</v>
      </c>
      <c r="C734" s="2" t="s">
        <v>338</v>
      </c>
      <c r="D734" s="2" t="s">
        <v>283</v>
      </c>
      <c r="E734" s="2" t="s">
        <v>76</v>
      </c>
      <c r="F734" s="2"/>
      <c r="G734" s="2"/>
      <c r="H734" s="2" t="s">
        <v>16</v>
      </c>
      <c r="I734" s="2" t="s">
        <v>138</v>
      </c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 t="s">
        <v>4284</v>
      </c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x14ac:dyDescent="0.25">
      <c r="A735" s="2">
        <v>330363</v>
      </c>
      <c r="B735" s="2" t="s">
        <v>4345</v>
      </c>
      <c r="C735" s="2" t="s">
        <v>477</v>
      </c>
      <c r="D735" s="2" t="s">
        <v>841</v>
      </c>
      <c r="E735" s="2"/>
      <c r="F735" s="2"/>
      <c r="G735" s="2"/>
      <c r="H735" s="2"/>
      <c r="I735" s="2" t="s">
        <v>138</v>
      </c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 t="s">
        <v>4284</v>
      </c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x14ac:dyDescent="0.25">
      <c r="A736" s="2">
        <v>330402</v>
      </c>
      <c r="B736" s="2" t="s">
        <v>2055</v>
      </c>
      <c r="C736" s="2" t="s">
        <v>228</v>
      </c>
      <c r="D736" s="2" t="s">
        <v>215</v>
      </c>
      <c r="E736" s="2" t="s">
        <v>76</v>
      </c>
      <c r="F736" s="2">
        <v>34522</v>
      </c>
      <c r="G736" s="2" t="s">
        <v>18</v>
      </c>
      <c r="H736" s="2" t="s">
        <v>16</v>
      </c>
      <c r="I736" s="2" t="s">
        <v>138</v>
      </c>
      <c r="J736" s="2" t="s">
        <v>1179</v>
      </c>
      <c r="K736" s="2"/>
      <c r="L736" s="2" t="s">
        <v>18</v>
      </c>
      <c r="M736" s="2"/>
      <c r="N736" s="2"/>
      <c r="O736" s="2"/>
      <c r="P736" s="2"/>
      <c r="Q736" s="2"/>
      <c r="R736" s="2"/>
      <c r="S736" s="2"/>
      <c r="T736" s="2"/>
      <c r="U736" s="2"/>
      <c r="V736" s="2" t="s">
        <v>4284</v>
      </c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x14ac:dyDescent="0.25">
      <c r="A737" s="2">
        <v>330675</v>
      </c>
      <c r="B737" s="2" t="s">
        <v>2056</v>
      </c>
      <c r="C737" s="2" t="s">
        <v>233</v>
      </c>
      <c r="D737" s="2" t="s">
        <v>494</v>
      </c>
      <c r="E737" s="2" t="s">
        <v>77</v>
      </c>
      <c r="F737" s="2">
        <v>28193</v>
      </c>
      <c r="G737" s="2" t="s">
        <v>18</v>
      </c>
      <c r="H737" s="2" t="s">
        <v>16</v>
      </c>
      <c r="I737" s="2" t="s">
        <v>138</v>
      </c>
      <c r="J737" s="2" t="s">
        <v>1179</v>
      </c>
      <c r="K737" s="2"/>
      <c r="L737" s="2" t="s">
        <v>18</v>
      </c>
      <c r="M737" s="2"/>
      <c r="N737" s="2"/>
      <c r="O737" s="2"/>
      <c r="P737" s="2"/>
      <c r="Q737" s="2"/>
      <c r="R737" s="2"/>
      <c r="S737" s="2"/>
      <c r="T737" s="2"/>
      <c r="U737" s="2"/>
      <c r="V737" s="2" t="s">
        <v>4284</v>
      </c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x14ac:dyDescent="0.25">
      <c r="A738" s="2">
        <v>330853</v>
      </c>
      <c r="B738" s="2" t="s">
        <v>1867</v>
      </c>
      <c r="C738" s="2" t="s">
        <v>1032</v>
      </c>
      <c r="D738" s="2" t="s">
        <v>1868</v>
      </c>
      <c r="E738" s="2" t="s">
        <v>77</v>
      </c>
      <c r="F738" s="2">
        <v>33439</v>
      </c>
      <c r="G738" s="2" t="s">
        <v>70</v>
      </c>
      <c r="H738" s="2" t="s">
        <v>16</v>
      </c>
      <c r="I738" s="2" t="s">
        <v>138</v>
      </c>
      <c r="J738" s="2" t="s">
        <v>1179</v>
      </c>
      <c r="K738" s="2"/>
      <c r="L738" s="2" t="s">
        <v>70</v>
      </c>
      <c r="M738" s="2"/>
      <c r="N738" s="2"/>
      <c r="O738" s="2"/>
      <c r="P738" s="2"/>
      <c r="Q738" s="2"/>
      <c r="R738" s="2"/>
      <c r="S738" s="2"/>
      <c r="T738" s="2"/>
      <c r="U738" s="2"/>
      <c r="V738" s="2" t="s">
        <v>4284</v>
      </c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x14ac:dyDescent="0.25">
      <c r="A739" s="2">
        <v>331150</v>
      </c>
      <c r="B739" s="2" t="s">
        <v>1222</v>
      </c>
      <c r="C739" s="2" t="s">
        <v>213</v>
      </c>
      <c r="D739" s="2" t="s">
        <v>319</v>
      </c>
      <c r="E739" s="2" t="s">
        <v>77</v>
      </c>
      <c r="F739" s="2">
        <v>33970</v>
      </c>
      <c r="G739" s="2" t="s">
        <v>18</v>
      </c>
      <c r="H739" s="2" t="s">
        <v>16</v>
      </c>
      <c r="I739" s="2" t="s">
        <v>138</v>
      </c>
      <c r="J739" s="2" t="s">
        <v>1179</v>
      </c>
      <c r="K739" s="2"/>
      <c r="L739" s="2" t="s">
        <v>18</v>
      </c>
      <c r="M739" s="2"/>
      <c r="N739" s="2"/>
      <c r="O739" s="2"/>
      <c r="P739" s="2"/>
      <c r="Q739" s="2"/>
      <c r="R739" s="2"/>
      <c r="S739" s="2"/>
      <c r="T739" s="2"/>
      <c r="U739" s="2"/>
      <c r="V739" s="2" t="s">
        <v>4284</v>
      </c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x14ac:dyDescent="0.25">
      <c r="A740" s="2">
        <v>331227</v>
      </c>
      <c r="B740" s="2" t="s">
        <v>1857</v>
      </c>
      <c r="C740" s="2" t="s">
        <v>390</v>
      </c>
      <c r="D740" s="2" t="s">
        <v>730</v>
      </c>
      <c r="E740" s="2" t="s">
        <v>77</v>
      </c>
      <c r="F740" s="2">
        <v>34747</v>
      </c>
      <c r="G740" s="2" t="s">
        <v>18</v>
      </c>
      <c r="H740" s="2" t="s">
        <v>16</v>
      </c>
      <c r="I740" s="2" t="s">
        <v>138</v>
      </c>
      <c r="J740" s="2" t="s">
        <v>1179</v>
      </c>
      <c r="K740" s="2"/>
      <c r="L740" s="2" t="s">
        <v>18</v>
      </c>
      <c r="M740" s="2"/>
      <c r="N740" s="2"/>
      <c r="O740" s="2"/>
      <c r="P740" s="2"/>
      <c r="Q740" s="2"/>
      <c r="R740" s="2"/>
      <c r="S740" s="2"/>
      <c r="T740" s="2"/>
      <c r="U740" s="2"/>
      <c r="V740" s="2" t="s">
        <v>4284</v>
      </c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x14ac:dyDescent="0.25">
      <c r="A741" s="2">
        <v>331298</v>
      </c>
      <c r="B741" s="2" t="s">
        <v>1322</v>
      </c>
      <c r="C741" s="2" t="s">
        <v>338</v>
      </c>
      <c r="D741" s="2" t="s">
        <v>517</v>
      </c>
      <c r="E741" s="2" t="s">
        <v>77</v>
      </c>
      <c r="F741" s="2">
        <v>30604</v>
      </c>
      <c r="G741" s="2" t="s">
        <v>212</v>
      </c>
      <c r="H741" s="2" t="s">
        <v>16</v>
      </c>
      <c r="I741" s="2" t="s">
        <v>138</v>
      </c>
      <c r="J741" s="2" t="s">
        <v>1179</v>
      </c>
      <c r="K741" s="2"/>
      <c r="L741" s="2" t="s">
        <v>47</v>
      </c>
      <c r="M741" s="2"/>
      <c r="N741" s="2"/>
      <c r="O741" s="2"/>
      <c r="P741" s="2"/>
      <c r="Q741" s="2"/>
      <c r="R741" s="2"/>
      <c r="S741" s="2"/>
      <c r="T741" s="2"/>
      <c r="U741" s="2"/>
      <c r="V741" s="2" t="s">
        <v>4284</v>
      </c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x14ac:dyDescent="0.25">
      <c r="A742" s="2">
        <v>332685</v>
      </c>
      <c r="B742" s="2" t="s">
        <v>1972</v>
      </c>
      <c r="C742" s="2" t="s">
        <v>752</v>
      </c>
      <c r="D742" s="2" t="s">
        <v>214</v>
      </c>
      <c r="E742" s="2" t="s">
        <v>76</v>
      </c>
      <c r="F742" s="2">
        <v>36095</v>
      </c>
      <c r="G742" s="2" t="s">
        <v>18</v>
      </c>
      <c r="H742" s="2" t="s">
        <v>16</v>
      </c>
      <c r="I742" s="2" t="s">
        <v>138</v>
      </c>
      <c r="J742" s="2" t="s">
        <v>1179</v>
      </c>
      <c r="K742" s="2"/>
      <c r="L742" s="2" t="s">
        <v>18</v>
      </c>
      <c r="M742" s="2"/>
      <c r="N742" s="2"/>
      <c r="O742" s="2"/>
      <c r="P742" s="2"/>
      <c r="Q742" s="2"/>
      <c r="R742" s="2"/>
      <c r="S742" s="2"/>
      <c r="T742" s="2"/>
      <c r="U742" s="2"/>
      <c r="V742" s="2" t="s">
        <v>4284</v>
      </c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x14ac:dyDescent="0.25">
      <c r="A743" s="2">
        <v>333292</v>
      </c>
      <c r="B743" s="2" t="s">
        <v>1428</v>
      </c>
      <c r="C743" s="2" t="s">
        <v>560</v>
      </c>
      <c r="D743" s="2" t="s">
        <v>548</v>
      </c>
      <c r="E743" s="2" t="s">
        <v>77</v>
      </c>
      <c r="F743" s="2">
        <v>33502</v>
      </c>
      <c r="G743" s="2" t="s">
        <v>18</v>
      </c>
      <c r="H743" s="2" t="s">
        <v>16</v>
      </c>
      <c r="I743" s="2" t="s">
        <v>138</v>
      </c>
      <c r="J743" s="2" t="s">
        <v>1179</v>
      </c>
      <c r="K743" s="2"/>
      <c r="L743" s="2" t="s">
        <v>18</v>
      </c>
      <c r="M743" s="2"/>
      <c r="N743" s="2"/>
      <c r="O743" s="2"/>
      <c r="P743" s="2"/>
      <c r="Q743" s="2"/>
      <c r="R743" s="2"/>
      <c r="S743" s="2"/>
      <c r="T743" s="2"/>
      <c r="U743" s="2"/>
      <c r="V743" s="2" t="s">
        <v>4284</v>
      </c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x14ac:dyDescent="0.25">
      <c r="A744" s="2">
        <v>314791</v>
      </c>
      <c r="B744" s="2" t="s">
        <v>836</v>
      </c>
      <c r="C744" s="2" t="s">
        <v>1176</v>
      </c>
      <c r="D744" s="2" t="s">
        <v>1177</v>
      </c>
      <c r="E744" s="2" t="s">
        <v>76</v>
      </c>
      <c r="F744" s="2">
        <v>24446</v>
      </c>
      <c r="G744" s="2" t="s">
        <v>73</v>
      </c>
      <c r="H744" s="2" t="s">
        <v>16</v>
      </c>
      <c r="I744" s="2" t="s">
        <v>138</v>
      </c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 t="s">
        <v>4284</v>
      </c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 t="s">
        <v>4252</v>
      </c>
      <c r="AH744" s="2"/>
    </row>
    <row r="745" spans="1:34" x14ac:dyDescent="0.25">
      <c r="A745" s="2">
        <v>321277</v>
      </c>
      <c r="B745" s="2" t="s">
        <v>1219</v>
      </c>
      <c r="C745" s="2" t="s">
        <v>338</v>
      </c>
      <c r="D745" s="2" t="s">
        <v>283</v>
      </c>
      <c r="E745" s="2" t="s">
        <v>76</v>
      </c>
      <c r="F745" s="2">
        <v>33420</v>
      </c>
      <c r="G745" s="2" t="s">
        <v>18</v>
      </c>
      <c r="H745" s="2" t="s">
        <v>16</v>
      </c>
      <c r="I745" s="2" t="s">
        <v>138</v>
      </c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 t="s">
        <v>4284</v>
      </c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 t="s">
        <v>4252</v>
      </c>
      <c r="AH745" s="2"/>
    </row>
    <row r="746" spans="1:34" x14ac:dyDescent="0.25">
      <c r="A746" s="2">
        <v>323578</v>
      </c>
      <c r="B746" s="2" t="s">
        <v>1973</v>
      </c>
      <c r="C746" s="2" t="s">
        <v>776</v>
      </c>
      <c r="D746" s="2" t="s">
        <v>476</v>
      </c>
      <c r="E746" s="2" t="s">
        <v>76</v>
      </c>
      <c r="F746" s="2"/>
      <c r="G746" s="2"/>
      <c r="H746" s="2" t="s">
        <v>16</v>
      </c>
      <c r="I746" s="2" t="s">
        <v>138</v>
      </c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 t="s">
        <v>4284</v>
      </c>
      <c r="W746" s="2"/>
      <c r="X746" s="2"/>
      <c r="Y746" s="2"/>
      <c r="Z746" s="2"/>
      <c r="AA746" s="2"/>
      <c r="AB746" s="2"/>
      <c r="AC746" s="2"/>
      <c r="AD746" s="2" t="s">
        <v>4252</v>
      </c>
      <c r="AE746" s="2" t="s">
        <v>4252</v>
      </c>
      <c r="AF746" s="2" t="s">
        <v>4252</v>
      </c>
      <c r="AG746" s="2" t="s">
        <v>4252</v>
      </c>
      <c r="AH746" s="2"/>
    </row>
    <row r="747" spans="1:34" x14ac:dyDescent="0.25">
      <c r="A747" s="2">
        <v>326052</v>
      </c>
      <c r="B747" s="2" t="s">
        <v>1562</v>
      </c>
      <c r="C747" s="2" t="s">
        <v>540</v>
      </c>
      <c r="D747" s="2" t="s">
        <v>437</v>
      </c>
      <c r="E747" s="2" t="s">
        <v>77</v>
      </c>
      <c r="F747" s="2">
        <v>35378</v>
      </c>
      <c r="G747" s="2" t="s">
        <v>18</v>
      </c>
      <c r="H747" s="2" t="s">
        <v>16</v>
      </c>
      <c r="I747" s="2" t="s">
        <v>138</v>
      </c>
      <c r="J747" s="2" t="s">
        <v>1179</v>
      </c>
      <c r="K747" s="2"/>
      <c r="L747" s="2" t="s">
        <v>73</v>
      </c>
      <c r="M747" s="2"/>
      <c r="N747" s="2"/>
      <c r="O747" s="2"/>
      <c r="P747" s="2"/>
      <c r="Q747" s="2"/>
      <c r="R747" s="2"/>
      <c r="S747" s="2"/>
      <c r="T747" s="2"/>
      <c r="U747" s="2"/>
      <c r="V747" s="2" t="s">
        <v>4284</v>
      </c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 t="s">
        <v>4252</v>
      </c>
      <c r="AH747" s="2"/>
    </row>
    <row r="748" spans="1:34" x14ac:dyDescent="0.25">
      <c r="A748" s="2">
        <v>326136</v>
      </c>
      <c r="B748" s="2" t="s">
        <v>1223</v>
      </c>
      <c r="C748" s="2" t="s">
        <v>338</v>
      </c>
      <c r="D748" s="2" t="s">
        <v>211</v>
      </c>
      <c r="E748" s="2" t="s">
        <v>77</v>
      </c>
      <c r="F748" s="2">
        <v>34618</v>
      </c>
      <c r="G748" s="2" t="s">
        <v>18</v>
      </c>
      <c r="H748" s="2" t="s">
        <v>16</v>
      </c>
      <c r="I748" s="2" t="s">
        <v>138</v>
      </c>
      <c r="J748" s="2" t="s">
        <v>1179</v>
      </c>
      <c r="K748" s="2"/>
      <c r="L748" s="2" t="s">
        <v>30</v>
      </c>
      <c r="M748" s="2"/>
      <c r="N748" s="2"/>
      <c r="O748" s="2"/>
      <c r="P748" s="2"/>
      <c r="Q748" s="2"/>
      <c r="R748" s="2"/>
      <c r="S748" s="2"/>
      <c r="T748" s="2"/>
      <c r="U748" s="2"/>
      <c r="V748" s="2" t="s">
        <v>4284</v>
      </c>
      <c r="W748" s="2"/>
      <c r="X748" s="2"/>
      <c r="Y748" s="2"/>
      <c r="Z748" s="2"/>
      <c r="AA748" s="2"/>
      <c r="AB748" s="2"/>
      <c r="AC748" s="2"/>
      <c r="AD748" s="2"/>
      <c r="AE748" s="2" t="s">
        <v>4252</v>
      </c>
      <c r="AF748" s="2" t="s">
        <v>4252</v>
      </c>
      <c r="AG748" s="2" t="s">
        <v>4252</v>
      </c>
      <c r="AH748" s="2"/>
    </row>
    <row r="749" spans="1:34" x14ac:dyDescent="0.25">
      <c r="A749" s="2">
        <v>327073</v>
      </c>
      <c r="B749" s="2" t="s">
        <v>2059</v>
      </c>
      <c r="C749" s="2" t="s">
        <v>376</v>
      </c>
      <c r="D749" s="2" t="s">
        <v>533</v>
      </c>
      <c r="E749" s="2" t="s">
        <v>77</v>
      </c>
      <c r="F749" s="2">
        <v>35103</v>
      </c>
      <c r="G749" s="2" t="s">
        <v>18</v>
      </c>
      <c r="H749" s="2" t="s">
        <v>16</v>
      </c>
      <c r="I749" s="2" t="s">
        <v>138</v>
      </c>
      <c r="J749" s="2" t="s">
        <v>1179</v>
      </c>
      <c r="K749" s="2"/>
      <c r="L749" s="2" t="s">
        <v>30</v>
      </c>
      <c r="M749" s="2"/>
      <c r="N749" s="2"/>
      <c r="O749" s="2"/>
      <c r="P749" s="2"/>
      <c r="Q749" s="2"/>
      <c r="R749" s="2"/>
      <c r="S749" s="2"/>
      <c r="T749" s="2"/>
      <c r="U749" s="2"/>
      <c r="V749" s="2" t="s">
        <v>4284</v>
      </c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 t="s">
        <v>4252</v>
      </c>
      <c r="AH749" s="2"/>
    </row>
    <row r="750" spans="1:34" x14ac:dyDescent="0.25">
      <c r="A750" s="2">
        <v>327384</v>
      </c>
      <c r="B750" s="2" t="s">
        <v>1224</v>
      </c>
      <c r="C750" s="2" t="s">
        <v>217</v>
      </c>
      <c r="D750" s="2" t="s">
        <v>1225</v>
      </c>
      <c r="E750" s="2" t="s">
        <v>76</v>
      </c>
      <c r="F750" s="2">
        <v>35628</v>
      </c>
      <c r="G750" s="2" t="s">
        <v>18</v>
      </c>
      <c r="H750" s="2" t="s">
        <v>16</v>
      </c>
      <c r="I750" s="2" t="s">
        <v>138</v>
      </c>
      <c r="J750" s="2" t="s">
        <v>1179</v>
      </c>
      <c r="K750" s="2"/>
      <c r="L750" s="2" t="s">
        <v>18</v>
      </c>
      <c r="M750" s="2"/>
      <c r="N750" s="2"/>
      <c r="O750" s="2"/>
      <c r="P750" s="2"/>
      <c r="Q750" s="2"/>
      <c r="R750" s="2"/>
      <c r="S750" s="2"/>
      <c r="T750" s="2"/>
      <c r="U750" s="2"/>
      <c r="V750" s="2" t="s">
        <v>4284</v>
      </c>
      <c r="W750" s="2"/>
      <c r="X750" s="2"/>
      <c r="Y750" s="2"/>
      <c r="Z750" s="2"/>
      <c r="AA750" s="2"/>
      <c r="AB750" s="2"/>
      <c r="AC750" s="2"/>
      <c r="AD750" s="2"/>
      <c r="AE750" s="2"/>
      <c r="AF750" s="2" t="s">
        <v>4252</v>
      </c>
      <c r="AG750" s="2" t="s">
        <v>4252</v>
      </c>
      <c r="AH750" s="2"/>
    </row>
    <row r="751" spans="1:34" x14ac:dyDescent="0.25">
      <c r="A751" s="2">
        <v>328315</v>
      </c>
      <c r="B751" s="2" t="s">
        <v>1317</v>
      </c>
      <c r="C751" s="2" t="s">
        <v>357</v>
      </c>
      <c r="D751" s="2" t="s">
        <v>1318</v>
      </c>
      <c r="E751" s="2" t="s">
        <v>76</v>
      </c>
      <c r="F751" s="2">
        <v>32387</v>
      </c>
      <c r="G751" s="2" t="s">
        <v>1319</v>
      </c>
      <c r="H751" s="2" t="s">
        <v>16</v>
      </c>
      <c r="I751" s="2" t="s">
        <v>138</v>
      </c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 t="s">
        <v>4284</v>
      </c>
      <c r="W751" s="2"/>
      <c r="X751" s="2"/>
      <c r="Y751" s="2"/>
      <c r="Z751" s="2"/>
      <c r="AA751" s="2"/>
      <c r="AB751" s="2"/>
      <c r="AC751" s="2"/>
      <c r="AD751" s="2" t="s">
        <v>4252</v>
      </c>
      <c r="AE751" s="2" t="s">
        <v>4252</v>
      </c>
      <c r="AF751" s="2" t="s">
        <v>4252</v>
      </c>
      <c r="AG751" s="2" t="s">
        <v>4252</v>
      </c>
      <c r="AH751" s="2"/>
    </row>
    <row r="752" spans="1:34" x14ac:dyDescent="0.25">
      <c r="A752" s="2">
        <v>329078</v>
      </c>
      <c r="B752" s="2" t="s">
        <v>1226</v>
      </c>
      <c r="C752" s="2" t="s">
        <v>210</v>
      </c>
      <c r="D752" s="2" t="s">
        <v>1227</v>
      </c>
      <c r="E752" s="2" t="s">
        <v>76</v>
      </c>
      <c r="F752" s="2">
        <v>35964</v>
      </c>
      <c r="G752" s="2" t="s">
        <v>670</v>
      </c>
      <c r="H752" s="2" t="s">
        <v>16</v>
      </c>
      <c r="I752" s="2" t="s">
        <v>138</v>
      </c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 t="s">
        <v>4284</v>
      </c>
      <c r="W752" s="2"/>
      <c r="X752" s="2"/>
      <c r="Y752" s="2"/>
      <c r="Z752" s="2"/>
      <c r="AA752" s="2"/>
      <c r="AB752" s="2"/>
      <c r="AC752" s="2"/>
      <c r="AD752" s="2" t="s">
        <v>4252</v>
      </c>
      <c r="AE752" s="2" t="s">
        <v>4252</v>
      </c>
      <c r="AF752" s="2" t="s">
        <v>4252</v>
      </c>
      <c r="AG752" s="2" t="s">
        <v>4252</v>
      </c>
      <c r="AH752" s="2"/>
    </row>
    <row r="753" spans="1:34" x14ac:dyDescent="0.25">
      <c r="A753" s="2">
        <v>329160</v>
      </c>
      <c r="B753" s="2" t="s">
        <v>1220</v>
      </c>
      <c r="C753" s="2" t="s">
        <v>213</v>
      </c>
      <c r="D753" s="2" t="s">
        <v>480</v>
      </c>
      <c r="E753" s="2" t="s">
        <v>77</v>
      </c>
      <c r="F753" s="2">
        <v>35431</v>
      </c>
      <c r="G753" s="2" t="s">
        <v>18</v>
      </c>
      <c r="H753" s="2" t="s">
        <v>16</v>
      </c>
      <c r="I753" s="2" t="s">
        <v>138</v>
      </c>
      <c r="J753" s="2" t="s">
        <v>1179</v>
      </c>
      <c r="K753" s="2"/>
      <c r="L753" s="2" t="s">
        <v>18</v>
      </c>
      <c r="M753" s="2"/>
      <c r="N753" s="2"/>
      <c r="O753" s="2"/>
      <c r="P753" s="2"/>
      <c r="Q753" s="2"/>
      <c r="R753" s="2"/>
      <c r="S753" s="2"/>
      <c r="T753" s="2"/>
      <c r="U753" s="2"/>
      <c r="V753" s="2" t="s">
        <v>4284</v>
      </c>
      <c r="W753" s="2"/>
      <c r="X753" s="2"/>
      <c r="Y753" s="2"/>
      <c r="Z753" s="2"/>
      <c r="AA753" s="2"/>
      <c r="AB753" s="2"/>
      <c r="AC753" s="2"/>
      <c r="AD753" s="2"/>
      <c r="AE753" s="2"/>
      <c r="AF753" s="2" t="s">
        <v>4252</v>
      </c>
      <c r="AG753" s="2" t="s">
        <v>4252</v>
      </c>
      <c r="AH753" s="2"/>
    </row>
    <row r="754" spans="1:34" x14ac:dyDescent="0.25">
      <c r="A754" s="2">
        <v>330280</v>
      </c>
      <c r="B754" s="2" t="s">
        <v>1228</v>
      </c>
      <c r="C754" s="2" t="s">
        <v>228</v>
      </c>
      <c r="D754" s="2" t="s">
        <v>451</v>
      </c>
      <c r="E754" s="2" t="s">
        <v>77</v>
      </c>
      <c r="F754" s="2">
        <v>35964</v>
      </c>
      <c r="G754" s="2" t="s">
        <v>18</v>
      </c>
      <c r="H754" s="2" t="s">
        <v>16</v>
      </c>
      <c r="I754" s="2" t="s">
        <v>138</v>
      </c>
      <c r="J754" s="2" t="s">
        <v>15</v>
      </c>
      <c r="K754" s="2"/>
      <c r="L754" s="2" t="s">
        <v>30</v>
      </c>
      <c r="M754" s="2"/>
      <c r="N754" s="2"/>
      <c r="O754" s="2"/>
      <c r="P754" s="2"/>
      <c r="Q754" s="2"/>
      <c r="R754" s="2"/>
      <c r="S754" s="2"/>
      <c r="T754" s="2"/>
      <c r="U754" s="2"/>
      <c r="V754" s="2" t="s">
        <v>4284</v>
      </c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 t="s">
        <v>4252</v>
      </c>
      <c r="AH754" s="2"/>
    </row>
    <row r="755" spans="1:34" x14ac:dyDescent="0.25">
      <c r="A755" s="2">
        <v>330351</v>
      </c>
      <c r="B755" s="2" t="s">
        <v>1559</v>
      </c>
      <c r="C755" s="2" t="s">
        <v>526</v>
      </c>
      <c r="D755" s="2" t="s">
        <v>231</v>
      </c>
      <c r="E755" s="2" t="s">
        <v>76</v>
      </c>
      <c r="F755" s="2">
        <v>35438</v>
      </c>
      <c r="G755" s="2" t="s">
        <v>878</v>
      </c>
      <c r="H755" s="2" t="s">
        <v>16</v>
      </c>
      <c r="I755" s="2" t="s">
        <v>138</v>
      </c>
      <c r="J755" s="2" t="s">
        <v>15</v>
      </c>
      <c r="K755" s="2"/>
      <c r="L755" s="2" t="s">
        <v>18</v>
      </c>
      <c r="M755" s="2"/>
      <c r="N755" s="2"/>
      <c r="O755" s="2"/>
      <c r="P755" s="2"/>
      <c r="Q755" s="2"/>
      <c r="R755" s="2"/>
      <c r="S755" s="2"/>
      <c r="T755" s="2"/>
      <c r="U755" s="2"/>
      <c r="V755" s="2" t="s">
        <v>4284</v>
      </c>
      <c r="W755" s="2"/>
      <c r="X755" s="2"/>
      <c r="Y755" s="2"/>
      <c r="Z755" s="2"/>
      <c r="AA755" s="2"/>
      <c r="AB755" s="2"/>
      <c r="AC755" s="2"/>
      <c r="AD755" s="2"/>
      <c r="AE755" s="2"/>
      <c r="AF755" s="2" t="s">
        <v>4252</v>
      </c>
      <c r="AG755" s="2" t="s">
        <v>4252</v>
      </c>
      <c r="AH755" s="2"/>
    </row>
    <row r="756" spans="1:34" x14ac:dyDescent="0.25">
      <c r="A756" s="2">
        <v>330878</v>
      </c>
      <c r="B756" s="2" t="s">
        <v>1560</v>
      </c>
      <c r="C756" s="2" t="s">
        <v>1019</v>
      </c>
      <c r="D756" s="2" t="s">
        <v>1561</v>
      </c>
      <c r="E756" s="2" t="s">
        <v>77</v>
      </c>
      <c r="F756" s="2">
        <v>33685</v>
      </c>
      <c r="G756" s="2" t="s">
        <v>18</v>
      </c>
      <c r="H756" s="2" t="s">
        <v>16</v>
      </c>
      <c r="I756" s="2" t="s">
        <v>138</v>
      </c>
      <c r="J756" s="2" t="s">
        <v>1179</v>
      </c>
      <c r="K756" s="2"/>
      <c r="L756" s="2" t="s">
        <v>30</v>
      </c>
      <c r="M756" s="2"/>
      <c r="N756" s="2"/>
      <c r="O756" s="2"/>
      <c r="P756" s="2"/>
      <c r="Q756" s="2"/>
      <c r="R756" s="2"/>
      <c r="S756" s="2"/>
      <c r="T756" s="2"/>
      <c r="U756" s="2"/>
      <c r="V756" s="2" t="s">
        <v>4284</v>
      </c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 t="s">
        <v>4252</v>
      </c>
      <c r="AH756" s="2"/>
    </row>
    <row r="757" spans="1:34" x14ac:dyDescent="0.25">
      <c r="A757" s="2">
        <v>331492</v>
      </c>
      <c r="B757" s="2" t="s">
        <v>2136</v>
      </c>
      <c r="C757" s="2" t="s">
        <v>247</v>
      </c>
      <c r="D757" s="2" t="s">
        <v>438</v>
      </c>
      <c r="E757" s="2" t="s">
        <v>77</v>
      </c>
      <c r="F757" s="2">
        <v>35796</v>
      </c>
      <c r="G757" s="2" t="s">
        <v>2137</v>
      </c>
      <c r="H757" s="2" t="s">
        <v>16</v>
      </c>
      <c r="I757" s="2" t="s">
        <v>138</v>
      </c>
      <c r="J757" s="2" t="s">
        <v>15</v>
      </c>
      <c r="K757" s="2"/>
      <c r="L757" s="2" t="s">
        <v>30</v>
      </c>
      <c r="M757" s="2"/>
      <c r="N757" s="2"/>
      <c r="O757" s="2"/>
      <c r="P757" s="2"/>
      <c r="Q757" s="2"/>
      <c r="R757" s="2"/>
      <c r="S757" s="2"/>
      <c r="T757" s="2"/>
      <c r="U757" s="2"/>
      <c r="V757" s="2" t="s">
        <v>4284</v>
      </c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 t="s">
        <v>4252</v>
      </c>
      <c r="AH757" s="2"/>
    </row>
    <row r="758" spans="1:34" x14ac:dyDescent="0.25">
      <c r="A758" s="2">
        <v>331697</v>
      </c>
      <c r="B758" s="2" t="s">
        <v>2302</v>
      </c>
      <c r="C758" s="2" t="s">
        <v>228</v>
      </c>
      <c r="D758" s="2" t="s">
        <v>239</v>
      </c>
      <c r="E758" s="2" t="s">
        <v>77</v>
      </c>
      <c r="F758" s="2">
        <v>35796</v>
      </c>
      <c r="G758" s="2" t="s">
        <v>778</v>
      </c>
      <c r="H758" s="2" t="s">
        <v>16</v>
      </c>
      <c r="I758" s="2" t="s">
        <v>138</v>
      </c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 t="s">
        <v>4284</v>
      </c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 t="s">
        <v>4252</v>
      </c>
      <c r="AH758" s="2"/>
    </row>
    <row r="759" spans="1:34" x14ac:dyDescent="0.25">
      <c r="A759" s="2">
        <v>333395</v>
      </c>
      <c r="B759" s="2" t="s">
        <v>2299</v>
      </c>
      <c r="C759" s="2" t="s">
        <v>228</v>
      </c>
      <c r="D759" s="2" t="s">
        <v>732</v>
      </c>
      <c r="E759" s="2" t="s">
        <v>77</v>
      </c>
      <c r="F759" s="2">
        <v>33154</v>
      </c>
      <c r="G759" s="2" t="s">
        <v>461</v>
      </c>
      <c r="H759" s="2" t="s">
        <v>16</v>
      </c>
      <c r="I759" s="2" t="s">
        <v>138</v>
      </c>
      <c r="J759" s="2" t="s">
        <v>1179</v>
      </c>
      <c r="K759" s="2"/>
      <c r="L759" s="2" t="s">
        <v>18</v>
      </c>
      <c r="M759" s="2"/>
      <c r="N759" s="2"/>
      <c r="O759" s="2"/>
      <c r="P759" s="2"/>
      <c r="Q759" s="2"/>
      <c r="R759" s="2"/>
      <c r="S759" s="2"/>
      <c r="T759" s="2"/>
      <c r="U759" s="2"/>
      <c r="V759" s="2" t="s">
        <v>4284</v>
      </c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 t="s">
        <v>4252</v>
      </c>
      <c r="AH759" s="2"/>
    </row>
    <row r="760" spans="1:34" x14ac:dyDescent="0.25">
      <c r="A760" s="2">
        <v>323090</v>
      </c>
      <c r="B760" s="2" t="s">
        <v>1701</v>
      </c>
      <c r="C760" s="2" t="s">
        <v>440</v>
      </c>
      <c r="D760" s="2" t="s">
        <v>1451</v>
      </c>
      <c r="E760" s="2" t="s">
        <v>76</v>
      </c>
      <c r="F760" s="2">
        <v>32630</v>
      </c>
      <c r="G760" s="2" t="s">
        <v>18</v>
      </c>
      <c r="H760" s="2" t="s">
        <v>16</v>
      </c>
      <c r="I760" s="2" t="s">
        <v>138</v>
      </c>
      <c r="J760" s="2" t="s">
        <v>1179</v>
      </c>
      <c r="K760" s="2"/>
      <c r="L760" s="2" t="s">
        <v>73</v>
      </c>
      <c r="M760" s="2"/>
      <c r="N760" s="2"/>
      <c r="O760" s="2"/>
      <c r="P760" s="2"/>
      <c r="Q760" s="2"/>
      <c r="R760" s="2">
        <v>4963</v>
      </c>
      <c r="S760" s="2">
        <v>45511</v>
      </c>
      <c r="T760" s="2">
        <v>70000</v>
      </c>
      <c r="U760" s="2"/>
      <c r="V760" s="2" t="s">
        <v>4284</v>
      </c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x14ac:dyDescent="0.25">
      <c r="A761" s="2">
        <v>323350</v>
      </c>
      <c r="B761" s="2" t="s">
        <v>1696</v>
      </c>
      <c r="C761" s="2" t="s">
        <v>912</v>
      </c>
      <c r="D761" s="2" t="s">
        <v>218</v>
      </c>
      <c r="E761" s="2" t="s">
        <v>77</v>
      </c>
      <c r="F761" s="2">
        <v>33970</v>
      </c>
      <c r="G761" s="2" t="s">
        <v>428</v>
      </c>
      <c r="H761" s="2" t="s">
        <v>16</v>
      </c>
      <c r="I761" s="2" t="s">
        <v>138</v>
      </c>
      <c r="J761" s="2" t="s">
        <v>1179</v>
      </c>
      <c r="K761" s="2"/>
      <c r="L761" s="2" t="s">
        <v>30</v>
      </c>
      <c r="M761" s="2"/>
      <c r="N761" s="2"/>
      <c r="O761" s="2"/>
      <c r="P761" s="2"/>
      <c r="Q761" s="2"/>
      <c r="R761" s="2"/>
      <c r="S761" s="2"/>
      <c r="T761" s="2"/>
      <c r="U761" s="2"/>
      <c r="V761" s="2" t="s">
        <v>4284</v>
      </c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x14ac:dyDescent="0.25">
      <c r="A762" s="2">
        <v>324906</v>
      </c>
      <c r="B762" s="2" t="s">
        <v>1697</v>
      </c>
      <c r="C762" s="2" t="s">
        <v>364</v>
      </c>
      <c r="D762" s="2" t="s">
        <v>1393</v>
      </c>
      <c r="E762" s="2" t="s">
        <v>77</v>
      </c>
      <c r="F762" s="2">
        <v>34519</v>
      </c>
      <c r="G762" s="2" t="s">
        <v>70</v>
      </c>
      <c r="H762" s="2" t="s">
        <v>16</v>
      </c>
      <c r="I762" s="2" t="s">
        <v>138</v>
      </c>
      <c r="J762" s="2" t="s">
        <v>1179</v>
      </c>
      <c r="K762" s="2"/>
      <c r="L762" s="2" t="s">
        <v>30</v>
      </c>
      <c r="M762" s="2"/>
      <c r="N762" s="2"/>
      <c r="O762" s="2"/>
      <c r="P762" s="2"/>
      <c r="Q762" s="2"/>
      <c r="R762" s="2"/>
      <c r="S762" s="2"/>
      <c r="T762" s="2"/>
      <c r="U762" s="2"/>
      <c r="V762" s="2" t="s">
        <v>4284</v>
      </c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x14ac:dyDescent="0.25">
      <c r="A763" s="2">
        <v>326131</v>
      </c>
      <c r="B763" s="2" t="s">
        <v>1853</v>
      </c>
      <c r="C763" s="2" t="s">
        <v>1013</v>
      </c>
      <c r="D763" s="2" t="s">
        <v>451</v>
      </c>
      <c r="E763" s="2" t="s">
        <v>77</v>
      </c>
      <c r="F763" s="2">
        <v>35796</v>
      </c>
      <c r="G763" s="2" t="s">
        <v>18</v>
      </c>
      <c r="H763" s="2" t="s">
        <v>16</v>
      </c>
      <c r="I763" s="2" t="s">
        <v>138</v>
      </c>
      <c r="J763" s="2" t="s">
        <v>1179</v>
      </c>
      <c r="K763" s="2"/>
      <c r="L763" s="2" t="s">
        <v>30</v>
      </c>
      <c r="M763" s="2"/>
      <c r="N763" s="2"/>
      <c r="O763" s="2"/>
      <c r="P763" s="2"/>
      <c r="Q763" s="2"/>
      <c r="R763" s="2"/>
      <c r="S763" s="2"/>
      <c r="T763" s="2"/>
      <c r="U763" s="2"/>
      <c r="V763" s="2" t="s">
        <v>4284</v>
      </c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x14ac:dyDescent="0.25">
      <c r="A764" s="2">
        <v>326142</v>
      </c>
      <c r="B764" s="2" t="s">
        <v>1854</v>
      </c>
      <c r="C764" s="2" t="s">
        <v>228</v>
      </c>
      <c r="D764" s="2" t="s">
        <v>1712</v>
      </c>
      <c r="E764" s="2" t="s">
        <v>76</v>
      </c>
      <c r="F764" s="2">
        <v>33604</v>
      </c>
      <c r="G764" s="2" t="s">
        <v>1855</v>
      </c>
      <c r="H764" s="2" t="s">
        <v>16</v>
      </c>
      <c r="I764" s="2" t="s">
        <v>138</v>
      </c>
      <c r="J764" s="2" t="s">
        <v>1179</v>
      </c>
      <c r="K764" s="2"/>
      <c r="L764" s="2" t="s">
        <v>27</v>
      </c>
      <c r="M764" s="2"/>
      <c r="N764" s="2"/>
      <c r="O764" s="2"/>
      <c r="P764" s="2"/>
      <c r="Q764" s="2"/>
      <c r="R764" s="2">
        <v>4882</v>
      </c>
      <c r="S764" s="2" t="s">
        <v>4454</v>
      </c>
      <c r="T764" s="2">
        <v>105000</v>
      </c>
      <c r="U764" s="2"/>
      <c r="V764" s="2" t="s">
        <v>4284</v>
      </c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x14ac:dyDescent="0.25">
      <c r="A765" s="2">
        <v>327823</v>
      </c>
      <c r="B765" s="2" t="s">
        <v>1858</v>
      </c>
      <c r="C765" s="2" t="s">
        <v>252</v>
      </c>
      <c r="D765" s="2" t="s">
        <v>576</v>
      </c>
      <c r="E765" s="2" t="s">
        <v>76</v>
      </c>
      <c r="F765" s="2">
        <v>32095</v>
      </c>
      <c r="G765" s="2" t="s">
        <v>18</v>
      </c>
      <c r="H765" s="2" t="s">
        <v>19</v>
      </c>
      <c r="I765" s="2" t="s">
        <v>138</v>
      </c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 t="s">
        <v>4284</v>
      </c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x14ac:dyDescent="0.25">
      <c r="A766" s="2">
        <v>331071</v>
      </c>
      <c r="B766" s="2" t="s">
        <v>1711</v>
      </c>
      <c r="C766" s="2" t="s">
        <v>299</v>
      </c>
      <c r="D766" s="2" t="s">
        <v>286</v>
      </c>
      <c r="E766" s="2" t="s">
        <v>77</v>
      </c>
      <c r="F766" s="2">
        <v>33329</v>
      </c>
      <c r="G766" s="2" t="s">
        <v>212</v>
      </c>
      <c r="H766" s="2" t="s">
        <v>16</v>
      </c>
      <c r="I766" s="2" t="s">
        <v>138</v>
      </c>
      <c r="J766" s="2" t="s">
        <v>1179</v>
      </c>
      <c r="K766" s="2"/>
      <c r="L766" s="2" t="s">
        <v>18</v>
      </c>
      <c r="M766" s="2"/>
      <c r="N766" s="2"/>
      <c r="O766" s="2"/>
      <c r="P766" s="2"/>
      <c r="Q766" s="2"/>
      <c r="R766" s="2"/>
      <c r="S766" s="2"/>
      <c r="T766" s="2"/>
      <c r="U766" s="2"/>
      <c r="V766" s="2" t="s">
        <v>4284</v>
      </c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x14ac:dyDescent="0.25">
      <c r="A767" s="2">
        <v>333235</v>
      </c>
      <c r="B767" s="2" t="s">
        <v>1698</v>
      </c>
      <c r="C767" s="2" t="s">
        <v>378</v>
      </c>
      <c r="D767" s="2" t="s">
        <v>373</v>
      </c>
      <c r="E767" s="2" t="s">
        <v>77</v>
      </c>
      <c r="F767" s="2">
        <v>33549</v>
      </c>
      <c r="G767" s="2" t="s">
        <v>18</v>
      </c>
      <c r="H767" s="2" t="s">
        <v>16</v>
      </c>
      <c r="I767" s="2" t="s">
        <v>138</v>
      </c>
      <c r="J767" s="2" t="s">
        <v>1179</v>
      </c>
      <c r="K767" s="2"/>
      <c r="L767" s="2" t="s">
        <v>18</v>
      </c>
      <c r="M767" s="2"/>
      <c r="N767" s="2"/>
      <c r="O767" s="2"/>
      <c r="P767" s="2"/>
      <c r="Q767" s="2"/>
      <c r="R767" s="2"/>
      <c r="S767" s="2"/>
      <c r="T767" s="2"/>
      <c r="U767" s="2"/>
      <c r="V767" s="2" t="s">
        <v>4284</v>
      </c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x14ac:dyDescent="0.25">
      <c r="A768" s="2">
        <v>309663</v>
      </c>
      <c r="B768" s="2" t="s">
        <v>1695</v>
      </c>
      <c r="C768" s="2" t="s">
        <v>228</v>
      </c>
      <c r="D768" s="2" t="s">
        <v>240</v>
      </c>
      <c r="E768" s="2" t="s">
        <v>77</v>
      </c>
      <c r="F768" s="2">
        <v>32143</v>
      </c>
      <c r="G768" s="2" t="s">
        <v>18</v>
      </c>
      <c r="H768" s="2" t="s">
        <v>16</v>
      </c>
      <c r="I768" s="2" t="s">
        <v>138</v>
      </c>
      <c r="J768" s="2" t="s">
        <v>1179</v>
      </c>
      <c r="K768" s="2"/>
      <c r="L768" s="2" t="s">
        <v>18</v>
      </c>
      <c r="M768" s="2"/>
      <c r="N768" s="2"/>
      <c r="O768" s="2"/>
      <c r="P768" s="2"/>
      <c r="Q768" s="2"/>
      <c r="R768" s="2"/>
      <c r="S768" s="2"/>
      <c r="T768" s="2"/>
      <c r="U768" s="2"/>
      <c r="V768" s="2" t="s">
        <v>4284</v>
      </c>
      <c r="W768" s="2"/>
      <c r="X768" s="2"/>
      <c r="Y768" s="2"/>
      <c r="Z768" s="2"/>
      <c r="AA768" s="2"/>
      <c r="AB768" s="2"/>
      <c r="AC768" s="2"/>
      <c r="AD768" s="2"/>
      <c r="AE768" s="2" t="s">
        <v>4252</v>
      </c>
      <c r="AF768" s="2" t="s">
        <v>4252</v>
      </c>
      <c r="AG768" s="2" t="s">
        <v>4252</v>
      </c>
      <c r="AH768" s="2"/>
    </row>
    <row r="769" spans="1:34" x14ac:dyDescent="0.25">
      <c r="A769" s="2">
        <v>316866</v>
      </c>
      <c r="B769" s="2" t="s">
        <v>1700</v>
      </c>
      <c r="C769" s="2" t="s">
        <v>273</v>
      </c>
      <c r="D769" s="2" t="s">
        <v>750</v>
      </c>
      <c r="E769" s="2" t="s">
        <v>77</v>
      </c>
      <c r="F769" s="2">
        <v>33239</v>
      </c>
      <c r="G769" s="2" t="s">
        <v>18</v>
      </c>
      <c r="H769" s="2" t="s">
        <v>16</v>
      </c>
      <c r="I769" s="2" t="s">
        <v>138</v>
      </c>
      <c r="J769" s="2" t="s">
        <v>1179</v>
      </c>
      <c r="K769" s="2"/>
      <c r="L769" s="2" t="s">
        <v>30</v>
      </c>
      <c r="M769" s="2"/>
      <c r="N769" s="2"/>
      <c r="O769" s="2"/>
      <c r="P769" s="2"/>
      <c r="Q769" s="2"/>
      <c r="R769" s="2"/>
      <c r="S769" s="2"/>
      <c r="T769" s="2"/>
      <c r="U769" s="2"/>
      <c r="V769" s="2" t="s">
        <v>4284</v>
      </c>
      <c r="W769" s="2"/>
      <c r="X769" s="2"/>
      <c r="Y769" s="2"/>
      <c r="Z769" s="2"/>
      <c r="AA769" s="2"/>
      <c r="AB769" s="2"/>
      <c r="AC769" s="2"/>
      <c r="AD769" s="2"/>
      <c r="AE769" s="2" t="s">
        <v>4252</v>
      </c>
      <c r="AF769" s="2" t="s">
        <v>4252</v>
      </c>
      <c r="AG769" s="2" t="s">
        <v>4252</v>
      </c>
      <c r="AH769" s="2"/>
    </row>
    <row r="770" spans="1:34" x14ac:dyDescent="0.25">
      <c r="A770" s="2">
        <v>321632</v>
      </c>
      <c r="B770" s="2" t="s">
        <v>1315</v>
      </c>
      <c r="C770" s="2" t="s">
        <v>247</v>
      </c>
      <c r="D770" s="2" t="s">
        <v>405</v>
      </c>
      <c r="E770" s="2" t="s">
        <v>76</v>
      </c>
      <c r="F770" s="2">
        <v>33685</v>
      </c>
      <c r="G770" s="2" t="s">
        <v>18</v>
      </c>
      <c r="H770" s="2" t="s">
        <v>16</v>
      </c>
      <c r="I770" s="2" t="s">
        <v>138</v>
      </c>
      <c r="J770" s="2" t="s">
        <v>1179</v>
      </c>
      <c r="K770" s="2"/>
      <c r="L770" s="2" t="s">
        <v>30</v>
      </c>
      <c r="M770" s="2"/>
      <c r="N770" s="2"/>
      <c r="O770" s="2"/>
      <c r="P770" s="2"/>
      <c r="Q770" s="2"/>
      <c r="R770" s="2"/>
      <c r="S770" s="2"/>
      <c r="T770" s="2"/>
      <c r="U770" s="2"/>
      <c r="V770" s="2" t="s">
        <v>4284</v>
      </c>
      <c r="W770" s="2"/>
      <c r="X770" s="2"/>
      <c r="Y770" s="2"/>
      <c r="Z770" s="2"/>
      <c r="AA770" s="2"/>
      <c r="AB770" s="2"/>
      <c r="AC770" s="2"/>
      <c r="AD770" s="2"/>
      <c r="AE770" s="2" t="s">
        <v>4252</v>
      </c>
      <c r="AF770" s="2" t="s">
        <v>4252</v>
      </c>
      <c r="AG770" s="2" t="s">
        <v>4252</v>
      </c>
      <c r="AH770" s="2"/>
    </row>
    <row r="771" spans="1:34" x14ac:dyDescent="0.25">
      <c r="A771" s="2">
        <v>327207</v>
      </c>
      <c r="B771" s="2" t="s">
        <v>1708</v>
      </c>
      <c r="C771" s="2" t="s">
        <v>870</v>
      </c>
      <c r="D771" s="2" t="s">
        <v>1709</v>
      </c>
      <c r="E771" s="2" t="s">
        <v>76</v>
      </c>
      <c r="F771" s="2">
        <v>35140</v>
      </c>
      <c r="G771" s="2" t="s">
        <v>18</v>
      </c>
      <c r="H771" s="2" t="s">
        <v>16</v>
      </c>
      <c r="I771" s="2" t="s">
        <v>138</v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 t="s">
        <v>4284</v>
      </c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 t="s">
        <v>4252</v>
      </c>
      <c r="AH771" s="2"/>
    </row>
    <row r="772" spans="1:34" x14ac:dyDescent="0.25">
      <c r="A772" s="2">
        <v>331372</v>
      </c>
      <c r="B772" s="2" t="s">
        <v>1869</v>
      </c>
      <c r="C772" s="2" t="s">
        <v>1870</v>
      </c>
      <c r="D772" s="2" t="s">
        <v>234</v>
      </c>
      <c r="E772" s="2" t="s">
        <v>76</v>
      </c>
      <c r="F772" s="2">
        <v>34173</v>
      </c>
      <c r="G772" s="2" t="s">
        <v>18</v>
      </c>
      <c r="H772" s="2" t="s">
        <v>16</v>
      </c>
      <c r="I772" s="2" t="s">
        <v>138</v>
      </c>
      <c r="J772" s="2" t="s">
        <v>1179</v>
      </c>
      <c r="K772" s="2"/>
      <c r="L772" s="2" t="s">
        <v>18</v>
      </c>
      <c r="M772" s="2"/>
      <c r="N772" s="2"/>
      <c r="O772" s="2"/>
      <c r="P772" s="2"/>
      <c r="Q772" s="2"/>
      <c r="R772" s="2"/>
      <c r="S772" s="2"/>
      <c r="T772" s="2"/>
      <c r="U772" s="2"/>
      <c r="V772" s="2" t="s">
        <v>4284</v>
      </c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 t="s">
        <v>4252</v>
      </c>
      <c r="AH772" s="2"/>
    </row>
    <row r="773" spans="1:34" x14ac:dyDescent="0.25">
      <c r="A773" s="2">
        <v>333261</v>
      </c>
      <c r="B773" s="2" t="s">
        <v>1699</v>
      </c>
      <c r="C773" s="2" t="s">
        <v>261</v>
      </c>
      <c r="D773" s="2" t="s">
        <v>229</v>
      </c>
      <c r="E773" s="2" t="s">
        <v>76</v>
      </c>
      <c r="F773" s="2">
        <v>33972</v>
      </c>
      <c r="G773" s="2" t="s">
        <v>18</v>
      </c>
      <c r="H773" s="2" t="s">
        <v>16</v>
      </c>
      <c r="I773" s="2" t="s">
        <v>138</v>
      </c>
      <c r="J773" s="2" t="s">
        <v>1179</v>
      </c>
      <c r="K773" s="2"/>
      <c r="L773" s="2" t="s">
        <v>18</v>
      </c>
      <c r="M773" s="2"/>
      <c r="N773" s="2"/>
      <c r="O773" s="2"/>
      <c r="P773" s="2"/>
      <c r="Q773" s="2"/>
      <c r="R773" s="2"/>
      <c r="S773" s="2"/>
      <c r="T773" s="2"/>
      <c r="U773" s="2"/>
      <c r="V773" s="2" t="s">
        <v>4284</v>
      </c>
      <c r="W773" s="2"/>
      <c r="X773" s="2"/>
      <c r="Y773" s="2"/>
      <c r="Z773" s="2"/>
      <c r="AA773" s="2"/>
      <c r="AB773" s="2"/>
      <c r="AC773" s="2"/>
      <c r="AD773" s="2"/>
      <c r="AE773" s="2"/>
      <c r="AF773" s="2" t="s">
        <v>4252</v>
      </c>
      <c r="AG773" s="2" t="s">
        <v>4252</v>
      </c>
      <c r="AH773" s="2"/>
    </row>
    <row r="774" spans="1:34" x14ac:dyDescent="0.25">
      <c r="A774" s="2">
        <v>333371</v>
      </c>
      <c r="B774" s="2" t="s">
        <v>1704</v>
      </c>
      <c r="C774" s="2" t="s">
        <v>249</v>
      </c>
      <c r="D774" s="2" t="s">
        <v>533</v>
      </c>
      <c r="E774" s="2" t="s">
        <v>77</v>
      </c>
      <c r="F774" s="2">
        <v>26485</v>
      </c>
      <c r="G774" s="2" t="s">
        <v>18</v>
      </c>
      <c r="H774" s="2" t="s">
        <v>16</v>
      </c>
      <c r="I774" s="2" t="s">
        <v>138</v>
      </c>
      <c r="J774" s="2" t="s">
        <v>1179</v>
      </c>
      <c r="K774" s="2"/>
      <c r="L774" s="2" t="s">
        <v>18</v>
      </c>
      <c r="M774" s="2"/>
      <c r="N774" s="2"/>
      <c r="O774" s="2"/>
      <c r="P774" s="2"/>
      <c r="Q774" s="2"/>
      <c r="R774" s="2"/>
      <c r="S774" s="2"/>
      <c r="T774" s="2"/>
      <c r="U774" s="2"/>
      <c r="V774" s="2" t="s">
        <v>4284</v>
      </c>
      <c r="W774" s="2"/>
      <c r="X774" s="2"/>
      <c r="Y774" s="2"/>
      <c r="Z774" s="2"/>
      <c r="AA774" s="2"/>
      <c r="AB774" s="2"/>
      <c r="AC774" s="2"/>
      <c r="AD774" s="2"/>
      <c r="AE774" s="2" t="s">
        <v>4252</v>
      </c>
      <c r="AF774" s="2" t="s">
        <v>4252</v>
      </c>
      <c r="AG774" s="2" t="s">
        <v>4252</v>
      </c>
      <c r="AH774" s="2"/>
    </row>
    <row r="775" spans="1:34" x14ac:dyDescent="0.25">
      <c r="A775" s="2">
        <v>333557</v>
      </c>
      <c r="B775" s="2" t="s">
        <v>1851</v>
      </c>
      <c r="C775" s="2" t="s">
        <v>1201</v>
      </c>
      <c r="D775" s="2" t="s">
        <v>603</v>
      </c>
      <c r="E775" s="2" t="s">
        <v>76</v>
      </c>
      <c r="F775" s="2">
        <v>35436</v>
      </c>
      <c r="G775" s="2" t="s">
        <v>18</v>
      </c>
      <c r="H775" s="2" t="s">
        <v>16</v>
      </c>
      <c r="I775" s="2" t="s">
        <v>138</v>
      </c>
      <c r="J775" s="2" t="s">
        <v>1179</v>
      </c>
      <c r="K775" s="2"/>
      <c r="L775" s="2" t="s">
        <v>18</v>
      </c>
      <c r="M775" s="2"/>
      <c r="N775" s="2"/>
      <c r="O775" s="2"/>
      <c r="P775" s="2"/>
      <c r="Q775" s="2"/>
      <c r="R775" s="2"/>
      <c r="S775" s="2"/>
      <c r="T775" s="2"/>
      <c r="U775" s="2"/>
      <c r="V775" s="2" t="s">
        <v>4284</v>
      </c>
      <c r="W775" s="2"/>
      <c r="X775" s="2"/>
      <c r="Y775" s="2"/>
      <c r="Z775" s="2"/>
      <c r="AA775" s="2"/>
      <c r="AB775" s="2"/>
      <c r="AC775" s="2"/>
      <c r="AD775" s="2"/>
      <c r="AE775" s="2" t="s">
        <v>4252</v>
      </c>
      <c r="AF775" s="2" t="s">
        <v>4252</v>
      </c>
      <c r="AG775" s="2" t="s">
        <v>4252</v>
      </c>
      <c r="AH775" s="2"/>
    </row>
    <row r="776" spans="1:34" x14ac:dyDescent="0.25">
      <c r="A776" s="2">
        <v>334874</v>
      </c>
      <c r="B776" s="2" t="s">
        <v>1871</v>
      </c>
      <c r="C776" s="2" t="s">
        <v>228</v>
      </c>
      <c r="D776" s="2" t="s">
        <v>268</v>
      </c>
      <c r="E776" s="2" t="s">
        <v>77</v>
      </c>
      <c r="F776" s="2">
        <v>34079</v>
      </c>
      <c r="G776" s="2" t="s">
        <v>1064</v>
      </c>
      <c r="H776" s="2" t="s">
        <v>16</v>
      </c>
      <c r="I776" s="2" t="s">
        <v>138</v>
      </c>
      <c r="J776" s="2" t="s">
        <v>1179</v>
      </c>
      <c r="K776" s="2"/>
      <c r="L776" s="2" t="s">
        <v>55</v>
      </c>
      <c r="M776" s="2"/>
      <c r="N776" s="2"/>
      <c r="O776" s="2"/>
      <c r="P776" s="2"/>
      <c r="Q776" s="2"/>
      <c r="R776" s="2"/>
      <c r="S776" s="2"/>
      <c r="T776" s="2"/>
      <c r="U776" s="2"/>
      <c r="V776" s="2" t="s">
        <v>4284</v>
      </c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 t="s">
        <v>4252</v>
      </c>
      <c r="AH776" s="2"/>
    </row>
    <row r="777" spans="1:34" x14ac:dyDescent="0.25">
      <c r="A777" s="2">
        <v>321865</v>
      </c>
      <c r="B777" s="2" t="s">
        <v>1978</v>
      </c>
      <c r="C777" s="2" t="s">
        <v>278</v>
      </c>
      <c r="D777" s="2" t="s">
        <v>377</v>
      </c>
      <c r="E777" s="2" t="s">
        <v>77</v>
      </c>
      <c r="F777" s="2">
        <v>33783</v>
      </c>
      <c r="G777" s="2" t="s">
        <v>18</v>
      </c>
      <c r="H777" s="2" t="s">
        <v>16</v>
      </c>
      <c r="I777" s="2" t="s">
        <v>138</v>
      </c>
      <c r="J777" s="2" t="s">
        <v>1179</v>
      </c>
      <c r="K777" s="2"/>
      <c r="L777" s="2" t="s">
        <v>18</v>
      </c>
      <c r="M777" s="2"/>
      <c r="N777" s="2"/>
      <c r="O777" s="2"/>
      <c r="P777" s="2"/>
      <c r="Q777" s="2"/>
      <c r="R777" s="2"/>
      <c r="S777" s="2"/>
      <c r="T777" s="2"/>
      <c r="U777" s="2"/>
      <c r="V777" s="2" t="s">
        <v>4287</v>
      </c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x14ac:dyDescent="0.25">
      <c r="A778" s="2">
        <v>324035</v>
      </c>
      <c r="B778" s="2" t="s">
        <v>1714</v>
      </c>
      <c r="C778" s="2"/>
      <c r="D778" s="2"/>
      <c r="E778" s="2" t="s">
        <v>77</v>
      </c>
      <c r="F778" s="2"/>
      <c r="G778" s="2"/>
      <c r="H778" s="2" t="s">
        <v>16</v>
      </c>
      <c r="I778" s="2" t="s">
        <v>138</v>
      </c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 t="s">
        <v>4287</v>
      </c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x14ac:dyDescent="0.25">
      <c r="A779" s="2">
        <v>324782</v>
      </c>
      <c r="B779" s="2" t="s">
        <v>1233</v>
      </c>
      <c r="C779" s="2" t="s">
        <v>210</v>
      </c>
      <c r="D779" s="2" t="s">
        <v>405</v>
      </c>
      <c r="E779" s="2" t="s">
        <v>76</v>
      </c>
      <c r="F779" s="2">
        <v>34919</v>
      </c>
      <c r="G779" s="2" t="s">
        <v>18</v>
      </c>
      <c r="H779" s="2" t="s">
        <v>19</v>
      </c>
      <c r="I779" s="2" t="s">
        <v>138</v>
      </c>
      <c r="J779" s="2" t="s">
        <v>1179</v>
      </c>
      <c r="K779" s="2"/>
      <c r="L779" s="2" t="s">
        <v>18</v>
      </c>
      <c r="M779" s="2"/>
      <c r="N779" s="2"/>
      <c r="O779" s="2"/>
      <c r="P779" s="2"/>
      <c r="Q779" s="2"/>
      <c r="R779" s="2"/>
      <c r="S779" s="2"/>
      <c r="T779" s="2"/>
      <c r="U779" s="2"/>
      <c r="V779" s="2" t="s">
        <v>4287</v>
      </c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x14ac:dyDescent="0.25">
      <c r="A780" s="2">
        <v>325382</v>
      </c>
      <c r="B780" s="2" t="s">
        <v>1431</v>
      </c>
      <c r="C780" s="2" t="s">
        <v>896</v>
      </c>
      <c r="D780" s="2" t="s">
        <v>995</v>
      </c>
      <c r="E780" s="2" t="s">
        <v>77</v>
      </c>
      <c r="F780" s="2">
        <v>30899</v>
      </c>
      <c r="G780" s="2" t="s">
        <v>1432</v>
      </c>
      <c r="H780" s="2" t="s">
        <v>16</v>
      </c>
      <c r="I780" s="2" t="s">
        <v>138</v>
      </c>
      <c r="J780" s="2" t="s">
        <v>1179</v>
      </c>
      <c r="K780" s="2"/>
      <c r="L780" s="2" t="s">
        <v>40</v>
      </c>
      <c r="M780" s="2"/>
      <c r="N780" s="2"/>
      <c r="O780" s="2"/>
      <c r="P780" s="2"/>
      <c r="Q780" s="2"/>
      <c r="R780" s="2"/>
      <c r="S780" s="2"/>
      <c r="T780" s="2"/>
      <c r="U780" s="2"/>
      <c r="V780" s="2" t="s">
        <v>4287</v>
      </c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x14ac:dyDescent="0.25">
      <c r="A781" s="2">
        <v>326425</v>
      </c>
      <c r="B781" s="2" t="s">
        <v>1723</v>
      </c>
      <c r="C781" s="2" t="s">
        <v>440</v>
      </c>
      <c r="D781" s="2" t="s">
        <v>423</v>
      </c>
      <c r="E781" s="2" t="s">
        <v>77</v>
      </c>
      <c r="F781" s="2">
        <v>33163</v>
      </c>
      <c r="G781" s="2" t="s">
        <v>64</v>
      </c>
      <c r="H781" s="2" t="s">
        <v>16</v>
      </c>
      <c r="I781" s="2" t="s">
        <v>138</v>
      </c>
      <c r="J781" s="2" t="s">
        <v>1179</v>
      </c>
      <c r="K781" s="2"/>
      <c r="L781" s="2" t="s">
        <v>18</v>
      </c>
      <c r="M781" s="2"/>
      <c r="N781" s="2"/>
      <c r="O781" s="2"/>
      <c r="P781" s="2"/>
      <c r="Q781" s="2"/>
      <c r="R781" s="2"/>
      <c r="S781" s="2"/>
      <c r="T781" s="2"/>
      <c r="U781" s="2"/>
      <c r="V781" s="2" t="s">
        <v>4287</v>
      </c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x14ac:dyDescent="0.25">
      <c r="A782" s="2">
        <v>327678</v>
      </c>
      <c r="B782" s="2" t="s">
        <v>1979</v>
      </c>
      <c r="C782" s="2" t="s">
        <v>648</v>
      </c>
      <c r="D782" s="2" t="s">
        <v>1872</v>
      </c>
      <c r="E782" s="2" t="s">
        <v>76</v>
      </c>
      <c r="F782" s="2">
        <v>26720</v>
      </c>
      <c r="G782" s="2" t="s">
        <v>397</v>
      </c>
      <c r="H782" s="2" t="s">
        <v>16</v>
      </c>
      <c r="I782" s="2" t="s">
        <v>138</v>
      </c>
      <c r="J782" s="2" t="s">
        <v>1179</v>
      </c>
      <c r="K782" s="2"/>
      <c r="L782" s="2" t="s">
        <v>18</v>
      </c>
      <c r="M782" s="2"/>
      <c r="N782" s="2"/>
      <c r="O782" s="2"/>
      <c r="P782" s="2"/>
      <c r="Q782" s="2"/>
      <c r="R782" s="2"/>
      <c r="S782" s="2"/>
      <c r="T782" s="2"/>
      <c r="U782" s="2"/>
      <c r="V782" s="2" t="s">
        <v>4287</v>
      </c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x14ac:dyDescent="0.25">
      <c r="A783" s="2">
        <v>327942</v>
      </c>
      <c r="B783" s="2" t="s">
        <v>1325</v>
      </c>
      <c r="C783" s="2" t="s">
        <v>805</v>
      </c>
      <c r="D783" s="2" t="s">
        <v>319</v>
      </c>
      <c r="E783" s="2" t="s">
        <v>76</v>
      </c>
      <c r="F783" s="2">
        <v>34934</v>
      </c>
      <c r="G783" s="2" t="s">
        <v>246</v>
      </c>
      <c r="H783" s="2" t="s">
        <v>16</v>
      </c>
      <c r="I783" s="2" t="s">
        <v>138</v>
      </c>
      <c r="J783" s="2" t="s">
        <v>1179</v>
      </c>
      <c r="K783" s="2"/>
      <c r="L783" s="2" t="s">
        <v>18</v>
      </c>
      <c r="M783" s="2"/>
      <c r="N783" s="2"/>
      <c r="O783" s="2"/>
      <c r="P783" s="2"/>
      <c r="Q783" s="2"/>
      <c r="R783" s="2"/>
      <c r="S783" s="2"/>
      <c r="T783" s="2"/>
      <c r="U783" s="2"/>
      <c r="V783" s="2" t="s">
        <v>4287</v>
      </c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x14ac:dyDescent="0.25">
      <c r="A784" s="2">
        <v>328001</v>
      </c>
      <c r="B784" s="2" t="s">
        <v>1327</v>
      </c>
      <c r="C784" s="2" t="s">
        <v>1328</v>
      </c>
      <c r="D784" s="2" t="s">
        <v>543</v>
      </c>
      <c r="E784" s="2" t="s">
        <v>77</v>
      </c>
      <c r="F784" s="2">
        <v>35065</v>
      </c>
      <c r="G784" s="2" t="s">
        <v>18</v>
      </c>
      <c r="H784" s="2" t="s">
        <v>16</v>
      </c>
      <c r="I784" s="2" t="s">
        <v>138</v>
      </c>
      <c r="J784" s="2" t="s">
        <v>1179</v>
      </c>
      <c r="K784" s="2"/>
      <c r="L784" s="2" t="s">
        <v>18</v>
      </c>
      <c r="M784" s="2"/>
      <c r="N784" s="2"/>
      <c r="O784" s="2"/>
      <c r="P784" s="2"/>
      <c r="Q784" s="2"/>
      <c r="R784" s="2"/>
      <c r="S784" s="2"/>
      <c r="T784" s="2"/>
      <c r="U784" s="2"/>
      <c r="V784" s="2" t="s">
        <v>4287</v>
      </c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x14ac:dyDescent="0.25">
      <c r="A785" s="2">
        <v>330345</v>
      </c>
      <c r="B785" s="2" t="s">
        <v>1880</v>
      </c>
      <c r="C785" s="2" t="s">
        <v>562</v>
      </c>
      <c r="D785" s="2" t="s">
        <v>748</v>
      </c>
      <c r="E785" s="2" t="s">
        <v>76</v>
      </c>
      <c r="F785" s="2">
        <v>35587</v>
      </c>
      <c r="G785" s="2" t="s">
        <v>212</v>
      </c>
      <c r="H785" s="2" t="s">
        <v>16</v>
      </c>
      <c r="I785" s="2" t="s">
        <v>138</v>
      </c>
      <c r="J785" s="2" t="s">
        <v>1179</v>
      </c>
      <c r="K785" s="2"/>
      <c r="L785" s="2" t="s">
        <v>18</v>
      </c>
      <c r="M785" s="2"/>
      <c r="N785" s="2"/>
      <c r="O785" s="2"/>
      <c r="P785" s="2"/>
      <c r="Q785" s="2"/>
      <c r="R785" s="2"/>
      <c r="S785" s="2"/>
      <c r="T785" s="2"/>
      <c r="U785" s="2"/>
      <c r="V785" s="2" t="s">
        <v>4287</v>
      </c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x14ac:dyDescent="0.25">
      <c r="A786" s="2">
        <v>330572</v>
      </c>
      <c r="B786" s="2" t="s">
        <v>1433</v>
      </c>
      <c r="C786" s="2" t="s">
        <v>213</v>
      </c>
      <c r="D786" s="2" t="s">
        <v>549</v>
      </c>
      <c r="E786" s="2" t="s">
        <v>76</v>
      </c>
      <c r="F786" s="2">
        <v>29219</v>
      </c>
      <c r="G786" s="2" t="s">
        <v>47</v>
      </c>
      <c r="H786" s="2" t="s">
        <v>16</v>
      </c>
      <c r="I786" s="2" t="s">
        <v>138</v>
      </c>
      <c r="J786" s="2" t="s">
        <v>1179</v>
      </c>
      <c r="K786" s="2"/>
      <c r="L786" s="2" t="s">
        <v>47</v>
      </c>
      <c r="M786" s="2"/>
      <c r="N786" s="2"/>
      <c r="O786" s="2"/>
      <c r="P786" s="2"/>
      <c r="Q786" s="2"/>
      <c r="R786" s="2"/>
      <c r="S786" s="2"/>
      <c r="T786" s="2"/>
      <c r="U786" s="2"/>
      <c r="V786" s="2" t="s">
        <v>4287</v>
      </c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x14ac:dyDescent="0.25">
      <c r="A787" s="2">
        <v>330805</v>
      </c>
      <c r="B787" s="2" t="s">
        <v>1874</v>
      </c>
      <c r="C787" s="2" t="s">
        <v>210</v>
      </c>
      <c r="D787" s="2" t="s">
        <v>286</v>
      </c>
      <c r="E787" s="2" t="s">
        <v>77</v>
      </c>
      <c r="F787" s="2">
        <v>35930</v>
      </c>
      <c r="G787" s="2" t="s">
        <v>428</v>
      </c>
      <c r="H787" s="2" t="s">
        <v>16</v>
      </c>
      <c r="I787" s="2" t="s">
        <v>138</v>
      </c>
      <c r="J787" s="2" t="s">
        <v>1179</v>
      </c>
      <c r="K787" s="2"/>
      <c r="L787" s="2" t="s">
        <v>18</v>
      </c>
      <c r="M787" s="2"/>
      <c r="N787" s="2"/>
      <c r="O787" s="2"/>
      <c r="P787" s="2"/>
      <c r="Q787" s="2"/>
      <c r="R787" s="2"/>
      <c r="S787" s="2"/>
      <c r="T787" s="2"/>
      <c r="U787" s="2"/>
      <c r="V787" s="2" t="s">
        <v>4287</v>
      </c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x14ac:dyDescent="0.25">
      <c r="A788" s="2">
        <v>331645</v>
      </c>
      <c r="B788" s="2" t="s">
        <v>1887</v>
      </c>
      <c r="C788" s="2" t="s">
        <v>247</v>
      </c>
      <c r="D788" s="2" t="s">
        <v>410</v>
      </c>
      <c r="E788" s="2" t="s">
        <v>76</v>
      </c>
      <c r="F788" s="2">
        <v>28178</v>
      </c>
      <c r="G788" s="2" t="s">
        <v>1439</v>
      </c>
      <c r="H788" s="2" t="s">
        <v>16</v>
      </c>
      <c r="I788" s="2" t="s">
        <v>138</v>
      </c>
      <c r="J788" s="2" t="s">
        <v>1179</v>
      </c>
      <c r="K788" s="2"/>
      <c r="L788" s="2" t="s">
        <v>73</v>
      </c>
      <c r="M788" s="2"/>
      <c r="N788" s="2"/>
      <c r="O788" s="2"/>
      <c r="P788" s="2"/>
      <c r="Q788" s="2"/>
      <c r="R788" s="2"/>
      <c r="S788" s="2"/>
      <c r="T788" s="2"/>
      <c r="U788" s="2"/>
      <c r="V788" s="2" t="s">
        <v>4456</v>
      </c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x14ac:dyDescent="0.25">
      <c r="A789" s="2">
        <v>332431</v>
      </c>
      <c r="B789" s="2" t="s">
        <v>1884</v>
      </c>
      <c r="C789" s="2" t="s">
        <v>457</v>
      </c>
      <c r="D789" s="2" t="s">
        <v>237</v>
      </c>
      <c r="E789" s="2" t="s">
        <v>77</v>
      </c>
      <c r="F789" s="2">
        <v>35855</v>
      </c>
      <c r="G789" s="2" t="s">
        <v>18</v>
      </c>
      <c r="H789" s="2" t="s">
        <v>16</v>
      </c>
      <c r="I789" s="2" t="s">
        <v>138</v>
      </c>
      <c r="J789" s="2" t="s">
        <v>15</v>
      </c>
      <c r="K789" s="2"/>
      <c r="L789" s="2" t="s">
        <v>18</v>
      </c>
      <c r="M789" s="2"/>
      <c r="N789" s="2"/>
      <c r="O789" s="2"/>
      <c r="P789" s="2"/>
      <c r="Q789" s="2"/>
      <c r="R789" s="2"/>
      <c r="S789" s="2"/>
      <c r="T789" s="2"/>
      <c r="U789" s="2"/>
      <c r="V789" s="2" t="s">
        <v>4287</v>
      </c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x14ac:dyDescent="0.25">
      <c r="A790" s="2">
        <v>332451</v>
      </c>
      <c r="B790" s="2" t="s">
        <v>1434</v>
      </c>
      <c r="C790" s="2" t="s">
        <v>610</v>
      </c>
      <c r="D790" s="2" t="s">
        <v>423</v>
      </c>
      <c r="E790" s="2" t="s">
        <v>77</v>
      </c>
      <c r="F790" s="2">
        <v>34972</v>
      </c>
      <c r="G790" s="2" t="s">
        <v>18</v>
      </c>
      <c r="H790" s="2" t="s">
        <v>16</v>
      </c>
      <c r="I790" s="2" t="s">
        <v>138</v>
      </c>
      <c r="J790" s="2" t="s">
        <v>15</v>
      </c>
      <c r="K790" s="2"/>
      <c r="L790" s="2" t="s">
        <v>18</v>
      </c>
      <c r="M790" s="2"/>
      <c r="N790" s="2"/>
      <c r="O790" s="2"/>
      <c r="P790" s="2"/>
      <c r="Q790" s="2"/>
      <c r="R790" s="2"/>
      <c r="S790" s="2"/>
      <c r="T790" s="2"/>
      <c r="U790" s="2"/>
      <c r="V790" s="2" t="s">
        <v>4287</v>
      </c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x14ac:dyDescent="0.25">
      <c r="A791" s="2">
        <v>332790</v>
      </c>
      <c r="B791" s="2" t="s">
        <v>1858</v>
      </c>
      <c r="C791" s="2" t="s">
        <v>446</v>
      </c>
      <c r="D791" s="2" t="s">
        <v>276</v>
      </c>
      <c r="E791" s="2" t="s">
        <v>76</v>
      </c>
      <c r="F791" s="2">
        <v>35815</v>
      </c>
      <c r="G791" s="2" t="s">
        <v>595</v>
      </c>
      <c r="H791" s="2" t="s">
        <v>16</v>
      </c>
      <c r="I791" s="2" t="s">
        <v>138</v>
      </c>
      <c r="J791" s="2" t="s">
        <v>15</v>
      </c>
      <c r="K791" s="2"/>
      <c r="L791" s="2" t="s">
        <v>18</v>
      </c>
      <c r="M791" s="2"/>
      <c r="N791" s="2"/>
      <c r="O791" s="2"/>
      <c r="P791" s="2"/>
      <c r="Q791" s="2"/>
      <c r="R791" s="2"/>
      <c r="S791" s="2"/>
      <c r="T791" s="2"/>
      <c r="U791" s="2"/>
      <c r="V791" s="2" t="s">
        <v>4287</v>
      </c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x14ac:dyDescent="0.25">
      <c r="A792" s="2">
        <v>333380</v>
      </c>
      <c r="B792" s="2" t="s">
        <v>1329</v>
      </c>
      <c r="C792" s="2" t="s">
        <v>546</v>
      </c>
      <c r="D792" s="2" t="s">
        <v>298</v>
      </c>
      <c r="E792" s="2" t="s">
        <v>77</v>
      </c>
      <c r="F792" s="2">
        <v>33618</v>
      </c>
      <c r="G792" s="2" t="s">
        <v>18</v>
      </c>
      <c r="H792" s="2" t="s">
        <v>16</v>
      </c>
      <c r="I792" s="2" t="s">
        <v>138</v>
      </c>
      <c r="J792" s="2" t="s">
        <v>1179</v>
      </c>
      <c r="K792" s="2"/>
      <c r="L792" s="2" t="s">
        <v>18</v>
      </c>
      <c r="M792" s="2"/>
      <c r="N792" s="2"/>
      <c r="O792" s="2"/>
      <c r="P792" s="2"/>
      <c r="Q792" s="2"/>
      <c r="R792" s="2"/>
      <c r="S792" s="2"/>
      <c r="T792" s="2"/>
      <c r="U792" s="2"/>
      <c r="V792" s="2" t="s">
        <v>4287</v>
      </c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x14ac:dyDescent="0.25">
      <c r="A793" s="2">
        <v>334812</v>
      </c>
      <c r="B793" s="2" t="s">
        <v>1981</v>
      </c>
      <c r="C793" s="2" t="s">
        <v>1575</v>
      </c>
      <c r="D793" s="2" t="s">
        <v>374</v>
      </c>
      <c r="E793" s="2" t="s">
        <v>76</v>
      </c>
      <c r="F793" s="2">
        <v>36550</v>
      </c>
      <c r="G793" s="2" t="s">
        <v>18</v>
      </c>
      <c r="H793" s="2" t="s">
        <v>16</v>
      </c>
      <c r="I793" s="2" t="s">
        <v>138</v>
      </c>
      <c r="J793" s="2" t="s">
        <v>15</v>
      </c>
      <c r="K793" s="2"/>
      <c r="L793" s="2" t="s">
        <v>18</v>
      </c>
      <c r="M793" s="2"/>
      <c r="N793" s="2"/>
      <c r="O793" s="2"/>
      <c r="P793" s="2"/>
      <c r="Q793" s="2"/>
      <c r="R793" s="2"/>
      <c r="S793" s="2"/>
      <c r="T793" s="2"/>
      <c r="U793" s="2"/>
      <c r="V793" s="2" t="s">
        <v>4287</v>
      </c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x14ac:dyDescent="0.25">
      <c r="A794" s="2">
        <v>337050</v>
      </c>
      <c r="B794" s="2" t="s">
        <v>1976</v>
      </c>
      <c r="C794" s="2" t="s">
        <v>910</v>
      </c>
      <c r="D794" s="2" t="s">
        <v>328</v>
      </c>
      <c r="E794" s="2" t="s">
        <v>77</v>
      </c>
      <c r="F794" s="2">
        <v>32864</v>
      </c>
      <c r="G794" s="2" t="s">
        <v>1977</v>
      </c>
      <c r="H794" s="2" t="s">
        <v>16</v>
      </c>
      <c r="I794" s="2" t="s">
        <v>138</v>
      </c>
      <c r="J794" s="2" t="s">
        <v>1179</v>
      </c>
      <c r="K794" s="2"/>
      <c r="L794" s="2" t="s">
        <v>18</v>
      </c>
      <c r="M794" s="2"/>
      <c r="N794" s="2"/>
      <c r="O794" s="2"/>
      <c r="P794" s="2"/>
      <c r="Q794" s="2"/>
      <c r="R794" s="2"/>
      <c r="S794" s="2"/>
      <c r="T794" s="2"/>
      <c r="U794" s="2"/>
      <c r="V794" s="2" t="s">
        <v>4287</v>
      </c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x14ac:dyDescent="0.25">
      <c r="A795" s="2">
        <v>337052</v>
      </c>
      <c r="B795" s="2" t="s">
        <v>1435</v>
      </c>
      <c r="C795" s="2" t="s">
        <v>540</v>
      </c>
      <c r="D795" s="2" t="s">
        <v>237</v>
      </c>
      <c r="E795" s="2" t="s">
        <v>77</v>
      </c>
      <c r="F795" s="2">
        <v>34785</v>
      </c>
      <c r="G795" s="2" t="s">
        <v>212</v>
      </c>
      <c r="H795" s="2" t="s">
        <v>16</v>
      </c>
      <c r="I795" s="2" t="s">
        <v>138</v>
      </c>
      <c r="J795" s="2" t="s">
        <v>1179</v>
      </c>
      <c r="K795" s="2"/>
      <c r="L795" s="2" t="s">
        <v>18</v>
      </c>
      <c r="M795" s="2"/>
      <c r="N795" s="2"/>
      <c r="O795" s="2"/>
      <c r="P795" s="2"/>
      <c r="Q795" s="2"/>
      <c r="R795" s="2"/>
      <c r="S795" s="2"/>
      <c r="T795" s="2"/>
      <c r="U795" s="2"/>
      <c r="V795" s="2" t="s">
        <v>4287</v>
      </c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x14ac:dyDescent="0.25">
      <c r="A796" s="2">
        <v>337097</v>
      </c>
      <c r="B796" s="2" t="s">
        <v>1717</v>
      </c>
      <c r="C796" s="2" t="s">
        <v>295</v>
      </c>
      <c r="D796" s="2" t="s">
        <v>265</v>
      </c>
      <c r="E796" s="2" t="s">
        <v>76</v>
      </c>
      <c r="F796" s="2">
        <v>36209</v>
      </c>
      <c r="G796" s="2" t="s">
        <v>212</v>
      </c>
      <c r="H796" s="2" t="s">
        <v>16</v>
      </c>
      <c r="I796" s="2" t="s">
        <v>138</v>
      </c>
      <c r="J796" s="2" t="s">
        <v>1179</v>
      </c>
      <c r="K796" s="2"/>
      <c r="L796" s="2" t="s">
        <v>73</v>
      </c>
      <c r="M796" s="2"/>
      <c r="N796" s="2"/>
      <c r="O796" s="2"/>
      <c r="P796" s="2"/>
      <c r="Q796" s="2"/>
      <c r="R796" s="2"/>
      <c r="S796" s="2"/>
      <c r="T796" s="2"/>
      <c r="U796" s="2"/>
      <c r="V796" s="2" t="s">
        <v>4287</v>
      </c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x14ac:dyDescent="0.25">
      <c r="A797" s="2">
        <v>337143</v>
      </c>
      <c r="B797" s="2" t="s">
        <v>2065</v>
      </c>
      <c r="C797" s="2" t="s">
        <v>334</v>
      </c>
      <c r="D797" s="2" t="s">
        <v>2066</v>
      </c>
      <c r="E797" s="2" t="s">
        <v>77</v>
      </c>
      <c r="F797" s="2">
        <v>33604</v>
      </c>
      <c r="G797" s="2" t="s">
        <v>58</v>
      </c>
      <c r="H797" s="2" t="s">
        <v>16</v>
      </c>
      <c r="I797" s="2" t="s">
        <v>138</v>
      </c>
      <c r="J797" s="2" t="s">
        <v>1179</v>
      </c>
      <c r="K797" s="2"/>
      <c r="L797" s="2" t="s">
        <v>58</v>
      </c>
      <c r="M797" s="2"/>
      <c r="N797" s="2"/>
      <c r="O797" s="2"/>
      <c r="P797" s="2"/>
      <c r="Q797" s="2"/>
      <c r="R797" s="2"/>
      <c r="S797" s="2"/>
      <c r="T797" s="2"/>
      <c r="U797" s="2"/>
      <c r="V797" s="2" t="s">
        <v>4287</v>
      </c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x14ac:dyDescent="0.25">
      <c r="A798" s="2">
        <v>337207</v>
      </c>
      <c r="B798" s="2" t="s">
        <v>1980</v>
      </c>
      <c r="C798" s="2" t="s">
        <v>213</v>
      </c>
      <c r="D798" s="2" t="s">
        <v>806</v>
      </c>
      <c r="E798" s="2" t="s">
        <v>76</v>
      </c>
      <c r="F798" s="2">
        <v>29237</v>
      </c>
      <c r="G798" s="2" t="s">
        <v>463</v>
      </c>
      <c r="H798" s="2" t="s">
        <v>16</v>
      </c>
      <c r="I798" s="2" t="s">
        <v>138</v>
      </c>
      <c r="J798" s="2" t="s">
        <v>1179</v>
      </c>
      <c r="K798" s="2"/>
      <c r="L798" s="2" t="s">
        <v>18</v>
      </c>
      <c r="M798" s="2"/>
      <c r="N798" s="2"/>
      <c r="O798" s="2"/>
      <c r="P798" s="2"/>
      <c r="Q798" s="2"/>
      <c r="R798" s="2"/>
      <c r="S798" s="2"/>
      <c r="T798" s="2"/>
      <c r="U798" s="2"/>
      <c r="V798" s="2" t="s">
        <v>4287</v>
      </c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x14ac:dyDescent="0.25">
      <c r="A799" s="2">
        <v>320526</v>
      </c>
      <c r="B799" s="2" t="s">
        <v>1231</v>
      </c>
      <c r="C799" s="2" t="s">
        <v>329</v>
      </c>
      <c r="D799" s="2" t="s">
        <v>1232</v>
      </c>
      <c r="E799" s="2" t="s">
        <v>76</v>
      </c>
      <c r="F799" s="2">
        <v>33905</v>
      </c>
      <c r="G799" s="2" t="s">
        <v>18</v>
      </c>
      <c r="H799" s="2" t="s">
        <v>16</v>
      </c>
      <c r="I799" s="2" t="s">
        <v>138</v>
      </c>
      <c r="J799" s="2" t="s">
        <v>1179</v>
      </c>
      <c r="K799" s="2"/>
      <c r="L799" s="2" t="s">
        <v>18</v>
      </c>
      <c r="M799" s="2"/>
      <c r="N799" s="2"/>
      <c r="O799" s="2"/>
      <c r="P799" s="2"/>
      <c r="Q799" s="2"/>
      <c r="R799" s="2"/>
      <c r="S799" s="2"/>
      <c r="T799" s="2"/>
      <c r="U799" s="2"/>
      <c r="V799" s="2" t="s">
        <v>4287</v>
      </c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x14ac:dyDescent="0.25">
      <c r="A800" s="2">
        <v>323412</v>
      </c>
      <c r="B800" s="2" t="s">
        <v>1875</v>
      </c>
      <c r="C800" s="2" t="s">
        <v>295</v>
      </c>
      <c r="D800" s="2" t="s">
        <v>683</v>
      </c>
      <c r="E800" s="2" t="s">
        <v>77</v>
      </c>
      <c r="F800" s="2">
        <v>34366</v>
      </c>
      <c r="G800" s="2" t="s">
        <v>499</v>
      </c>
      <c r="H800" s="2" t="s">
        <v>16</v>
      </c>
      <c r="I800" s="2" t="s">
        <v>138</v>
      </c>
      <c r="J800" s="2" t="s">
        <v>1179</v>
      </c>
      <c r="K800" s="2"/>
      <c r="L800" s="2" t="s">
        <v>18</v>
      </c>
      <c r="M800" s="2"/>
      <c r="N800" s="2"/>
      <c r="O800" s="2"/>
      <c r="P800" s="2"/>
      <c r="Q800" s="2"/>
      <c r="R800" s="2"/>
      <c r="S800" s="2"/>
      <c r="T800" s="2"/>
      <c r="U800" s="2"/>
      <c r="V800" s="2" t="s">
        <v>4287</v>
      </c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x14ac:dyDescent="0.25">
      <c r="A801" s="2">
        <v>330841</v>
      </c>
      <c r="B801" s="2" t="s">
        <v>1726</v>
      </c>
      <c r="C801" s="2" t="s">
        <v>452</v>
      </c>
      <c r="D801" s="2" t="s">
        <v>309</v>
      </c>
      <c r="E801" s="2" t="s">
        <v>77</v>
      </c>
      <c r="F801" s="2">
        <v>33849</v>
      </c>
      <c r="G801" s="2" t="s">
        <v>18</v>
      </c>
      <c r="H801" s="2" t="s">
        <v>16</v>
      </c>
      <c r="I801" s="2" t="s">
        <v>138</v>
      </c>
      <c r="J801" s="2" t="s">
        <v>1179</v>
      </c>
      <c r="K801" s="2"/>
      <c r="L801" s="2" t="s">
        <v>73</v>
      </c>
      <c r="M801" s="2"/>
      <c r="N801" s="2"/>
      <c r="O801" s="2"/>
      <c r="P801" s="2"/>
      <c r="Q801" s="2"/>
      <c r="R801" s="2"/>
      <c r="S801" s="2"/>
      <c r="T801" s="2"/>
      <c r="U801" s="2"/>
      <c r="V801" s="2" t="s">
        <v>4287</v>
      </c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x14ac:dyDescent="0.25">
      <c r="A802" s="2">
        <v>332599</v>
      </c>
      <c r="B802" s="2" t="s">
        <v>1878</v>
      </c>
      <c r="C802" s="2" t="s">
        <v>617</v>
      </c>
      <c r="D802" s="2" t="s">
        <v>724</v>
      </c>
      <c r="E802" s="2" t="s">
        <v>77</v>
      </c>
      <c r="F802" s="2">
        <v>33239</v>
      </c>
      <c r="G802" s="2" t="s">
        <v>1879</v>
      </c>
      <c r="H802" s="2" t="s">
        <v>16</v>
      </c>
      <c r="I802" s="2" t="s">
        <v>138</v>
      </c>
      <c r="J802" s="2" t="s">
        <v>15</v>
      </c>
      <c r="K802" s="2"/>
      <c r="L802" s="2" t="s">
        <v>30</v>
      </c>
      <c r="M802" s="2"/>
      <c r="N802" s="2"/>
      <c r="O802" s="2"/>
      <c r="P802" s="2"/>
      <c r="Q802" s="2"/>
      <c r="R802" s="2"/>
      <c r="S802" s="2"/>
      <c r="T802" s="2"/>
      <c r="U802" s="2"/>
      <c r="V802" s="2" t="s">
        <v>4287</v>
      </c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x14ac:dyDescent="0.25">
      <c r="A803" s="2">
        <v>332934</v>
      </c>
      <c r="B803" s="2" t="s">
        <v>1715</v>
      </c>
      <c r="C803" s="2" t="s">
        <v>800</v>
      </c>
      <c r="D803" s="2" t="s">
        <v>231</v>
      </c>
      <c r="E803" s="2" t="s">
        <v>77</v>
      </c>
      <c r="F803" s="2">
        <v>32874</v>
      </c>
      <c r="G803" s="2" t="s">
        <v>1716</v>
      </c>
      <c r="H803" s="2" t="s">
        <v>16</v>
      </c>
      <c r="I803" s="2" t="s">
        <v>138</v>
      </c>
      <c r="J803" s="2" t="s">
        <v>1179</v>
      </c>
      <c r="K803" s="2"/>
      <c r="L803" s="2" t="s">
        <v>58</v>
      </c>
      <c r="M803" s="2"/>
      <c r="N803" s="2"/>
      <c r="O803" s="2"/>
      <c r="P803" s="2"/>
      <c r="Q803" s="2"/>
      <c r="R803" s="2"/>
      <c r="S803" s="2"/>
      <c r="T803" s="2"/>
      <c r="U803" s="2"/>
      <c r="V803" s="2" t="s">
        <v>4287</v>
      </c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x14ac:dyDescent="0.25">
      <c r="A804" s="2">
        <v>333059</v>
      </c>
      <c r="B804" s="2" t="s">
        <v>1885</v>
      </c>
      <c r="C804" s="2" t="s">
        <v>515</v>
      </c>
      <c r="D804" s="2" t="s">
        <v>720</v>
      </c>
      <c r="E804" s="2" t="s">
        <v>77</v>
      </c>
      <c r="F804" s="2">
        <v>36093</v>
      </c>
      <c r="G804" s="2" t="s">
        <v>70</v>
      </c>
      <c r="H804" s="2" t="s">
        <v>16</v>
      </c>
      <c r="I804" s="2" t="s">
        <v>138</v>
      </c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 t="s">
        <v>4287</v>
      </c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x14ac:dyDescent="0.25">
      <c r="A805" s="2">
        <v>317244</v>
      </c>
      <c r="B805" s="2" t="s">
        <v>1721</v>
      </c>
      <c r="C805" s="2" t="s">
        <v>247</v>
      </c>
      <c r="D805" s="2" t="s">
        <v>533</v>
      </c>
      <c r="E805" s="2" t="s">
        <v>76</v>
      </c>
      <c r="F805" s="2">
        <v>33239</v>
      </c>
      <c r="G805" s="2" t="s">
        <v>878</v>
      </c>
      <c r="H805" s="2" t="s">
        <v>16</v>
      </c>
      <c r="I805" s="2" t="s">
        <v>138</v>
      </c>
      <c r="J805" s="2" t="s">
        <v>1179</v>
      </c>
      <c r="K805" s="2">
        <v>2011</v>
      </c>
      <c r="L805" s="2" t="s">
        <v>18</v>
      </c>
      <c r="M805" s="2"/>
      <c r="N805" s="2"/>
      <c r="O805" s="2"/>
      <c r="P805" s="2"/>
      <c r="Q805" s="2"/>
      <c r="R805" s="2"/>
      <c r="S805" s="2"/>
      <c r="T805" s="2"/>
      <c r="U805" s="2"/>
      <c r="V805" s="2" t="s">
        <v>4287</v>
      </c>
      <c r="W805" s="2"/>
      <c r="X805" s="2"/>
      <c r="Y805" s="2"/>
      <c r="Z805" s="2"/>
      <c r="AA805" s="2"/>
      <c r="AB805" s="2"/>
      <c r="AC805" s="2"/>
      <c r="AD805" s="2"/>
      <c r="AE805" s="2" t="s">
        <v>4252</v>
      </c>
      <c r="AF805" s="2" t="s">
        <v>4252</v>
      </c>
      <c r="AG805" s="2" t="s">
        <v>4252</v>
      </c>
      <c r="AH805" s="2"/>
    </row>
    <row r="806" spans="1:34" x14ac:dyDescent="0.25">
      <c r="A806" s="2">
        <v>325871</v>
      </c>
      <c r="B806" s="2" t="s">
        <v>1881</v>
      </c>
      <c r="C806" s="2" t="s">
        <v>220</v>
      </c>
      <c r="D806" s="2" t="s">
        <v>240</v>
      </c>
      <c r="E806" s="2" t="s">
        <v>76</v>
      </c>
      <c r="F806" s="2">
        <v>35065</v>
      </c>
      <c r="G806" s="2" t="s">
        <v>212</v>
      </c>
      <c r="H806" s="2" t="s">
        <v>16</v>
      </c>
      <c r="I806" s="2" t="s">
        <v>138</v>
      </c>
      <c r="J806" s="2" t="s">
        <v>15</v>
      </c>
      <c r="K806" s="2"/>
      <c r="L806" s="2" t="s">
        <v>18</v>
      </c>
      <c r="M806" s="2"/>
      <c r="N806" s="2"/>
      <c r="O806" s="2"/>
      <c r="P806" s="2"/>
      <c r="Q806" s="2"/>
      <c r="R806" s="2"/>
      <c r="S806" s="2"/>
      <c r="T806" s="2"/>
      <c r="U806" s="2"/>
      <c r="V806" s="2" t="s">
        <v>4287</v>
      </c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 t="s">
        <v>4252</v>
      </c>
      <c r="AH806" s="2"/>
    </row>
    <row r="807" spans="1:34" x14ac:dyDescent="0.25">
      <c r="A807" s="2">
        <v>330627</v>
      </c>
      <c r="B807" s="2" t="s">
        <v>1725</v>
      </c>
      <c r="C807" s="2" t="s">
        <v>519</v>
      </c>
      <c r="D807" s="2" t="s">
        <v>603</v>
      </c>
      <c r="E807" s="2" t="s">
        <v>77</v>
      </c>
      <c r="F807" s="2">
        <v>36161</v>
      </c>
      <c r="G807" s="2" t="s">
        <v>18</v>
      </c>
      <c r="H807" s="2" t="s">
        <v>16</v>
      </c>
      <c r="I807" s="2" t="s">
        <v>138</v>
      </c>
      <c r="J807" s="2" t="s">
        <v>1179</v>
      </c>
      <c r="K807" s="2"/>
      <c r="L807" s="2" t="s">
        <v>18</v>
      </c>
      <c r="M807" s="2"/>
      <c r="N807" s="2"/>
      <c r="O807" s="2"/>
      <c r="P807" s="2"/>
      <c r="Q807" s="2"/>
      <c r="R807" s="2"/>
      <c r="S807" s="2"/>
      <c r="T807" s="2"/>
      <c r="U807" s="2"/>
      <c r="V807" s="2" t="s">
        <v>4287</v>
      </c>
      <c r="W807" s="2"/>
      <c r="X807" s="2"/>
      <c r="Y807" s="2"/>
      <c r="Z807" s="2"/>
      <c r="AA807" s="2"/>
      <c r="AB807" s="2"/>
      <c r="AC807" s="2"/>
      <c r="AD807" s="2"/>
      <c r="AE807" s="2"/>
      <c r="AF807" s="2" t="s">
        <v>4252</v>
      </c>
      <c r="AG807" s="2" t="s">
        <v>4252</v>
      </c>
      <c r="AH807" s="2"/>
    </row>
    <row r="808" spans="1:34" x14ac:dyDescent="0.25">
      <c r="A808" s="2">
        <v>334499</v>
      </c>
      <c r="B808" s="2" t="s">
        <v>1876</v>
      </c>
      <c r="C808" s="2" t="s">
        <v>1036</v>
      </c>
      <c r="D808" s="2" t="s">
        <v>221</v>
      </c>
      <c r="E808" s="2" t="s">
        <v>76</v>
      </c>
      <c r="F808" s="2">
        <v>35796</v>
      </c>
      <c r="G808" s="2" t="s">
        <v>595</v>
      </c>
      <c r="H808" s="2" t="s">
        <v>16</v>
      </c>
      <c r="I808" s="2" t="s">
        <v>138</v>
      </c>
      <c r="J808" s="2" t="s">
        <v>15</v>
      </c>
      <c r="K808" s="2"/>
      <c r="L808" s="2" t="s">
        <v>18</v>
      </c>
      <c r="M808" s="2"/>
      <c r="N808" s="2"/>
      <c r="O808" s="2"/>
      <c r="P808" s="2"/>
      <c r="Q808" s="2"/>
      <c r="R808" s="2"/>
      <c r="S808" s="2"/>
      <c r="T808" s="2"/>
      <c r="U808" s="2"/>
      <c r="V808" s="2" t="s">
        <v>4287</v>
      </c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 t="s">
        <v>4252</v>
      </c>
      <c r="AH808" s="2"/>
    </row>
    <row r="809" spans="1:34" x14ac:dyDescent="0.25">
      <c r="A809" s="2">
        <v>334536</v>
      </c>
      <c r="B809" s="2" t="s">
        <v>399</v>
      </c>
      <c r="C809" s="2" t="s">
        <v>247</v>
      </c>
      <c r="D809" s="2" t="s">
        <v>1581</v>
      </c>
      <c r="E809" s="2" t="s">
        <v>76</v>
      </c>
      <c r="F809" s="2">
        <v>32311</v>
      </c>
      <c r="G809" s="2" t="s">
        <v>1722</v>
      </c>
      <c r="H809" s="2" t="s">
        <v>16</v>
      </c>
      <c r="I809" s="2" t="s">
        <v>138</v>
      </c>
      <c r="J809" s="2" t="s">
        <v>1179</v>
      </c>
      <c r="K809" s="2"/>
      <c r="L809" s="2" t="s">
        <v>18</v>
      </c>
      <c r="M809" s="2"/>
      <c r="N809" s="2"/>
      <c r="O809" s="2"/>
      <c r="P809" s="2"/>
      <c r="Q809" s="2"/>
      <c r="R809" s="2"/>
      <c r="S809" s="2"/>
      <c r="T809" s="2"/>
      <c r="U809" s="2"/>
      <c r="V809" s="2" t="s">
        <v>4287</v>
      </c>
      <c r="W809" s="2"/>
      <c r="X809" s="2"/>
      <c r="Y809" s="2"/>
      <c r="Z809" s="2"/>
      <c r="AA809" s="2"/>
      <c r="AB809" s="2"/>
      <c r="AC809" s="2"/>
      <c r="AD809" s="2"/>
      <c r="AE809" s="2" t="s">
        <v>4252</v>
      </c>
      <c r="AF809" s="2" t="s">
        <v>4252</v>
      </c>
      <c r="AG809" s="2" t="s">
        <v>4252</v>
      </c>
      <c r="AH809" s="2"/>
    </row>
    <row r="810" spans="1:34" x14ac:dyDescent="0.25">
      <c r="A810" s="2">
        <v>331257</v>
      </c>
      <c r="B810" s="2" t="s">
        <v>3605</v>
      </c>
      <c r="C810" s="2" t="s">
        <v>783</v>
      </c>
      <c r="D810" s="2" t="s">
        <v>320</v>
      </c>
      <c r="E810" s="2" t="s">
        <v>77</v>
      </c>
      <c r="F810" s="2">
        <v>35334</v>
      </c>
      <c r="G810" s="2" t="s">
        <v>18</v>
      </c>
      <c r="H810" s="2" t="s">
        <v>16</v>
      </c>
      <c r="I810" s="2" t="s">
        <v>138</v>
      </c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 t="s">
        <v>4446</v>
      </c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x14ac:dyDescent="0.25">
      <c r="A811" s="2">
        <v>310425</v>
      </c>
      <c r="B811" s="2" t="s">
        <v>2899</v>
      </c>
      <c r="C811" s="2" t="s">
        <v>2900</v>
      </c>
      <c r="D811" s="2" t="s">
        <v>1184</v>
      </c>
      <c r="E811" s="2" t="s">
        <v>76</v>
      </c>
      <c r="F811" s="2"/>
      <c r="G811" s="2"/>
      <c r="H811" s="2" t="s">
        <v>16</v>
      </c>
      <c r="I811" s="2" t="s">
        <v>138</v>
      </c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 t="s">
        <v>4439</v>
      </c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x14ac:dyDescent="0.25">
      <c r="A812" s="2">
        <v>313314</v>
      </c>
      <c r="B812" s="2" t="s">
        <v>3402</v>
      </c>
      <c r="C812" s="2" t="s">
        <v>553</v>
      </c>
      <c r="D812" s="2" t="s">
        <v>826</v>
      </c>
      <c r="E812" s="2" t="s">
        <v>76</v>
      </c>
      <c r="F812" s="2">
        <v>31210</v>
      </c>
      <c r="G812" s="2" t="s">
        <v>18</v>
      </c>
      <c r="H812" s="2" t="s">
        <v>16</v>
      </c>
      <c r="I812" s="2" t="s">
        <v>138</v>
      </c>
      <c r="J812" s="2" t="s">
        <v>15</v>
      </c>
      <c r="K812" s="2"/>
      <c r="L812" s="2" t="s">
        <v>73</v>
      </c>
      <c r="M812" s="2"/>
      <c r="N812" s="2"/>
      <c r="O812" s="2"/>
      <c r="P812" s="2"/>
      <c r="Q812" s="2"/>
      <c r="R812" s="2">
        <v>4931</v>
      </c>
      <c r="S812" s="2">
        <v>45511</v>
      </c>
      <c r="T812" s="2">
        <v>85000</v>
      </c>
      <c r="U812" s="2"/>
      <c r="V812" s="2" t="s">
        <v>4439</v>
      </c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x14ac:dyDescent="0.25">
      <c r="A813" s="2">
        <v>319702</v>
      </c>
      <c r="B813" s="2" t="s">
        <v>3076</v>
      </c>
      <c r="C813" s="2" t="s">
        <v>446</v>
      </c>
      <c r="D813" s="2" t="s">
        <v>855</v>
      </c>
      <c r="E813" s="2" t="s">
        <v>77</v>
      </c>
      <c r="F813" s="2">
        <v>32278</v>
      </c>
      <c r="G813" s="2" t="s">
        <v>3077</v>
      </c>
      <c r="H813" s="2" t="s">
        <v>16</v>
      </c>
      <c r="I813" s="2" t="s">
        <v>138</v>
      </c>
      <c r="J813" s="2" t="s">
        <v>1179</v>
      </c>
      <c r="K813" s="2"/>
      <c r="L813" s="2" t="s">
        <v>18</v>
      </c>
      <c r="M813" s="2"/>
      <c r="N813" s="2"/>
      <c r="O813" s="2"/>
      <c r="P813" s="2"/>
      <c r="Q813" s="2"/>
      <c r="R813" s="2"/>
      <c r="S813" s="2"/>
      <c r="T813" s="2"/>
      <c r="U813" s="2"/>
      <c r="V813" s="2" t="s">
        <v>4439</v>
      </c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x14ac:dyDescent="0.25">
      <c r="A814" s="2">
        <v>320397</v>
      </c>
      <c r="B814" s="2" t="s">
        <v>3134</v>
      </c>
      <c r="C814" s="2" t="s">
        <v>327</v>
      </c>
      <c r="D814" s="2" t="s">
        <v>1184</v>
      </c>
      <c r="E814" s="2" t="s">
        <v>76</v>
      </c>
      <c r="F814" s="2"/>
      <c r="G814" s="2"/>
      <c r="H814" s="2" t="s">
        <v>16</v>
      </c>
      <c r="I814" s="2" t="s">
        <v>138</v>
      </c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 t="s">
        <v>4439</v>
      </c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x14ac:dyDescent="0.25">
      <c r="A815" s="2">
        <v>320965</v>
      </c>
      <c r="B815" s="2" t="s">
        <v>3197</v>
      </c>
      <c r="C815" s="2" t="s">
        <v>325</v>
      </c>
      <c r="D815" s="2" t="s">
        <v>2338</v>
      </c>
      <c r="E815" s="2" t="s">
        <v>76</v>
      </c>
      <c r="F815" s="2">
        <v>32295</v>
      </c>
      <c r="G815" s="2" t="s">
        <v>18</v>
      </c>
      <c r="H815" s="2" t="s">
        <v>16</v>
      </c>
      <c r="I815" s="2" t="s">
        <v>138</v>
      </c>
      <c r="J815" s="2" t="s">
        <v>1179</v>
      </c>
      <c r="K815" s="2"/>
      <c r="L815" s="2" t="s">
        <v>18</v>
      </c>
      <c r="M815" s="2"/>
      <c r="N815" s="2"/>
      <c r="O815" s="2"/>
      <c r="P815" s="2"/>
      <c r="Q815" s="2"/>
      <c r="R815" s="2"/>
      <c r="S815" s="2"/>
      <c r="T815" s="2"/>
      <c r="U815" s="2"/>
      <c r="V815" s="2" t="s">
        <v>4439</v>
      </c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x14ac:dyDescent="0.25">
      <c r="A816" s="2">
        <v>321099</v>
      </c>
      <c r="B816" s="2" t="s">
        <v>3818</v>
      </c>
      <c r="C816" s="2" t="s">
        <v>715</v>
      </c>
      <c r="D816" s="2" t="s">
        <v>265</v>
      </c>
      <c r="E816" s="2" t="s">
        <v>76</v>
      </c>
      <c r="F816" s="2">
        <v>33244</v>
      </c>
      <c r="G816" s="2" t="s">
        <v>18</v>
      </c>
      <c r="H816" s="2" t="s">
        <v>16</v>
      </c>
      <c r="I816" s="2" t="s">
        <v>138</v>
      </c>
      <c r="J816" s="2" t="s">
        <v>1179</v>
      </c>
      <c r="K816" s="2"/>
      <c r="L816" s="2" t="s">
        <v>18</v>
      </c>
      <c r="M816" s="2"/>
      <c r="N816" s="2"/>
      <c r="O816" s="2"/>
      <c r="P816" s="2"/>
      <c r="Q816" s="2"/>
      <c r="R816" s="2"/>
      <c r="S816" s="2"/>
      <c r="T816" s="2"/>
      <c r="U816" s="2"/>
      <c r="V816" s="2" t="s">
        <v>4439</v>
      </c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x14ac:dyDescent="0.25">
      <c r="A817" s="2">
        <v>321710</v>
      </c>
      <c r="B817" s="2" t="s">
        <v>3080</v>
      </c>
      <c r="C817" s="2" t="s">
        <v>228</v>
      </c>
      <c r="D817" s="2" t="s">
        <v>2742</v>
      </c>
      <c r="E817" s="2" t="s">
        <v>76</v>
      </c>
      <c r="F817" s="2">
        <v>32284</v>
      </c>
      <c r="G817" s="2" t="s">
        <v>37</v>
      </c>
      <c r="H817" s="2" t="s">
        <v>16</v>
      </c>
      <c r="I817" s="2" t="s">
        <v>138</v>
      </c>
      <c r="J817" s="2" t="s">
        <v>1179</v>
      </c>
      <c r="K817" s="2"/>
      <c r="L817" s="2" t="s">
        <v>37</v>
      </c>
      <c r="M817" s="2"/>
      <c r="N817" s="2"/>
      <c r="O817" s="2"/>
      <c r="P817" s="2"/>
      <c r="Q817" s="2"/>
      <c r="R817" s="2"/>
      <c r="S817" s="2"/>
      <c r="T817" s="2"/>
      <c r="U817" s="2"/>
      <c r="V817" s="2" t="s">
        <v>4439</v>
      </c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x14ac:dyDescent="0.25">
      <c r="A818" s="2">
        <v>323387</v>
      </c>
      <c r="B818" s="2" t="s">
        <v>4096</v>
      </c>
      <c r="C818" s="2" t="s">
        <v>529</v>
      </c>
      <c r="D818" s="2" t="s">
        <v>965</v>
      </c>
      <c r="E818" s="2" t="s">
        <v>76</v>
      </c>
      <c r="F818" s="2">
        <v>27661</v>
      </c>
      <c r="G818" s="2" t="s">
        <v>212</v>
      </c>
      <c r="H818" s="2" t="s">
        <v>19</v>
      </c>
      <c r="I818" s="2" t="s">
        <v>138</v>
      </c>
      <c r="J818" s="2" t="s">
        <v>1179</v>
      </c>
      <c r="K818" s="2"/>
      <c r="L818" s="2" t="s">
        <v>18</v>
      </c>
      <c r="M818" s="2"/>
      <c r="N818" s="2"/>
      <c r="O818" s="2"/>
      <c r="P818" s="2" t="s">
        <v>4256</v>
      </c>
      <c r="Q818" s="2"/>
      <c r="R818" s="2"/>
      <c r="S818" s="2"/>
      <c r="T818" s="2"/>
      <c r="U818" s="2"/>
      <c r="V818" s="2" t="s">
        <v>4439</v>
      </c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x14ac:dyDescent="0.25">
      <c r="A819" s="2">
        <v>323590</v>
      </c>
      <c r="B819" s="2" t="s">
        <v>3949</v>
      </c>
      <c r="C819" s="2" t="s">
        <v>630</v>
      </c>
      <c r="D819" s="2" t="s">
        <v>283</v>
      </c>
      <c r="E819" s="2" t="s">
        <v>76</v>
      </c>
      <c r="F819" s="2">
        <v>33604</v>
      </c>
      <c r="G819" s="2" t="s">
        <v>3950</v>
      </c>
      <c r="H819" s="2" t="s">
        <v>16</v>
      </c>
      <c r="I819" s="2" t="s">
        <v>138</v>
      </c>
      <c r="J819" s="2" t="s">
        <v>1179</v>
      </c>
      <c r="K819" s="2"/>
      <c r="L819" s="2" t="s">
        <v>40</v>
      </c>
      <c r="M819" s="2"/>
      <c r="N819" s="2"/>
      <c r="O819" s="2"/>
      <c r="P819" s="2"/>
      <c r="Q819" s="2"/>
      <c r="R819" s="2"/>
      <c r="S819" s="2"/>
      <c r="T819" s="2"/>
      <c r="U819" s="2"/>
      <c r="V819" s="2" t="s">
        <v>4439</v>
      </c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x14ac:dyDescent="0.25">
      <c r="A820" s="2">
        <v>324334</v>
      </c>
      <c r="B820" s="2" t="s">
        <v>3125</v>
      </c>
      <c r="C820" s="2" t="s">
        <v>213</v>
      </c>
      <c r="D820" s="2" t="s">
        <v>948</v>
      </c>
      <c r="E820" s="2" t="s">
        <v>76</v>
      </c>
      <c r="F820" s="2">
        <v>31208</v>
      </c>
      <c r="G820" s="2" t="s">
        <v>37</v>
      </c>
      <c r="H820" s="2" t="s">
        <v>16</v>
      </c>
      <c r="I820" s="2" t="s">
        <v>138</v>
      </c>
      <c r="J820" s="2" t="s">
        <v>1179</v>
      </c>
      <c r="K820" s="2"/>
      <c r="L820" s="2" t="s">
        <v>67</v>
      </c>
      <c r="M820" s="2"/>
      <c r="N820" s="2"/>
      <c r="O820" s="2"/>
      <c r="P820" s="2"/>
      <c r="Q820" s="2"/>
      <c r="R820" s="2"/>
      <c r="S820" s="2"/>
      <c r="T820" s="2"/>
      <c r="U820" s="2"/>
      <c r="V820" s="2" t="s">
        <v>4439</v>
      </c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x14ac:dyDescent="0.25">
      <c r="A821" s="2">
        <v>324864</v>
      </c>
      <c r="B821" s="2" t="s">
        <v>3157</v>
      </c>
      <c r="C821" s="2" t="s">
        <v>521</v>
      </c>
      <c r="D821" s="2" t="s">
        <v>1074</v>
      </c>
      <c r="E821" s="2" t="s">
        <v>77</v>
      </c>
      <c r="F821" s="2">
        <v>32449</v>
      </c>
      <c r="G821" s="2" t="s">
        <v>18</v>
      </c>
      <c r="H821" s="2" t="s">
        <v>16</v>
      </c>
      <c r="I821" s="2" t="s">
        <v>138</v>
      </c>
      <c r="J821" s="2" t="s">
        <v>1179</v>
      </c>
      <c r="K821" s="2"/>
      <c r="L821" s="2" t="s">
        <v>30</v>
      </c>
      <c r="M821" s="2"/>
      <c r="N821" s="2"/>
      <c r="O821" s="2"/>
      <c r="P821" s="2"/>
      <c r="Q821" s="2"/>
      <c r="R821" s="2"/>
      <c r="S821" s="2"/>
      <c r="T821" s="2"/>
      <c r="U821" s="2"/>
      <c r="V821" s="2" t="s">
        <v>4439</v>
      </c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x14ac:dyDescent="0.25">
      <c r="A822" s="2">
        <v>326371</v>
      </c>
      <c r="B822" s="2" t="s">
        <v>2826</v>
      </c>
      <c r="C822" s="2" t="s">
        <v>793</v>
      </c>
      <c r="D822" s="2" t="s">
        <v>1235</v>
      </c>
      <c r="E822" s="2" t="s">
        <v>76</v>
      </c>
      <c r="F822" s="2">
        <v>35805</v>
      </c>
      <c r="G822" s="2" t="s">
        <v>262</v>
      </c>
      <c r="H822" s="2" t="s">
        <v>16</v>
      </c>
      <c r="I822" s="2" t="s">
        <v>138</v>
      </c>
      <c r="J822" s="2" t="s">
        <v>1179</v>
      </c>
      <c r="K822" s="2"/>
      <c r="L822" s="2" t="s">
        <v>30</v>
      </c>
      <c r="M822" s="2"/>
      <c r="N822" s="2"/>
      <c r="O822" s="2"/>
      <c r="P822" s="2"/>
      <c r="Q822" s="2"/>
      <c r="R822" s="2"/>
      <c r="S822" s="2"/>
      <c r="T822" s="2"/>
      <c r="U822" s="2"/>
      <c r="V822" s="2" t="s">
        <v>4439</v>
      </c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x14ac:dyDescent="0.25">
      <c r="A823" s="2">
        <v>327132</v>
      </c>
      <c r="B823" s="2" t="s">
        <v>4098</v>
      </c>
      <c r="C823" s="2" t="s">
        <v>361</v>
      </c>
      <c r="D823" s="2" t="s">
        <v>600</v>
      </c>
      <c r="E823" s="2" t="s">
        <v>76</v>
      </c>
      <c r="F823" s="2">
        <v>33996</v>
      </c>
      <c r="G823" s="2" t="s">
        <v>212</v>
      </c>
      <c r="H823" s="2" t="s">
        <v>16</v>
      </c>
      <c r="I823" s="2" t="s">
        <v>138</v>
      </c>
      <c r="J823" s="2" t="s">
        <v>1179</v>
      </c>
      <c r="K823" s="2"/>
      <c r="L823" s="2" t="s">
        <v>18</v>
      </c>
      <c r="M823" s="2"/>
      <c r="N823" s="2"/>
      <c r="O823" s="2"/>
      <c r="P823" s="2"/>
      <c r="Q823" s="2"/>
      <c r="R823" s="2"/>
      <c r="S823" s="2"/>
      <c r="T823" s="2"/>
      <c r="U823" s="2"/>
      <c r="V823" s="2" t="s">
        <v>4439</v>
      </c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x14ac:dyDescent="0.25">
      <c r="A824" s="2">
        <v>327214</v>
      </c>
      <c r="B824" s="2" t="s">
        <v>2615</v>
      </c>
      <c r="C824" s="2" t="s">
        <v>247</v>
      </c>
      <c r="D824" s="2" t="s">
        <v>438</v>
      </c>
      <c r="E824" s="2" t="s">
        <v>77</v>
      </c>
      <c r="F824" s="2">
        <v>30590</v>
      </c>
      <c r="G824" s="2" t="s">
        <v>615</v>
      </c>
      <c r="H824" s="2" t="s">
        <v>16</v>
      </c>
      <c r="I824" s="2" t="s">
        <v>138</v>
      </c>
      <c r="J824" s="2" t="s">
        <v>1179</v>
      </c>
      <c r="K824" s="2"/>
      <c r="L824" s="2" t="s">
        <v>18</v>
      </c>
      <c r="M824" s="2"/>
      <c r="N824" s="2"/>
      <c r="O824" s="2"/>
      <c r="P824" s="2"/>
      <c r="Q824" s="2"/>
      <c r="R824" s="2"/>
      <c r="S824" s="2"/>
      <c r="T824" s="2"/>
      <c r="U824" s="2"/>
      <c r="V824" s="2" t="s">
        <v>4439</v>
      </c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x14ac:dyDescent="0.25">
      <c r="A825" s="2">
        <v>327700</v>
      </c>
      <c r="B825" s="2" t="s">
        <v>2539</v>
      </c>
      <c r="C825" s="2" t="s">
        <v>392</v>
      </c>
      <c r="D825" s="2" t="s">
        <v>838</v>
      </c>
      <c r="E825" s="2" t="s">
        <v>76</v>
      </c>
      <c r="F825" s="2"/>
      <c r="G825" s="2"/>
      <c r="H825" s="2" t="s">
        <v>16</v>
      </c>
      <c r="I825" s="2" t="s">
        <v>138</v>
      </c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 t="s">
        <v>4439</v>
      </c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x14ac:dyDescent="0.25">
      <c r="A826" s="2">
        <v>328319</v>
      </c>
      <c r="B826" s="2" t="s">
        <v>3743</v>
      </c>
      <c r="C826" s="2" t="s">
        <v>220</v>
      </c>
      <c r="D826" s="2" t="s">
        <v>272</v>
      </c>
      <c r="E826" s="2" t="s">
        <v>76</v>
      </c>
      <c r="F826" s="2">
        <v>31281</v>
      </c>
      <c r="G826" s="2" t="s">
        <v>18</v>
      </c>
      <c r="H826" s="2" t="s">
        <v>19</v>
      </c>
      <c r="I826" s="2" t="s">
        <v>138</v>
      </c>
      <c r="J826" s="2" t="s">
        <v>1179</v>
      </c>
      <c r="K826" s="2"/>
      <c r="L826" s="2" t="s">
        <v>18</v>
      </c>
      <c r="M826" s="2"/>
      <c r="N826" s="2"/>
      <c r="O826" s="2"/>
      <c r="P826" s="2"/>
      <c r="Q826" s="2"/>
      <c r="R826" s="2"/>
      <c r="S826" s="2"/>
      <c r="T826" s="2"/>
      <c r="U826" s="2"/>
      <c r="V826" s="2" t="s">
        <v>4439</v>
      </c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x14ac:dyDescent="0.25">
      <c r="A827" s="2">
        <v>328637</v>
      </c>
      <c r="B827" s="2" t="s">
        <v>3799</v>
      </c>
      <c r="C827" s="2" t="s">
        <v>228</v>
      </c>
      <c r="D827" s="2" t="s">
        <v>611</v>
      </c>
      <c r="E827" s="2" t="s">
        <v>77</v>
      </c>
      <c r="F827" s="2">
        <v>34484</v>
      </c>
      <c r="G827" s="2" t="s">
        <v>212</v>
      </c>
      <c r="H827" s="2" t="s">
        <v>16</v>
      </c>
      <c r="I827" s="2" t="s">
        <v>138</v>
      </c>
      <c r="J827" s="2" t="s">
        <v>1179</v>
      </c>
      <c r="K827" s="2"/>
      <c r="L827" s="2" t="s">
        <v>73</v>
      </c>
      <c r="M827" s="2"/>
      <c r="N827" s="2"/>
      <c r="O827" s="2"/>
      <c r="P827" s="2"/>
      <c r="Q827" s="2"/>
      <c r="R827" s="2"/>
      <c r="S827" s="2"/>
      <c r="T827" s="2"/>
      <c r="U827" s="2"/>
      <c r="V827" s="2" t="s">
        <v>4439</v>
      </c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x14ac:dyDescent="0.25">
      <c r="A828" s="2">
        <v>328887</v>
      </c>
      <c r="B828" s="2" t="s">
        <v>2160</v>
      </c>
      <c r="C828" s="2" t="s">
        <v>2640</v>
      </c>
      <c r="D828" s="2" t="s">
        <v>707</v>
      </c>
      <c r="E828" s="2" t="s">
        <v>76</v>
      </c>
      <c r="F828" s="2">
        <v>27898</v>
      </c>
      <c r="G828" s="2" t="s">
        <v>18</v>
      </c>
      <c r="H828" s="2" t="s">
        <v>16</v>
      </c>
      <c r="I828" s="2" t="s">
        <v>138</v>
      </c>
      <c r="J828" s="2" t="s">
        <v>15</v>
      </c>
      <c r="K828" s="2"/>
      <c r="L828" s="2" t="s">
        <v>18</v>
      </c>
      <c r="M828" s="2"/>
      <c r="N828" s="2"/>
      <c r="O828" s="2"/>
      <c r="P828" s="2"/>
      <c r="Q828" s="2"/>
      <c r="R828" s="2"/>
      <c r="S828" s="2"/>
      <c r="T828" s="2"/>
      <c r="U828" s="2"/>
      <c r="V828" s="2" t="s">
        <v>4439</v>
      </c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x14ac:dyDescent="0.25">
      <c r="A829" s="2">
        <v>329166</v>
      </c>
      <c r="B829" s="2" t="s">
        <v>3800</v>
      </c>
      <c r="C829" s="2" t="s">
        <v>213</v>
      </c>
      <c r="D829" s="2" t="s">
        <v>211</v>
      </c>
      <c r="E829" s="2" t="s">
        <v>77</v>
      </c>
      <c r="F829" s="2">
        <v>35820</v>
      </c>
      <c r="G829" s="2" t="s">
        <v>226</v>
      </c>
      <c r="H829" s="2" t="s">
        <v>16</v>
      </c>
      <c r="I829" s="2" t="s">
        <v>138</v>
      </c>
      <c r="J829" s="2" t="s">
        <v>1179</v>
      </c>
      <c r="K829" s="2"/>
      <c r="L829" s="2" t="s">
        <v>30</v>
      </c>
      <c r="M829" s="2"/>
      <c r="N829" s="2"/>
      <c r="O829" s="2"/>
      <c r="P829" s="2"/>
      <c r="Q829" s="2"/>
      <c r="R829" s="2"/>
      <c r="S829" s="2"/>
      <c r="T829" s="2"/>
      <c r="U829" s="2"/>
      <c r="V829" s="2" t="s">
        <v>4439</v>
      </c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x14ac:dyDescent="0.25">
      <c r="A830" s="2">
        <v>329253</v>
      </c>
      <c r="B830" s="2" t="s">
        <v>3119</v>
      </c>
      <c r="C830" s="2" t="s">
        <v>591</v>
      </c>
      <c r="D830" s="2" t="s">
        <v>336</v>
      </c>
      <c r="E830" s="2" t="s">
        <v>77</v>
      </c>
      <c r="F830" s="2">
        <v>35935</v>
      </c>
      <c r="G830" s="2" t="s">
        <v>18</v>
      </c>
      <c r="H830" s="2" t="s">
        <v>16</v>
      </c>
      <c r="I830" s="2" t="s">
        <v>138</v>
      </c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 t="s">
        <v>4439</v>
      </c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x14ac:dyDescent="0.25">
      <c r="A831" s="2">
        <v>329788</v>
      </c>
      <c r="B831" s="2" t="s">
        <v>2810</v>
      </c>
      <c r="C831" s="2" t="s">
        <v>623</v>
      </c>
      <c r="D831" s="2" t="s">
        <v>231</v>
      </c>
      <c r="E831" s="2" t="s">
        <v>77</v>
      </c>
      <c r="F831" s="2">
        <v>33604</v>
      </c>
      <c r="G831" s="2" t="s">
        <v>30</v>
      </c>
      <c r="H831" s="2" t="s">
        <v>16</v>
      </c>
      <c r="I831" s="2" t="s">
        <v>138</v>
      </c>
      <c r="J831" s="2" t="s">
        <v>1179</v>
      </c>
      <c r="K831" s="2"/>
      <c r="L831" s="2" t="s">
        <v>18</v>
      </c>
      <c r="M831" s="2"/>
      <c r="N831" s="2"/>
      <c r="O831" s="2"/>
      <c r="P831" s="2"/>
      <c r="Q831" s="2"/>
      <c r="R831" s="2"/>
      <c r="S831" s="2"/>
      <c r="T831" s="2"/>
      <c r="U831" s="2"/>
      <c r="V831" s="2" t="s">
        <v>4439</v>
      </c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x14ac:dyDescent="0.25">
      <c r="A832" s="2">
        <v>330048</v>
      </c>
      <c r="B832" s="2" t="s">
        <v>3417</v>
      </c>
      <c r="C832" s="2" t="s">
        <v>439</v>
      </c>
      <c r="D832" s="2" t="s">
        <v>1028</v>
      </c>
      <c r="E832" s="2" t="s">
        <v>76</v>
      </c>
      <c r="F832" s="2">
        <v>35806</v>
      </c>
      <c r="G832" s="2" t="s">
        <v>212</v>
      </c>
      <c r="H832" s="2" t="s">
        <v>16</v>
      </c>
      <c r="I832" s="2" t="s">
        <v>138</v>
      </c>
      <c r="J832" s="2" t="s">
        <v>1179</v>
      </c>
      <c r="K832" s="2"/>
      <c r="L832" s="2" t="s">
        <v>30</v>
      </c>
      <c r="M832" s="2"/>
      <c r="N832" s="2"/>
      <c r="O832" s="2"/>
      <c r="P832" s="2"/>
      <c r="Q832" s="2"/>
      <c r="R832" s="2"/>
      <c r="S832" s="2"/>
      <c r="T832" s="2"/>
      <c r="U832" s="2"/>
      <c r="V832" s="2" t="s">
        <v>4439</v>
      </c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x14ac:dyDescent="0.25">
      <c r="A833" s="2">
        <v>330136</v>
      </c>
      <c r="B833" s="2" t="s">
        <v>3956</v>
      </c>
      <c r="C833" s="2" t="s">
        <v>666</v>
      </c>
      <c r="D833" s="2" t="s">
        <v>373</v>
      </c>
      <c r="E833" s="2" t="s">
        <v>77</v>
      </c>
      <c r="F833" s="2">
        <v>34425</v>
      </c>
      <c r="G833" s="2" t="s">
        <v>2609</v>
      </c>
      <c r="H833" s="2" t="s">
        <v>16</v>
      </c>
      <c r="I833" s="2" t="s">
        <v>138</v>
      </c>
      <c r="J833" s="2" t="s">
        <v>1179</v>
      </c>
      <c r="K833" s="2"/>
      <c r="L833" s="2" t="s">
        <v>55</v>
      </c>
      <c r="M833" s="2"/>
      <c r="N833" s="2"/>
      <c r="O833" s="2"/>
      <c r="P833" s="2"/>
      <c r="Q833" s="2"/>
      <c r="R833" s="2"/>
      <c r="S833" s="2"/>
      <c r="T833" s="2"/>
      <c r="U833" s="2"/>
      <c r="V833" s="2" t="s">
        <v>4439</v>
      </c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x14ac:dyDescent="0.25">
      <c r="A834" s="2">
        <v>330197</v>
      </c>
      <c r="B834" s="2" t="s">
        <v>3801</v>
      </c>
      <c r="C834" s="2" t="s">
        <v>3802</v>
      </c>
      <c r="D834" s="2" t="s">
        <v>472</v>
      </c>
      <c r="E834" s="2" t="s">
        <v>77</v>
      </c>
      <c r="F834" s="2">
        <v>35449</v>
      </c>
      <c r="G834" s="2" t="s">
        <v>499</v>
      </c>
      <c r="H834" s="2" t="s">
        <v>16</v>
      </c>
      <c r="I834" s="2" t="s">
        <v>138</v>
      </c>
      <c r="J834" s="2" t="s">
        <v>1179</v>
      </c>
      <c r="K834" s="2"/>
      <c r="L834" s="2" t="s">
        <v>73</v>
      </c>
      <c r="M834" s="2"/>
      <c r="N834" s="2"/>
      <c r="O834" s="2"/>
      <c r="P834" s="2"/>
      <c r="Q834" s="2"/>
      <c r="R834" s="2"/>
      <c r="S834" s="2"/>
      <c r="T834" s="2"/>
      <c r="U834" s="2"/>
      <c r="V834" s="2" t="s">
        <v>4439</v>
      </c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x14ac:dyDescent="0.25">
      <c r="A835" s="2">
        <v>330215</v>
      </c>
      <c r="B835" s="2" t="s">
        <v>3822</v>
      </c>
      <c r="C835" s="2" t="s">
        <v>331</v>
      </c>
      <c r="D835" s="2" t="s">
        <v>405</v>
      </c>
      <c r="E835" s="2" t="s">
        <v>76</v>
      </c>
      <c r="F835" s="2">
        <v>34475</v>
      </c>
      <c r="G835" s="2" t="s">
        <v>18</v>
      </c>
      <c r="H835" s="2" t="s">
        <v>16</v>
      </c>
      <c r="I835" s="2" t="s">
        <v>138</v>
      </c>
      <c r="J835" s="2" t="s">
        <v>15</v>
      </c>
      <c r="K835" s="2"/>
      <c r="L835" s="2" t="s">
        <v>30</v>
      </c>
      <c r="M835" s="2"/>
      <c r="N835" s="2"/>
      <c r="O835" s="2"/>
      <c r="P835" s="2"/>
      <c r="Q835" s="2"/>
      <c r="R835" s="2"/>
      <c r="S835" s="2"/>
      <c r="T835" s="2"/>
      <c r="U835" s="2"/>
      <c r="V835" s="2" t="s">
        <v>4439</v>
      </c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x14ac:dyDescent="0.25">
      <c r="A836" s="2">
        <v>330331</v>
      </c>
      <c r="B836" s="2" t="s">
        <v>1202</v>
      </c>
      <c r="C836" s="2" t="s">
        <v>338</v>
      </c>
      <c r="D836" s="2" t="s">
        <v>231</v>
      </c>
      <c r="E836" s="2" t="s">
        <v>76</v>
      </c>
      <c r="F836" s="2">
        <v>36094</v>
      </c>
      <c r="G836" s="2" t="s">
        <v>3419</v>
      </c>
      <c r="H836" s="2" t="s">
        <v>16</v>
      </c>
      <c r="I836" s="2" t="s">
        <v>138</v>
      </c>
      <c r="J836" s="2" t="s">
        <v>15</v>
      </c>
      <c r="K836" s="2"/>
      <c r="L836" s="2" t="s">
        <v>18</v>
      </c>
      <c r="M836" s="2"/>
      <c r="N836" s="2"/>
      <c r="O836" s="2"/>
      <c r="P836" s="2"/>
      <c r="Q836" s="2"/>
      <c r="R836" s="2"/>
      <c r="S836" s="2"/>
      <c r="T836" s="2"/>
      <c r="U836" s="2"/>
      <c r="V836" s="2" t="s">
        <v>4439</v>
      </c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x14ac:dyDescent="0.25">
      <c r="A837" s="2">
        <v>330748</v>
      </c>
      <c r="B837" s="2" t="s">
        <v>3226</v>
      </c>
      <c r="C837" s="2" t="s">
        <v>669</v>
      </c>
      <c r="D837" s="2" t="s">
        <v>407</v>
      </c>
      <c r="E837" s="2" t="s">
        <v>77</v>
      </c>
      <c r="F837" s="2">
        <v>34556</v>
      </c>
      <c r="G837" s="2" t="s">
        <v>18</v>
      </c>
      <c r="H837" s="2" t="s">
        <v>16</v>
      </c>
      <c r="I837" s="2" t="s">
        <v>138</v>
      </c>
      <c r="J837" s="2" t="s">
        <v>15</v>
      </c>
      <c r="K837" s="2"/>
      <c r="L837" s="2" t="s">
        <v>18</v>
      </c>
      <c r="M837" s="2"/>
      <c r="N837" s="2"/>
      <c r="O837" s="2"/>
      <c r="P837" s="2"/>
      <c r="Q837" s="2"/>
      <c r="R837" s="2"/>
      <c r="S837" s="2"/>
      <c r="T837" s="2"/>
      <c r="U837" s="2"/>
      <c r="V837" s="2" t="s">
        <v>4439</v>
      </c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x14ac:dyDescent="0.25">
      <c r="A838" s="2">
        <v>330749</v>
      </c>
      <c r="B838" s="2" t="s">
        <v>3744</v>
      </c>
      <c r="C838" s="2" t="s">
        <v>213</v>
      </c>
      <c r="D838" s="2" t="s">
        <v>883</v>
      </c>
      <c r="E838" s="2" t="s">
        <v>77</v>
      </c>
      <c r="F838" s="2">
        <v>35095</v>
      </c>
      <c r="G838" s="2" t="s">
        <v>18</v>
      </c>
      <c r="H838" s="2" t="s">
        <v>16</v>
      </c>
      <c r="I838" s="2" t="s">
        <v>138</v>
      </c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 t="s">
        <v>4439</v>
      </c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x14ac:dyDescent="0.25">
      <c r="A839" s="2">
        <v>330835</v>
      </c>
      <c r="B839" s="2" t="s">
        <v>3803</v>
      </c>
      <c r="C839" s="2" t="s">
        <v>562</v>
      </c>
      <c r="D839" s="2" t="s">
        <v>567</v>
      </c>
      <c r="E839" s="2" t="s">
        <v>76</v>
      </c>
      <c r="F839" s="2">
        <v>35902</v>
      </c>
      <c r="G839" s="2" t="s">
        <v>3804</v>
      </c>
      <c r="H839" s="2" t="s">
        <v>16</v>
      </c>
      <c r="I839" s="2" t="s">
        <v>138</v>
      </c>
      <c r="J839" s="2" t="s">
        <v>1179</v>
      </c>
      <c r="K839" s="2"/>
      <c r="L839" s="2" t="s">
        <v>73</v>
      </c>
      <c r="M839" s="2"/>
      <c r="N839" s="2"/>
      <c r="O839" s="2"/>
      <c r="P839" s="2"/>
      <c r="Q839" s="2"/>
      <c r="R839" s="2"/>
      <c r="S839" s="2"/>
      <c r="T839" s="2"/>
      <c r="U839" s="2"/>
      <c r="V839" s="2" t="s">
        <v>4439</v>
      </c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x14ac:dyDescent="0.25">
      <c r="A840" s="2">
        <v>330926</v>
      </c>
      <c r="B840" s="2" t="s">
        <v>2299</v>
      </c>
      <c r="C840" s="2" t="s">
        <v>247</v>
      </c>
      <c r="D840" s="2" t="s">
        <v>211</v>
      </c>
      <c r="E840" s="2" t="s">
        <v>77</v>
      </c>
      <c r="F840" s="2">
        <v>33243</v>
      </c>
      <c r="G840" s="2" t="s">
        <v>18</v>
      </c>
      <c r="H840" s="2" t="s">
        <v>16</v>
      </c>
      <c r="I840" s="2" t="s">
        <v>138</v>
      </c>
      <c r="J840" s="2" t="s">
        <v>15</v>
      </c>
      <c r="K840" s="2"/>
      <c r="L840" s="2" t="s">
        <v>18</v>
      </c>
      <c r="M840" s="2"/>
      <c r="N840" s="2"/>
      <c r="O840" s="2"/>
      <c r="P840" s="2"/>
      <c r="Q840" s="2"/>
      <c r="R840" s="2"/>
      <c r="S840" s="2"/>
      <c r="T840" s="2"/>
      <c r="U840" s="2"/>
      <c r="V840" s="2" t="s">
        <v>4439</v>
      </c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x14ac:dyDescent="0.25">
      <c r="A841" s="2">
        <v>331065</v>
      </c>
      <c r="B841" s="2" t="s">
        <v>3805</v>
      </c>
      <c r="C841" s="2" t="s">
        <v>249</v>
      </c>
      <c r="D841" s="2" t="s">
        <v>405</v>
      </c>
      <c r="E841" s="2" t="s">
        <v>77</v>
      </c>
      <c r="F841" s="2">
        <v>34700</v>
      </c>
      <c r="G841" s="2" t="s">
        <v>212</v>
      </c>
      <c r="H841" s="2" t="s">
        <v>16</v>
      </c>
      <c r="I841" s="2" t="s">
        <v>138</v>
      </c>
      <c r="J841" s="2" t="s">
        <v>1179</v>
      </c>
      <c r="K841" s="2"/>
      <c r="L841" s="2" t="s">
        <v>18</v>
      </c>
      <c r="M841" s="2"/>
      <c r="N841" s="2"/>
      <c r="O841" s="2"/>
      <c r="P841" s="2"/>
      <c r="Q841" s="2"/>
      <c r="R841" s="2"/>
      <c r="S841" s="2"/>
      <c r="T841" s="2"/>
      <c r="U841" s="2"/>
      <c r="V841" s="2" t="s">
        <v>4439</v>
      </c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x14ac:dyDescent="0.25">
      <c r="A842" s="2">
        <v>331102</v>
      </c>
      <c r="B842" s="2" t="s">
        <v>3423</v>
      </c>
      <c r="C842" s="2" t="s">
        <v>861</v>
      </c>
      <c r="D842" s="2" t="s">
        <v>862</v>
      </c>
      <c r="E842" s="2" t="s">
        <v>77</v>
      </c>
      <c r="F842" s="2">
        <v>33414</v>
      </c>
      <c r="G842" s="2" t="s">
        <v>18</v>
      </c>
      <c r="H842" s="2" t="s">
        <v>16</v>
      </c>
      <c r="I842" s="2" t="s">
        <v>138</v>
      </c>
      <c r="J842" s="2" t="s">
        <v>15</v>
      </c>
      <c r="K842" s="2"/>
      <c r="L842" s="2" t="s">
        <v>18</v>
      </c>
      <c r="M842" s="2"/>
      <c r="N842" s="2"/>
      <c r="O842" s="2"/>
      <c r="P842" s="2"/>
      <c r="Q842" s="2"/>
      <c r="R842" s="2"/>
      <c r="S842" s="2"/>
      <c r="T842" s="2"/>
      <c r="U842" s="2"/>
      <c r="V842" s="2" t="s">
        <v>4439</v>
      </c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x14ac:dyDescent="0.25">
      <c r="A843" s="2">
        <v>331103</v>
      </c>
      <c r="B843" s="2" t="s">
        <v>3716</v>
      </c>
      <c r="C843" s="2" t="s">
        <v>213</v>
      </c>
      <c r="D843" s="2" t="s">
        <v>240</v>
      </c>
      <c r="E843" s="2" t="s">
        <v>76</v>
      </c>
      <c r="F843" s="2">
        <v>32300</v>
      </c>
      <c r="G843" s="2" t="s">
        <v>18</v>
      </c>
      <c r="H843" s="2" t="s">
        <v>16</v>
      </c>
      <c r="I843" s="2" t="s">
        <v>138</v>
      </c>
      <c r="J843" s="2" t="s">
        <v>1179</v>
      </c>
      <c r="K843" s="2"/>
      <c r="L843" s="2" t="s">
        <v>73</v>
      </c>
      <c r="M843" s="2"/>
      <c r="N843" s="2"/>
      <c r="O843" s="2"/>
      <c r="P843" s="2"/>
      <c r="Q843" s="2"/>
      <c r="R843" s="2"/>
      <c r="S843" s="2"/>
      <c r="T843" s="2"/>
      <c r="U843" s="2"/>
      <c r="V843" s="2" t="s">
        <v>4439</v>
      </c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x14ac:dyDescent="0.25">
      <c r="A844" s="2">
        <v>331470</v>
      </c>
      <c r="B844" s="2" t="s">
        <v>2347</v>
      </c>
      <c r="C844" s="2" t="s">
        <v>2348</v>
      </c>
      <c r="D844" s="2" t="s">
        <v>1713</v>
      </c>
      <c r="E844" s="2" t="s">
        <v>77</v>
      </c>
      <c r="F844" s="2">
        <v>34051</v>
      </c>
      <c r="G844" s="2" t="s">
        <v>18</v>
      </c>
      <c r="H844" s="2" t="s">
        <v>16</v>
      </c>
      <c r="I844" s="2" t="s">
        <v>138</v>
      </c>
      <c r="J844" s="2" t="s">
        <v>1179</v>
      </c>
      <c r="K844" s="2"/>
      <c r="L844" s="2" t="s">
        <v>73</v>
      </c>
      <c r="M844" s="2"/>
      <c r="N844" s="2"/>
      <c r="O844" s="2"/>
      <c r="P844" s="2"/>
      <c r="Q844" s="2"/>
      <c r="R844" s="2"/>
      <c r="S844" s="2"/>
      <c r="T844" s="2"/>
      <c r="U844" s="2"/>
      <c r="V844" s="2" t="s">
        <v>4439</v>
      </c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x14ac:dyDescent="0.25">
      <c r="A845" s="2">
        <v>331719</v>
      </c>
      <c r="B845" s="2" t="s">
        <v>3426</v>
      </c>
      <c r="C845" s="2" t="s">
        <v>943</v>
      </c>
      <c r="D845" s="2" t="s">
        <v>552</v>
      </c>
      <c r="E845" s="2" t="s">
        <v>76</v>
      </c>
      <c r="F845" s="2">
        <v>33393</v>
      </c>
      <c r="G845" s="2" t="s">
        <v>1041</v>
      </c>
      <c r="H845" s="2" t="s">
        <v>16</v>
      </c>
      <c r="I845" s="2" t="s">
        <v>138</v>
      </c>
      <c r="J845" s="2" t="s">
        <v>1179</v>
      </c>
      <c r="K845" s="2"/>
      <c r="L845" s="2" t="s">
        <v>37</v>
      </c>
      <c r="M845" s="2"/>
      <c r="N845" s="2"/>
      <c r="O845" s="2"/>
      <c r="P845" s="2"/>
      <c r="Q845" s="2"/>
      <c r="R845" s="2"/>
      <c r="S845" s="2"/>
      <c r="T845" s="2"/>
      <c r="U845" s="2"/>
      <c r="V845" s="2" t="s">
        <v>4439</v>
      </c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x14ac:dyDescent="0.25">
      <c r="A846" s="2">
        <v>331733</v>
      </c>
      <c r="B846" s="2" t="s">
        <v>2502</v>
      </c>
      <c r="C846" s="2" t="s">
        <v>791</v>
      </c>
      <c r="D846" s="2" t="s">
        <v>631</v>
      </c>
      <c r="E846" s="2" t="s">
        <v>76</v>
      </c>
      <c r="F846" s="2">
        <v>28859</v>
      </c>
      <c r="G846" s="2" t="s">
        <v>2503</v>
      </c>
      <c r="H846" s="2" t="s">
        <v>16</v>
      </c>
      <c r="I846" s="2" t="s">
        <v>138</v>
      </c>
      <c r="J846" s="2" t="s">
        <v>1179</v>
      </c>
      <c r="K846" s="2"/>
      <c r="L846" s="2" t="s">
        <v>18</v>
      </c>
      <c r="M846" s="2"/>
      <c r="N846" s="2"/>
      <c r="O846" s="2"/>
      <c r="P846" s="2"/>
      <c r="Q846" s="2"/>
      <c r="R846" s="2">
        <v>5023</v>
      </c>
      <c r="S846" s="2">
        <v>45512</v>
      </c>
      <c r="T846" s="2">
        <v>32000</v>
      </c>
      <c r="U846" s="2"/>
      <c r="V846" s="2" t="s">
        <v>4439</v>
      </c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x14ac:dyDescent="0.25">
      <c r="A847" s="2">
        <v>331748</v>
      </c>
      <c r="B847" s="2" t="s">
        <v>3748</v>
      </c>
      <c r="C847" s="2" t="s">
        <v>825</v>
      </c>
      <c r="D847" s="2" t="s">
        <v>438</v>
      </c>
      <c r="E847" s="2" t="s">
        <v>77</v>
      </c>
      <c r="F847" s="2">
        <v>32796</v>
      </c>
      <c r="G847" s="2" t="s">
        <v>3749</v>
      </c>
      <c r="H847" s="2" t="s">
        <v>16</v>
      </c>
      <c r="I847" s="2" t="s">
        <v>138</v>
      </c>
      <c r="J847" s="2" t="s">
        <v>1179</v>
      </c>
      <c r="K847" s="2"/>
      <c r="L847" s="2" t="s">
        <v>18</v>
      </c>
      <c r="M847" s="2"/>
      <c r="N847" s="2"/>
      <c r="O847" s="2"/>
      <c r="P847" s="2"/>
      <c r="Q847" s="2"/>
      <c r="R847" s="2"/>
      <c r="S847" s="2"/>
      <c r="T847" s="2"/>
      <c r="U847" s="2"/>
      <c r="V847" s="2" t="s">
        <v>4439</v>
      </c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x14ac:dyDescent="0.25">
      <c r="A848" s="2">
        <v>331847</v>
      </c>
      <c r="B848" s="2" t="s">
        <v>3717</v>
      </c>
      <c r="C848" s="2" t="s">
        <v>210</v>
      </c>
      <c r="D848" s="2" t="s">
        <v>3718</v>
      </c>
      <c r="E848" s="2" t="s">
        <v>77</v>
      </c>
      <c r="F848" s="2">
        <v>35739</v>
      </c>
      <c r="G848" s="2" t="s">
        <v>18</v>
      </c>
      <c r="H848" s="2" t="s">
        <v>16</v>
      </c>
      <c r="I848" s="2" t="s">
        <v>138</v>
      </c>
      <c r="J848" s="2" t="s">
        <v>1179</v>
      </c>
      <c r="K848" s="2"/>
      <c r="L848" s="2" t="s">
        <v>30</v>
      </c>
      <c r="M848" s="2"/>
      <c r="N848" s="2"/>
      <c r="O848" s="2"/>
      <c r="P848" s="2"/>
      <c r="Q848" s="2"/>
      <c r="R848" s="2"/>
      <c r="S848" s="2"/>
      <c r="T848" s="2"/>
      <c r="U848" s="2"/>
      <c r="V848" s="2" t="s">
        <v>4439</v>
      </c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x14ac:dyDescent="0.25">
      <c r="A849" s="2">
        <v>332105</v>
      </c>
      <c r="B849" s="2" t="s">
        <v>4105</v>
      </c>
      <c r="C849" s="2" t="s">
        <v>228</v>
      </c>
      <c r="D849" s="2" t="s">
        <v>739</v>
      </c>
      <c r="E849" s="2" t="s">
        <v>77</v>
      </c>
      <c r="F849" s="2">
        <v>35160</v>
      </c>
      <c r="G849" s="2" t="s">
        <v>1616</v>
      </c>
      <c r="H849" s="2" t="s">
        <v>16</v>
      </c>
      <c r="I849" s="2" t="s">
        <v>138</v>
      </c>
      <c r="J849" s="2" t="s">
        <v>15</v>
      </c>
      <c r="K849" s="2"/>
      <c r="L849" s="2" t="s">
        <v>73</v>
      </c>
      <c r="M849" s="2"/>
      <c r="N849" s="2"/>
      <c r="O849" s="2"/>
      <c r="P849" s="2"/>
      <c r="Q849" s="2"/>
      <c r="R849" s="2"/>
      <c r="S849" s="2"/>
      <c r="T849" s="2"/>
      <c r="U849" s="2"/>
      <c r="V849" s="2" t="s">
        <v>4439</v>
      </c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x14ac:dyDescent="0.25">
      <c r="A850" s="2">
        <v>332452</v>
      </c>
      <c r="B850" s="2" t="s">
        <v>3707</v>
      </c>
      <c r="C850" s="2" t="s">
        <v>329</v>
      </c>
      <c r="D850" s="2" t="s">
        <v>898</v>
      </c>
      <c r="E850" s="2" t="s">
        <v>76</v>
      </c>
      <c r="F850" s="2">
        <v>33549</v>
      </c>
      <c r="G850" s="2" t="s">
        <v>766</v>
      </c>
      <c r="H850" s="2" t="s">
        <v>16</v>
      </c>
      <c r="I850" s="2" t="s">
        <v>138</v>
      </c>
      <c r="J850" s="2" t="s">
        <v>1179</v>
      </c>
      <c r="K850" s="2"/>
      <c r="L850" s="2" t="s">
        <v>18</v>
      </c>
      <c r="M850" s="2"/>
      <c r="N850" s="2"/>
      <c r="O850" s="2"/>
      <c r="P850" s="2"/>
      <c r="Q850" s="2"/>
      <c r="R850" s="2"/>
      <c r="S850" s="2"/>
      <c r="T850" s="2"/>
      <c r="U850" s="2"/>
      <c r="V850" s="2" t="s">
        <v>4439</v>
      </c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x14ac:dyDescent="0.25">
      <c r="A851" s="2">
        <v>332665</v>
      </c>
      <c r="B851" s="2" t="s">
        <v>3196</v>
      </c>
      <c r="C851" s="2" t="s">
        <v>213</v>
      </c>
      <c r="D851" s="2" t="s">
        <v>257</v>
      </c>
      <c r="E851" s="2" t="s">
        <v>76</v>
      </c>
      <c r="F851" s="2">
        <v>34348</v>
      </c>
      <c r="G851" s="2" t="s">
        <v>747</v>
      </c>
      <c r="H851" s="2" t="s">
        <v>16</v>
      </c>
      <c r="I851" s="2" t="s">
        <v>138</v>
      </c>
      <c r="J851" s="2" t="s">
        <v>1179</v>
      </c>
      <c r="K851" s="2"/>
      <c r="L851" s="2" t="s">
        <v>67</v>
      </c>
      <c r="M851" s="2"/>
      <c r="N851" s="2"/>
      <c r="O851" s="2"/>
      <c r="P851" s="2"/>
      <c r="Q851" s="2"/>
      <c r="R851" s="2">
        <v>4952</v>
      </c>
      <c r="S851" s="2">
        <v>45511</v>
      </c>
      <c r="T851" s="2">
        <v>40000</v>
      </c>
      <c r="U851" s="2"/>
      <c r="V851" s="2" t="s">
        <v>4439</v>
      </c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x14ac:dyDescent="0.25">
      <c r="A852" s="2">
        <v>332937</v>
      </c>
      <c r="B852" s="2" t="s">
        <v>2835</v>
      </c>
      <c r="C852" s="2" t="s">
        <v>1661</v>
      </c>
      <c r="D852" s="2" t="s">
        <v>298</v>
      </c>
      <c r="E852" s="2" t="s">
        <v>77</v>
      </c>
      <c r="F852" s="2">
        <v>30622</v>
      </c>
      <c r="G852" s="2" t="s">
        <v>18</v>
      </c>
      <c r="H852" s="2" t="s">
        <v>16</v>
      </c>
      <c r="I852" s="2" t="s">
        <v>138</v>
      </c>
      <c r="J852" s="2" t="s">
        <v>1179</v>
      </c>
      <c r="K852" s="2"/>
      <c r="L852" s="2" t="s">
        <v>18</v>
      </c>
      <c r="M852" s="2"/>
      <c r="N852" s="2"/>
      <c r="O852" s="2"/>
      <c r="P852" s="2"/>
      <c r="Q852" s="2"/>
      <c r="R852" s="2"/>
      <c r="S852" s="2"/>
      <c r="T852" s="2"/>
      <c r="U852" s="2"/>
      <c r="V852" s="2" t="s">
        <v>4439</v>
      </c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x14ac:dyDescent="0.25">
      <c r="A853" s="2">
        <v>333199</v>
      </c>
      <c r="B853" s="2" t="s">
        <v>2996</v>
      </c>
      <c r="C853" s="2" t="s">
        <v>228</v>
      </c>
      <c r="D853" s="2" t="s">
        <v>304</v>
      </c>
      <c r="E853" s="2" t="s">
        <v>76</v>
      </c>
      <c r="F853" s="2"/>
      <c r="G853" s="2"/>
      <c r="H853" s="2" t="s">
        <v>16</v>
      </c>
      <c r="I853" s="2" t="s">
        <v>138</v>
      </c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 t="s">
        <v>4439</v>
      </c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x14ac:dyDescent="0.25">
      <c r="A854" s="2">
        <v>333268</v>
      </c>
      <c r="B854" s="2" t="s">
        <v>2968</v>
      </c>
      <c r="C854" s="2" t="s">
        <v>329</v>
      </c>
      <c r="D854" s="2" t="s">
        <v>365</v>
      </c>
      <c r="E854" s="2" t="s">
        <v>76</v>
      </c>
      <c r="F854" s="2">
        <v>33613</v>
      </c>
      <c r="G854" s="2" t="s">
        <v>47</v>
      </c>
      <c r="H854" s="2" t="s">
        <v>16</v>
      </c>
      <c r="I854" s="2" t="s">
        <v>138</v>
      </c>
      <c r="J854" s="2" t="s">
        <v>1179</v>
      </c>
      <c r="K854" s="2"/>
      <c r="L854" s="2" t="s">
        <v>30</v>
      </c>
      <c r="M854" s="2"/>
      <c r="N854" s="2"/>
      <c r="O854" s="2"/>
      <c r="P854" s="2"/>
      <c r="Q854" s="2"/>
      <c r="R854" s="2"/>
      <c r="S854" s="2"/>
      <c r="T854" s="2"/>
      <c r="U854" s="2"/>
      <c r="V854" s="2" t="s">
        <v>4439</v>
      </c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x14ac:dyDescent="0.25">
      <c r="A855" s="2">
        <v>333333</v>
      </c>
      <c r="B855" s="2" t="s">
        <v>3965</v>
      </c>
      <c r="C855" s="2" t="s">
        <v>1508</v>
      </c>
      <c r="D855" s="2" t="s">
        <v>1509</v>
      </c>
      <c r="E855" s="2" t="s">
        <v>77</v>
      </c>
      <c r="F855" s="2">
        <v>33543</v>
      </c>
      <c r="G855" s="2" t="s">
        <v>418</v>
      </c>
      <c r="H855" s="2" t="s">
        <v>16</v>
      </c>
      <c r="I855" s="2" t="s">
        <v>138</v>
      </c>
      <c r="J855" s="2" t="s">
        <v>1179</v>
      </c>
      <c r="K855" s="2"/>
      <c r="L855" s="2" t="s">
        <v>30</v>
      </c>
      <c r="M855" s="2"/>
      <c r="N855" s="2"/>
      <c r="O855" s="2"/>
      <c r="P855" s="2"/>
      <c r="Q855" s="2"/>
      <c r="R855" s="2"/>
      <c r="S855" s="2"/>
      <c r="T855" s="2"/>
      <c r="U855" s="2"/>
      <c r="V855" s="2" t="s">
        <v>4439</v>
      </c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x14ac:dyDescent="0.25">
      <c r="A856" s="2">
        <v>333337</v>
      </c>
      <c r="B856" s="2" t="s">
        <v>2829</v>
      </c>
      <c r="C856" s="2" t="s">
        <v>2371</v>
      </c>
      <c r="D856" s="2" t="s">
        <v>365</v>
      </c>
      <c r="E856" s="2" t="s">
        <v>77</v>
      </c>
      <c r="F856" s="2">
        <v>30014</v>
      </c>
      <c r="G856" s="2" t="s">
        <v>242</v>
      </c>
      <c r="H856" s="2" t="s">
        <v>16</v>
      </c>
      <c r="I856" s="2" t="s">
        <v>138</v>
      </c>
      <c r="J856" s="2" t="s">
        <v>1179</v>
      </c>
      <c r="K856" s="2"/>
      <c r="L856" s="2" t="s">
        <v>67</v>
      </c>
      <c r="M856" s="2"/>
      <c r="N856" s="2"/>
      <c r="O856" s="2"/>
      <c r="P856" s="2"/>
      <c r="Q856" s="2"/>
      <c r="R856" s="2"/>
      <c r="S856" s="2"/>
      <c r="T856" s="2"/>
      <c r="U856" s="2"/>
      <c r="V856" s="2" t="s">
        <v>4439</v>
      </c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x14ac:dyDescent="0.25">
      <c r="A857" s="2">
        <v>333350</v>
      </c>
      <c r="B857" s="2" t="s">
        <v>4111</v>
      </c>
      <c r="C857" s="2" t="s">
        <v>228</v>
      </c>
      <c r="D857" s="2" t="s">
        <v>566</v>
      </c>
      <c r="E857" s="2" t="s">
        <v>76</v>
      </c>
      <c r="F857" s="2">
        <v>36180</v>
      </c>
      <c r="G857" s="2" t="s">
        <v>18</v>
      </c>
      <c r="H857" s="2" t="s">
        <v>16</v>
      </c>
      <c r="I857" s="2" t="s">
        <v>138</v>
      </c>
      <c r="J857" s="2" t="s">
        <v>15</v>
      </c>
      <c r="K857" s="2"/>
      <c r="L857" s="2" t="s">
        <v>18</v>
      </c>
      <c r="M857" s="2"/>
      <c r="N857" s="2"/>
      <c r="O857" s="2"/>
      <c r="P857" s="2"/>
      <c r="Q857" s="2"/>
      <c r="R857" s="2"/>
      <c r="S857" s="2"/>
      <c r="T857" s="2"/>
      <c r="U857" s="2"/>
      <c r="V857" s="2" t="s">
        <v>4439</v>
      </c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x14ac:dyDescent="0.25">
      <c r="A858" s="2">
        <v>333466</v>
      </c>
      <c r="B858" s="2" t="s">
        <v>4112</v>
      </c>
      <c r="C858" s="2" t="s">
        <v>645</v>
      </c>
      <c r="D858" s="2" t="s">
        <v>276</v>
      </c>
      <c r="E858" s="2" t="s">
        <v>77</v>
      </c>
      <c r="F858" s="2">
        <v>35078</v>
      </c>
      <c r="G858" s="2" t="s">
        <v>18</v>
      </c>
      <c r="H858" s="2" t="s">
        <v>16</v>
      </c>
      <c r="I858" s="2" t="s">
        <v>138</v>
      </c>
      <c r="J858" s="2" t="s">
        <v>1179</v>
      </c>
      <c r="K858" s="2"/>
      <c r="L858" s="2" t="s">
        <v>18</v>
      </c>
      <c r="M858" s="2"/>
      <c r="N858" s="2"/>
      <c r="O858" s="2"/>
      <c r="P858" s="2"/>
      <c r="Q858" s="2"/>
      <c r="R858" s="2"/>
      <c r="S858" s="2"/>
      <c r="T858" s="2"/>
      <c r="U858" s="2"/>
      <c r="V858" s="2" t="s">
        <v>4439</v>
      </c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x14ac:dyDescent="0.25">
      <c r="A859" s="2">
        <v>333964</v>
      </c>
      <c r="B859" s="2" t="s">
        <v>3833</v>
      </c>
      <c r="C859" s="2" t="s">
        <v>361</v>
      </c>
      <c r="D859" s="2" t="s">
        <v>741</v>
      </c>
      <c r="E859" s="2" t="s">
        <v>77</v>
      </c>
      <c r="F859" s="2">
        <v>34336</v>
      </c>
      <c r="G859" s="2" t="s">
        <v>47</v>
      </c>
      <c r="H859" s="2" t="s">
        <v>16</v>
      </c>
      <c r="I859" s="2" t="s">
        <v>138</v>
      </c>
      <c r="J859" s="2" t="s">
        <v>1179</v>
      </c>
      <c r="K859" s="2"/>
      <c r="L859" s="2" t="s">
        <v>47</v>
      </c>
      <c r="M859" s="2"/>
      <c r="N859" s="2"/>
      <c r="O859" s="2"/>
      <c r="P859" s="2"/>
      <c r="Q859" s="2"/>
      <c r="R859" s="2"/>
      <c r="S859" s="2"/>
      <c r="T859" s="2"/>
      <c r="U859" s="2"/>
      <c r="V859" s="2" t="s">
        <v>4439</v>
      </c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x14ac:dyDescent="0.25">
      <c r="A860" s="2">
        <v>334319</v>
      </c>
      <c r="B860" s="2" t="s">
        <v>4117</v>
      </c>
      <c r="C860" s="2" t="s">
        <v>331</v>
      </c>
      <c r="D860" s="2" t="s">
        <v>4118</v>
      </c>
      <c r="E860" s="2" t="s">
        <v>76</v>
      </c>
      <c r="F860" s="2">
        <v>35349</v>
      </c>
      <c r="G860" s="2" t="s">
        <v>651</v>
      </c>
      <c r="H860" s="2" t="s">
        <v>16</v>
      </c>
      <c r="I860" s="2" t="s">
        <v>138</v>
      </c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 t="s">
        <v>4439</v>
      </c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x14ac:dyDescent="0.25">
      <c r="A861" s="2">
        <v>334564</v>
      </c>
      <c r="B861" s="2" t="s">
        <v>2671</v>
      </c>
      <c r="C861" s="2" t="s">
        <v>717</v>
      </c>
      <c r="D861" s="2" t="s">
        <v>795</v>
      </c>
      <c r="E861" s="2" t="s">
        <v>77</v>
      </c>
      <c r="F861" s="2">
        <v>34700</v>
      </c>
      <c r="G861" s="2" t="s">
        <v>2134</v>
      </c>
      <c r="H861" s="2" t="s">
        <v>16</v>
      </c>
      <c r="I861" s="2" t="s">
        <v>138</v>
      </c>
      <c r="J861" s="2" t="s">
        <v>1179</v>
      </c>
      <c r="K861" s="2"/>
      <c r="L861" s="2" t="s">
        <v>18</v>
      </c>
      <c r="M861" s="2"/>
      <c r="N861" s="2"/>
      <c r="O861" s="2"/>
      <c r="P861" s="2"/>
      <c r="Q861" s="2"/>
      <c r="R861" s="2"/>
      <c r="S861" s="2"/>
      <c r="T861" s="2"/>
      <c r="U861" s="2"/>
      <c r="V861" s="2" t="s">
        <v>4439</v>
      </c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x14ac:dyDescent="0.25">
      <c r="A862" s="2">
        <v>334845</v>
      </c>
      <c r="B862" s="2" t="s">
        <v>3652</v>
      </c>
      <c r="C862" s="2" t="s">
        <v>577</v>
      </c>
      <c r="D862" s="2" t="s">
        <v>476</v>
      </c>
      <c r="E862" s="2" t="s">
        <v>76</v>
      </c>
      <c r="F862" s="2">
        <v>27595</v>
      </c>
      <c r="G862" s="2" t="s">
        <v>18</v>
      </c>
      <c r="H862" s="2" t="s">
        <v>16</v>
      </c>
      <c r="I862" s="2" t="s">
        <v>138</v>
      </c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 t="s">
        <v>4439</v>
      </c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x14ac:dyDescent="0.25">
      <c r="A863" s="2">
        <v>334975</v>
      </c>
      <c r="B863" s="2" t="s">
        <v>3251</v>
      </c>
      <c r="C863" s="2" t="s">
        <v>334</v>
      </c>
      <c r="D863" s="2" t="s">
        <v>279</v>
      </c>
      <c r="E863" s="2" t="s">
        <v>77</v>
      </c>
      <c r="F863" s="2">
        <v>32152</v>
      </c>
      <c r="G863" s="2" t="s">
        <v>212</v>
      </c>
      <c r="H863" s="2" t="s">
        <v>16</v>
      </c>
      <c r="I863" s="2" t="s">
        <v>138</v>
      </c>
      <c r="J863" s="2" t="s">
        <v>1179</v>
      </c>
      <c r="K863" s="2"/>
      <c r="L863" s="2" t="s">
        <v>30</v>
      </c>
      <c r="M863" s="2"/>
      <c r="N863" s="2"/>
      <c r="O863" s="2"/>
      <c r="P863" s="2"/>
      <c r="Q863" s="2"/>
      <c r="R863" s="2"/>
      <c r="S863" s="2"/>
      <c r="T863" s="2"/>
      <c r="U863" s="2"/>
      <c r="V863" s="2" t="s">
        <v>4439</v>
      </c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x14ac:dyDescent="0.25">
      <c r="A864" s="2">
        <v>336934</v>
      </c>
      <c r="B864" s="2" t="s">
        <v>4127</v>
      </c>
      <c r="C864" s="2" t="s">
        <v>530</v>
      </c>
      <c r="D864" s="2" t="s">
        <v>294</v>
      </c>
      <c r="E864" s="2" t="s">
        <v>76</v>
      </c>
      <c r="F864" s="2">
        <v>36606</v>
      </c>
      <c r="G864" s="2" t="s">
        <v>18</v>
      </c>
      <c r="H864" s="2" t="s">
        <v>16</v>
      </c>
      <c r="I864" s="2" t="s">
        <v>138</v>
      </c>
      <c r="J864" s="2" t="s">
        <v>1179</v>
      </c>
      <c r="K864" s="2"/>
      <c r="L864" s="2" t="s">
        <v>18</v>
      </c>
      <c r="M864" s="2"/>
      <c r="N864" s="2"/>
      <c r="O864" s="2"/>
      <c r="P864" s="2"/>
      <c r="Q864" s="2"/>
      <c r="R864" s="2"/>
      <c r="S864" s="2"/>
      <c r="T864" s="2"/>
      <c r="U864" s="2"/>
      <c r="V864" s="2" t="s">
        <v>4439</v>
      </c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x14ac:dyDescent="0.25">
      <c r="A865" s="2">
        <v>337003</v>
      </c>
      <c r="B865" s="2" t="s">
        <v>2579</v>
      </c>
      <c r="C865" s="2" t="s">
        <v>626</v>
      </c>
      <c r="D865" s="2" t="s">
        <v>298</v>
      </c>
      <c r="E865" s="2" t="s">
        <v>76</v>
      </c>
      <c r="F865" s="2">
        <v>35796</v>
      </c>
      <c r="G865" s="2" t="s">
        <v>976</v>
      </c>
      <c r="H865" s="2" t="s">
        <v>16</v>
      </c>
      <c r="I865" s="2" t="s">
        <v>138</v>
      </c>
      <c r="J865" s="2" t="s">
        <v>1179</v>
      </c>
      <c r="K865" s="2"/>
      <c r="L865" s="2" t="s">
        <v>18</v>
      </c>
      <c r="M865" s="2"/>
      <c r="N865" s="2"/>
      <c r="O865" s="2"/>
      <c r="P865" s="2"/>
      <c r="Q865" s="2"/>
      <c r="R865" s="2"/>
      <c r="S865" s="2"/>
      <c r="T865" s="2"/>
      <c r="U865" s="2"/>
      <c r="V865" s="2" t="s">
        <v>4439</v>
      </c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x14ac:dyDescent="0.25">
      <c r="A866" s="2">
        <v>301756</v>
      </c>
      <c r="B866" s="2" t="s">
        <v>2860</v>
      </c>
      <c r="C866" s="2" t="s">
        <v>581</v>
      </c>
      <c r="D866" s="2" t="s">
        <v>1184</v>
      </c>
      <c r="E866" s="2" t="s">
        <v>76</v>
      </c>
      <c r="F866" s="2"/>
      <c r="G866" s="2"/>
      <c r="H866" s="2" t="s">
        <v>16</v>
      </c>
      <c r="I866" s="2" t="s">
        <v>138</v>
      </c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 t="s">
        <v>4439</v>
      </c>
      <c r="W866" s="2"/>
      <c r="X866" s="2"/>
      <c r="Y866" s="2"/>
      <c r="Z866" s="2"/>
      <c r="AA866" s="2" t="s">
        <v>4252</v>
      </c>
      <c r="AB866" s="2" t="s">
        <v>4252</v>
      </c>
      <c r="AC866" s="2" t="s">
        <v>4252</v>
      </c>
      <c r="AD866" s="2" t="s">
        <v>4252</v>
      </c>
      <c r="AE866" s="2" t="s">
        <v>4252</v>
      </c>
      <c r="AF866" s="2" t="s">
        <v>4252</v>
      </c>
      <c r="AG866" s="2" t="s">
        <v>4252</v>
      </c>
      <c r="AH866" s="2"/>
    </row>
    <row r="867" spans="1:34" x14ac:dyDescent="0.25">
      <c r="A867" s="2">
        <v>303245</v>
      </c>
      <c r="B867" s="2" t="s">
        <v>3173</v>
      </c>
      <c r="C867" s="2" t="s">
        <v>3174</v>
      </c>
      <c r="D867" s="2" t="s">
        <v>914</v>
      </c>
      <c r="E867" s="2" t="s">
        <v>76</v>
      </c>
      <c r="F867" s="2">
        <v>31519</v>
      </c>
      <c r="G867" s="2" t="s">
        <v>18</v>
      </c>
      <c r="H867" s="2" t="s">
        <v>16</v>
      </c>
      <c r="I867" s="2" t="s">
        <v>138</v>
      </c>
      <c r="J867" s="2" t="s">
        <v>15</v>
      </c>
      <c r="K867" s="2"/>
      <c r="L867" s="2" t="s">
        <v>18</v>
      </c>
      <c r="M867" s="2"/>
      <c r="N867" s="2"/>
      <c r="O867" s="2"/>
      <c r="P867" s="2"/>
      <c r="Q867" s="2"/>
      <c r="R867" s="2"/>
      <c r="S867" s="2"/>
      <c r="T867" s="2"/>
      <c r="U867" s="2"/>
      <c r="V867" s="2" t="s">
        <v>4439</v>
      </c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 t="s">
        <v>4252</v>
      </c>
      <c r="AH867" s="2"/>
    </row>
    <row r="868" spans="1:34" x14ac:dyDescent="0.25">
      <c r="A868" s="2">
        <v>317411</v>
      </c>
      <c r="B868" s="2" t="s">
        <v>3735</v>
      </c>
      <c r="C868" s="2" t="s">
        <v>666</v>
      </c>
      <c r="D868" s="2" t="s">
        <v>958</v>
      </c>
      <c r="E868" s="2" t="s">
        <v>76</v>
      </c>
      <c r="F868" s="2">
        <v>27563</v>
      </c>
      <c r="G868" s="2" t="s">
        <v>18</v>
      </c>
      <c r="H868" s="2" t="s">
        <v>19</v>
      </c>
      <c r="I868" s="2" t="s">
        <v>138</v>
      </c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 t="s">
        <v>4439</v>
      </c>
      <c r="W868" s="2"/>
      <c r="X868" s="2"/>
      <c r="Y868" s="2"/>
      <c r="Z868" s="2"/>
      <c r="AA868" s="2"/>
      <c r="AB868" s="2"/>
      <c r="AC868" s="2"/>
      <c r="AD868" s="2" t="s">
        <v>4252</v>
      </c>
      <c r="AE868" s="2" t="s">
        <v>4252</v>
      </c>
      <c r="AF868" s="2" t="s">
        <v>4252</v>
      </c>
      <c r="AG868" s="2" t="s">
        <v>4252</v>
      </c>
      <c r="AH868" s="2"/>
    </row>
    <row r="869" spans="1:34" x14ac:dyDescent="0.25">
      <c r="A869" s="2">
        <v>319140</v>
      </c>
      <c r="B869" s="2" t="s">
        <v>3464</v>
      </c>
      <c r="C869" s="2" t="s">
        <v>247</v>
      </c>
      <c r="D869" s="2" t="s">
        <v>611</v>
      </c>
      <c r="E869" s="2" t="s">
        <v>76</v>
      </c>
      <c r="F869" s="2">
        <v>29820</v>
      </c>
      <c r="G869" s="2" t="s">
        <v>428</v>
      </c>
      <c r="H869" s="2" t="s">
        <v>16</v>
      </c>
      <c r="I869" s="2" t="s">
        <v>138</v>
      </c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 t="s">
        <v>4439</v>
      </c>
      <c r="W869" s="2"/>
      <c r="X869" s="2"/>
      <c r="Y869" s="2"/>
      <c r="Z869" s="2"/>
      <c r="AA869" s="2"/>
      <c r="AB869" s="2"/>
      <c r="AC869" s="2" t="s">
        <v>4252</v>
      </c>
      <c r="AD869" s="2" t="s">
        <v>4252</v>
      </c>
      <c r="AE869" s="2" t="s">
        <v>4252</v>
      </c>
      <c r="AF869" s="2" t="s">
        <v>4252</v>
      </c>
      <c r="AG869" s="2" t="s">
        <v>4252</v>
      </c>
      <c r="AH869" s="2"/>
    </row>
    <row r="870" spans="1:34" x14ac:dyDescent="0.25">
      <c r="A870" s="2">
        <v>319594</v>
      </c>
      <c r="B870" s="2" t="s">
        <v>3367</v>
      </c>
      <c r="C870" s="2" t="s">
        <v>933</v>
      </c>
      <c r="D870" s="2" t="s">
        <v>438</v>
      </c>
      <c r="E870" s="2" t="s">
        <v>76</v>
      </c>
      <c r="F870" s="2">
        <v>28798</v>
      </c>
      <c r="G870" s="2" t="s">
        <v>18</v>
      </c>
      <c r="H870" s="2" t="s">
        <v>19</v>
      </c>
      <c r="I870" s="2" t="s">
        <v>138</v>
      </c>
      <c r="J870" s="2" t="s">
        <v>1179</v>
      </c>
      <c r="K870" s="2"/>
      <c r="L870" s="2" t="s">
        <v>18</v>
      </c>
      <c r="M870" s="2"/>
      <c r="N870" s="2"/>
      <c r="O870" s="2"/>
      <c r="P870" s="2"/>
      <c r="Q870" s="2"/>
      <c r="R870" s="2"/>
      <c r="S870" s="2"/>
      <c r="T870" s="2"/>
      <c r="U870" s="2"/>
      <c r="V870" s="2" t="s">
        <v>4439</v>
      </c>
      <c r="W870" s="2"/>
      <c r="X870" s="2"/>
      <c r="Y870" s="2"/>
      <c r="Z870" s="2"/>
      <c r="AA870" s="2"/>
      <c r="AB870" s="2"/>
      <c r="AC870" s="2"/>
      <c r="AD870" s="2"/>
      <c r="AE870" s="2" t="s">
        <v>4252</v>
      </c>
      <c r="AF870" s="2" t="s">
        <v>4252</v>
      </c>
      <c r="AG870" s="2" t="s">
        <v>4252</v>
      </c>
      <c r="AH870" s="2"/>
    </row>
    <row r="871" spans="1:34" x14ac:dyDescent="0.25">
      <c r="A871" s="2">
        <v>320962</v>
      </c>
      <c r="B871" s="2" t="s">
        <v>3465</v>
      </c>
      <c r="C871" s="2" t="s">
        <v>254</v>
      </c>
      <c r="D871" s="2" t="s">
        <v>3466</v>
      </c>
      <c r="E871" s="2" t="s">
        <v>76</v>
      </c>
      <c r="F871" s="2">
        <v>33604</v>
      </c>
      <c r="G871" s="2" t="s">
        <v>18</v>
      </c>
      <c r="H871" s="2" t="s">
        <v>19</v>
      </c>
      <c r="I871" s="2" t="s">
        <v>138</v>
      </c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 t="s">
        <v>4439</v>
      </c>
      <c r="W871" s="2"/>
      <c r="X871" s="2"/>
      <c r="Y871" s="2"/>
      <c r="Z871" s="2"/>
      <c r="AA871" s="2"/>
      <c r="AB871" s="2" t="s">
        <v>4252</v>
      </c>
      <c r="AC871" s="2" t="s">
        <v>4252</v>
      </c>
      <c r="AD871" s="2" t="s">
        <v>4252</v>
      </c>
      <c r="AE871" s="2" t="s">
        <v>4252</v>
      </c>
      <c r="AF871" s="2" t="s">
        <v>4252</v>
      </c>
      <c r="AG871" s="2" t="s">
        <v>4252</v>
      </c>
      <c r="AH871" s="2"/>
    </row>
    <row r="872" spans="1:34" x14ac:dyDescent="0.25">
      <c r="A872" s="2">
        <v>322968</v>
      </c>
      <c r="B872" s="2" t="s">
        <v>2357</v>
      </c>
      <c r="C872" s="2" t="s">
        <v>323</v>
      </c>
      <c r="D872" s="2" t="s">
        <v>1184</v>
      </c>
      <c r="E872" s="2" t="s">
        <v>77</v>
      </c>
      <c r="F872" s="2"/>
      <c r="G872" s="2"/>
      <c r="H872" s="2" t="s">
        <v>16</v>
      </c>
      <c r="I872" s="2" t="s">
        <v>138</v>
      </c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 t="s">
        <v>4439</v>
      </c>
      <c r="W872" s="2"/>
      <c r="X872" s="2"/>
      <c r="Y872" s="2"/>
      <c r="Z872" s="2"/>
      <c r="AA872" s="2"/>
      <c r="AB872" s="2" t="s">
        <v>4252</v>
      </c>
      <c r="AC872" s="2" t="s">
        <v>4252</v>
      </c>
      <c r="AD872" s="2" t="s">
        <v>4252</v>
      </c>
      <c r="AE872" s="2" t="s">
        <v>4252</v>
      </c>
      <c r="AF872" s="2" t="s">
        <v>4252</v>
      </c>
      <c r="AG872" s="2" t="s">
        <v>4252</v>
      </c>
      <c r="AH872" s="2"/>
    </row>
    <row r="873" spans="1:34" x14ac:dyDescent="0.25">
      <c r="A873" s="2">
        <v>323341</v>
      </c>
      <c r="B873" s="2" t="s">
        <v>2598</v>
      </c>
      <c r="C873" s="2" t="s">
        <v>213</v>
      </c>
      <c r="D873" s="2" t="s">
        <v>727</v>
      </c>
      <c r="E873" s="2" t="s">
        <v>77</v>
      </c>
      <c r="F873" s="2">
        <v>34798</v>
      </c>
      <c r="G873" s="2" t="s">
        <v>246</v>
      </c>
      <c r="H873" s="2" t="s">
        <v>16</v>
      </c>
      <c r="I873" s="2" t="s">
        <v>138</v>
      </c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 t="s">
        <v>4439</v>
      </c>
      <c r="W873" s="2"/>
      <c r="X873" s="2"/>
      <c r="Y873" s="2"/>
      <c r="Z873" s="2"/>
      <c r="AA873" s="2"/>
      <c r="AB873" s="2"/>
      <c r="AC873" s="2" t="s">
        <v>4252</v>
      </c>
      <c r="AD873" s="2" t="s">
        <v>4252</v>
      </c>
      <c r="AE873" s="2" t="s">
        <v>4252</v>
      </c>
      <c r="AF873" s="2" t="s">
        <v>4252</v>
      </c>
      <c r="AG873" s="2" t="s">
        <v>4252</v>
      </c>
      <c r="AH873" s="2"/>
    </row>
    <row r="874" spans="1:34" x14ac:dyDescent="0.25">
      <c r="A874" s="2">
        <v>323418</v>
      </c>
      <c r="B874" s="2" t="s">
        <v>3585</v>
      </c>
      <c r="C874" s="2" t="s">
        <v>228</v>
      </c>
      <c r="D874" s="2" t="s">
        <v>2211</v>
      </c>
      <c r="E874" s="2" t="s">
        <v>77</v>
      </c>
      <c r="F874" s="2">
        <v>34969</v>
      </c>
      <c r="G874" s="2" t="s">
        <v>3586</v>
      </c>
      <c r="H874" s="2" t="s">
        <v>16</v>
      </c>
      <c r="I874" s="2" t="s">
        <v>138</v>
      </c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 t="s">
        <v>4439</v>
      </c>
      <c r="W874" s="2"/>
      <c r="X874" s="2"/>
      <c r="Y874" s="2"/>
      <c r="Z874" s="2"/>
      <c r="AA874" s="2"/>
      <c r="AB874" s="2" t="s">
        <v>4252</v>
      </c>
      <c r="AC874" s="2" t="s">
        <v>4252</v>
      </c>
      <c r="AD874" s="2" t="s">
        <v>4252</v>
      </c>
      <c r="AE874" s="2" t="s">
        <v>4252</v>
      </c>
      <c r="AF874" s="2" t="s">
        <v>4252</v>
      </c>
      <c r="AG874" s="2" t="s">
        <v>4252</v>
      </c>
      <c r="AH874" s="2"/>
    </row>
    <row r="875" spans="1:34" x14ac:dyDescent="0.25">
      <c r="A875" s="2">
        <v>323696</v>
      </c>
      <c r="B875" s="2" t="s">
        <v>3156</v>
      </c>
      <c r="C875" s="2" t="s">
        <v>378</v>
      </c>
      <c r="D875" s="2" t="s">
        <v>536</v>
      </c>
      <c r="E875" s="2" t="s">
        <v>77</v>
      </c>
      <c r="F875" s="2">
        <v>33743</v>
      </c>
      <c r="G875" s="2" t="s">
        <v>18</v>
      </c>
      <c r="H875" s="2" t="s">
        <v>16</v>
      </c>
      <c r="I875" s="2" t="s">
        <v>138</v>
      </c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 t="s">
        <v>4439</v>
      </c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 t="s">
        <v>4252</v>
      </c>
      <c r="AH875" s="2"/>
    </row>
    <row r="876" spans="1:34" x14ac:dyDescent="0.25">
      <c r="A876" s="2">
        <v>323903</v>
      </c>
      <c r="B876" s="2" t="s">
        <v>2977</v>
      </c>
      <c r="C876" s="2" t="s">
        <v>529</v>
      </c>
      <c r="D876" s="2" t="s">
        <v>488</v>
      </c>
      <c r="E876" s="2" t="s">
        <v>76</v>
      </c>
      <c r="F876" s="2">
        <v>33992</v>
      </c>
      <c r="G876" s="2" t="s">
        <v>332</v>
      </c>
      <c r="H876" s="2" t="s">
        <v>16</v>
      </c>
      <c r="I876" s="2" t="s">
        <v>138</v>
      </c>
      <c r="J876" s="2" t="s">
        <v>1179</v>
      </c>
      <c r="K876" s="2"/>
      <c r="L876" s="2" t="s">
        <v>30</v>
      </c>
      <c r="M876" s="2"/>
      <c r="N876" s="2"/>
      <c r="O876" s="2"/>
      <c r="P876" s="2"/>
      <c r="Q876" s="2"/>
      <c r="R876" s="2"/>
      <c r="S876" s="2"/>
      <c r="T876" s="2"/>
      <c r="U876" s="2"/>
      <c r="V876" s="2" t="s">
        <v>4439</v>
      </c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 t="s">
        <v>4252</v>
      </c>
      <c r="AH876" s="2"/>
    </row>
    <row r="877" spans="1:34" x14ac:dyDescent="0.25">
      <c r="A877" s="2">
        <v>324268</v>
      </c>
      <c r="B877" s="2" t="s">
        <v>3587</v>
      </c>
      <c r="C877" s="2" t="s">
        <v>3588</v>
      </c>
      <c r="D877" s="2" t="s">
        <v>283</v>
      </c>
      <c r="E877" s="2" t="s">
        <v>76</v>
      </c>
      <c r="F877" s="2">
        <v>34790</v>
      </c>
      <c r="G877" s="2" t="s">
        <v>47</v>
      </c>
      <c r="H877" s="2" t="s">
        <v>16</v>
      </c>
      <c r="I877" s="2" t="s">
        <v>138</v>
      </c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 t="s">
        <v>4439</v>
      </c>
      <c r="W877" s="2"/>
      <c r="X877" s="2"/>
      <c r="Y877" s="2"/>
      <c r="Z877" s="2"/>
      <c r="AA877" s="2"/>
      <c r="AB877" s="2"/>
      <c r="AC877" s="2"/>
      <c r="AD877" s="2" t="s">
        <v>4252</v>
      </c>
      <c r="AE877" s="2" t="s">
        <v>4252</v>
      </c>
      <c r="AF877" s="2" t="s">
        <v>4252</v>
      </c>
      <c r="AG877" s="2" t="s">
        <v>4252</v>
      </c>
      <c r="AH877" s="2"/>
    </row>
    <row r="878" spans="1:34" x14ac:dyDescent="0.25">
      <c r="A878" s="2">
        <v>325143</v>
      </c>
      <c r="B878" s="2" t="s">
        <v>3306</v>
      </c>
      <c r="C878" s="2" t="s">
        <v>752</v>
      </c>
      <c r="D878" s="2" t="s">
        <v>528</v>
      </c>
      <c r="E878" s="2" t="s">
        <v>76</v>
      </c>
      <c r="F878" s="2">
        <v>33645</v>
      </c>
      <c r="G878" s="2" t="s">
        <v>878</v>
      </c>
      <c r="H878" s="2" t="s">
        <v>16</v>
      </c>
      <c r="I878" s="2" t="s">
        <v>138</v>
      </c>
      <c r="J878" s="2" t="s">
        <v>1179</v>
      </c>
      <c r="K878" s="2"/>
      <c r="L878" s="2" t="s">
        <v>30</v>
      </c>
      <c r="M878" s="2"/>
      <c r="N878" s="2"/>
      <c r="O878" s="2"/>
      <c r="P878" s="2"/>
      <c r="Q878" s="2"/>
      <c r="R878" s="2"/>
      <c r="S878" s="2"/>
      <c r="T878" s="2"/>
      <c r="U878" s="2"/>
      <c r="V878" s="2" t="s">
        <v>4439</v>
      </c>
      <c r="W878" s="2"/>
      <c r="X878" s="2"/>
      <c r="Y878" s="2"/>
      <c r="Z878" s="2"/>
      <c r="AA878" s="2"/>
      <c r="AB878" s="2"/>
      <c r="AC878" s="2"/>
      <c r="AD878" s="2"/>
      <c r="AE878" s="2" t="s">
        <v>4252</v>
      </c>
      <c r="AF878" s="2" t="s">
        <v>4252</v>
      </c>
      <c r="AG878" s="2" t="s">
        <v>4252</v>
      </c>
      <c r="AH878" s="2"/>
    </row>
    <row r="879" spans="1:34" x14ac:dyDescent="0.25">
      <c r="A879" s="2">
        <v>326757</v>
      </c>
      <c r="B879" s="2" t="s">
        <v>3408</v>
      </c>
      <c r="C879" s="2" t="s">
        <v>213</v>
      </c>
      <c r="D879" s="2" t="s">
        <v>1225</v>
      </c>
      <c r="E879" s="2" t="s">
        <v>76</v>
      </c>
      <c r="F879" s="2">
        <v>35796</v>
      </c>
      <c r="G879" s="2" t="s">
        <v>18</v>
      </c>
      <c r="H879" s="2" t="s">
        <v>16</v>
      </c>
      <c r="I879" s="2" t="s">
        <v>138</v>
      </c>
      <c r="J879" s="2" t="s">
        <v>1179</v>
      </c>
      <c r="K879" s="2"/>
      <c r="L879" s="2" t="s">
        <v>18</v>
      </c>
      <c r="M879" s="2"/>
      <c r="N879" s="2"/>
      <c r="O879" s="2"/>
      <c r="P879" s="2"/>
      <c r="Q879" s="2"/>
      <c r="R879" s="2"/>
      <c r="S879" s="2"/>
      <c r="T879" s="2"/>
      <c r="U879" s="2"/>
      <c r="V879" s="2" t="s">
        <v>4439</v>
      </c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 t="s">
        <v>4252</v>
      </c>
      <c r="AH879" s="2"/>
    </row>
    <row r="880" spans="1:34" x14ac:dyDescent="0.25">
      <c r="A880" s="2">
        <v>327122</v>
      </c>
      <c r="B880" s="2" t="s">
        <v>2601</v>
      </c>
      <c r="C880" s="2" t="s">
        <v>832</v>
      </c>
      <c r="D880" s="2" t="s">
        <v>377</v>
      </c>
      <c r="E880" s="2" t="s">
        <v>77</v>
      </c>
      <c r="F880" s="2"/>
      <c r="G880" s="2"/>
      <c r="H880" s="2" t="s">
        <v>16</v>
      </c>
      <c r="I880" s="2" t="s">
        <v>138</v>
      </c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 t="s">
        <v>4439</v>
      </c>
      <c r="W880" s="2"/>
      <c r="X880" s="2"/>
      <c r="Y880" s="2"/>
      <c r="Z880" s="2"/>
      <c r="AA880" s="2"/>
      <c r="AB880" s="2" t="s">
        <v>4252</v>
      </c>
      <c r="AC880" s="2" t="s">
        <v>4252</v>
      </c>
      <c r="AD880" s="2" t="s">
        <v>4252</v>
      </c>
      <c r="AE880" s="2" t="s">
        <v>4252</v>
      </c>
      <c r="AF880" s="2" t="s">
        <v>4252</v>
      </c>
      <c r="AG880" s="2" t="s">
        <v>4252</v>
      </c>
      <c r="AH880" s="2"/>
    </row>
    <row r="881" spans="1:34" x14ac:dyDescent="0.25">
      <c r="A881" s="2">
        <v>327306</v>
      </c>
      <c r="B881" s="2" t="s">
        <v>3951</v>
      </c>
      <c r="C881" s="2" t="s">
        <v>384</v>
      </c>
      <c r="D881" s="2" t="s">
        <v>380</v>
      </c>
      <c r="E881" s="2" t="s">
        <v>76</v>
      </c>
      <c r="F881" s="2">
        <v>35218</v>
      </c>
      <c r="G881" s="2" t="s">
        <v>2759</v>
      </c>
      <c r="H881" s="2" t="s">
        <v>16</v>
      </c>
      <c r="I881" s="2" t="s">
        <v>138</v>
      </c>
      <c r="J881" s="2" t="s">
        <v>1179</v>
      </c>
      <c r="K881" s="2"/>
      <c r="L881" s="2" t="s">
        <v>73</v>
      </c>
      <c r="M881" s="2"/>
      <c r="N881" s="2"/>
      <c r="O881" s="2"/>
      <c r="P881" s="2"/>
      <c r="Q881" s="2"/>
      <c r="R881" s="2"/>
      <c r="S881" s="2"/>
      <c r="T881" s="2"/>
      <c r="U881" s="2"/>
      <c r="V881" s="2" t="s">
        <v>4439</v>
      </c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 t="s">
        <v>4252</v>
      </c>
      <c r="AH881" s="2"/>
    </row>
    <row r="882" spans="1:34" x14ac:dyDescent="0.25">
      <c r="A882" s="2">
        <v>327337</v>
      </c>
      <c r="B882" s="2" t="s">
        <v>2862</v>
      </c>
      <c r="C882" s="2" t="s">
        <v>301</v>
      </c>
      <c r="D882" s="2" t="s">
        <v>1659</v>
      </c>
      <c r="E882" s="2" t="s">
        <v>76</v>
      </c>
      <c r="F882" s="2">
        <v>35065</v>
      </c>
      <c r="G882" s="2" t="s">
        <v>18</v>
      </c>
      <c r="H882" s="2" t="s">
        <v>16</v>
      </c>
      <c r="I882" s="2" t="s">
        <v>138</v>
      </c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 t="s">
        <v>4439</v>
      </c>
      <c r="W882" s="2"/>
      <c r="X882" s="2"/>
      <c r="Y882" s="2"/>
      <c r="Z882" s="2"/>
      <c r="AA882" s="2"/>
      <c r="AB882" s="2"/>
      <c r="AC882" s="2"/>
      <c r="AD882" s="2"/>
      <c r="AE882" s="2"/>
      <c r="AF882" s="2" t="s">
        <v>4252</v>
      </c>
      <c r="AG882" s="2" t="s">
        <v>4252</v>
      </c>
      <c r="AH882" s="2"/>
    </row>
    <row r="883" spans="1:34" x14ac:dyDescent="0.25">
      <c r="A883" s="2">
        <v>327358</v>
      </c>
      <c r="B883" s="2" t="s">
        <v>3016</v>
      </c>
      <c r="C883" s="2" t="s">
        <v>228</v>
      </c>
      <c r="D883" s="2"/>
      <c r="E883" s="2" t="s">
        <v>77</v>
      </c>
      <c r="F883" s="2">
        <v>33034</v>
      </c>
      <c r="G883" s="2" t="s">
        <v>18</v>
      </c>
      <c r="H883" s="2" t="s">
        <v>16</v>
      </c>
      <c r="I883" s="2" t="s">
        <v>138</v>
      </c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 t="s">
        <v>4439</v>
      </c>
      <c r="W883" s="2"/>
      <c r="X883" s="2"/>
      <c r="Y883" s="2"/>
      <c r="Z883" s="2"/>
      <c r="AA883" s="2"/>
      <c r="AB883" s="2"/>
      <c r="AC883" s="2" t="s">
        <v>4252</v>
      </c>
      <c r="AD883" s="2" t="s">
        <v>4252</v>
      </c>
      <c r="AE883" s="2" t="s">
        <v>4252</v>
      </c>
      <c r="AF883" s="2" t="s">
        <v>4252</v>
      </c>
      <c r="AG883" s="2" t="s">
        <v>4252</v>
      </c>
      <c r="AH883" s="2"/>
    </row>
    <row r="884" spans="1:34" x14ac:dyDescent="0.25">
      <c r="A884" s="2">
        <v>328045</v>
      </c>
      <c r="B884" s="2" t="s">
        <v>2590</v>
      </c>
      <c r="C884" s="2" t="s">
        <v>295</v>
      </c>
      <c r="D884" s="2" t="s">
        <v>298</v>
      </c>
      <c r="E884" s="2" t="s">
        <v>76</v>
      </c>
      <c r="F884" s="2">
        <v>35637</v>
      </c>
      <c r="G884" s="2" t="s">
        <v>18</v>
      </c>
      <c r="H884" s="2" t="s">
        <v>16</v>
      </c>
      <c r="I884" s="2" t="s">
        <v>138</v>
      </c>
      <c r="J884" s="2" t="s">
        <v>1179</v>
      </c>
      <c r="K884" s="2"/>
      <c r="L884" s="2" t="s">
        <v>18</v>
      </c>
      <c r="M884" s="2"/>
      <c r="N884" s="2"/>
      <c r="O884" s="2"/>
      <c r="P884" s="2"/>
      <c r="Q884" s="2"/>
      <c r="R884" s="2"/>
      <c r="S884" s="2"/>
      <c r="T884" s="2"/>
      <c r="U884" s="2"/>
      <c r="V884" s="2" t="s">
        <v>4439</v>
      </c>
      <c r="W884" s="2"/>
      <c r="X884" s="2"/>
      <c r="Y884" s="2"/>
      <c r="Z884" s="2"/>
      <c r="AA884" s="2"/>
      <c r="AB884" s="2"/>
      <c r="AC884" s="2"/>
      <c r="AD884" s="2"/>
      <c r="AE884" s="2" t="s">
        <v>4252</v>
      </c>
      <c r="AF884" s="2" t="s">
        <v>4252</v>
      </c>
      <c r="AG884" s="2" t="s">
        <v>4252</v>
      </c>
      <c r="AH884" s="2"/>
    </row>
    <row r="885" spans="1:34" x14ac:dyDescent="0.25">
      <c r="A885" s="2">
        <v>328357</v>
      </c>
      <c r="B885" s="2" t="s">
        <v>3019</v>
      </c>
      <c r="C885" s="2" t="s">
        <v>323</v>
      </c>
      <c r="D885" s="2" t="s">
        <v>445</v>
      </c>
      <c r="E885" s="2" t="s">
        <v>76</v>
      </c>
      <c r="F885" s="2">
        <v>35256</v>
      </c>
      <c r="G885" s="2" t="s">
        <v>3020</v>
      </c>
      <c r="H885" s="2" t="s">
        <v>16</v>
      </c>
      <c r="I885" s="2" t="s">
        <v>138</v>
      </c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 t="s">
        <v>4439</v>
      </c>
      <c r="W885" s="2"/>
      <c r="X885" s="2"/>
      <c r="Y885" s="2"/>
      <c r="Z885" s="2"/>
      <c r="AA885" s="2"/>
      <c r="AB885" s="2"/>
      <c r="AC885" s="2"/>
      <c r="AD885" s="2" t="s">
        <v>4252</v>
      </c>
      <c r="AE885" s="2" t="s">
        <v>4252</v>
      </c>
      <c r="AF885" s="2" t="s">
        <v>4252</v>
      </c>
      <c r="AG885" s="2" t="s">
        <v>4252</v>
      </c>
      <c r="AH885" s="2"/>
    </row>
    <row r="886" spans="1:34" x14ac:dyDescent="0.25">
      <c r="A886" s="2">
        <v>328450</v>
      </c>
      <c r="B886" s="2" t="s">
        <v>3411</v>
      </c>
      <c r="C886" s="2" t="s">
        <v>213</v>
      </c>
      <c r="D886" s="2" t="s">
        <v>275</v>
      </c>
      <c r="E886" s="2" t="s">
        <v>76</v>
      </c>
      <c r="F886" s="2">
        <v>35825</v>
      </c>
      <c r="G886" s="2" t="s">
        <v>18</v>
      </c>
      <c r="H886" s="2" t="s">
        <v>16</v>
      </c>
      <c r="I886" s="2" t="s">
        <v>138</v>
      </c>
      <c r="J886" s="2" t="s">
        <v>1179</v>
      </c>
      <c r="K886" s="2"/>
      <c r="L886" s="2" t="s">
        <v>18</v>
      </c>
      <c r="M886" s="2"/>
      <c r="N886" s="2"/>
      <c r="O886" s="2"/>
      <c r="P886" s="2"/>
      <c r="Q886" s="2"/>
      <c r="R886" s="2"/>
      <c r="S886" s="2"/>
      <c r="T886" s="2"/>
      <c r="U886" s="2"/>
      <c r="V886" s="2" t="s">
        <v>4439</v>
      </c>
      <c r="W886" s="2"/>
      <c r="X886" s="2"/>
      <c r="Y886" s="2"/>
      <c r="Z886" s="2"/>
      <c r="AA886" s="2"/>
      <c r="AB886" s="2"/>
      <c r="AC886" s="2"/>
      <c r="AD886" s="2"/>
      <c r="AE886" s="2" t="s">
        <v>4252</v>
      </c>
      <c r="AF886" s="2" t="s">
        <v>4252</v>
      </c>
      <c r="AG886" s="2" t="s">
        <v>4252</v>
      </c>
      <c r="AH886" s="2"/>
    </row>
    <row r="887" spans="1:34" x14ac:dyDescent="0.25">
      <c r="A887" s="2">
        <v>328934</v>
      </c>
      <c r="B887" s="2" t="s">
        <v>3596</v>
      </c>
      <c r="C887" s="2" t="s">
        <v>3597</v>
      </c>
      <c r="D887" s="2" t="s">
        <v>1184</v>
      </c>
      <c r="E887" s="2" t="s">
        <v>76</v>
      </c>
      <c r="F887" s="2"/>
      <c r="G887" s="2"/>
      <c r="H887" s="2" t="s">
        <v>16</v>
      </c>
      <c r="I887" s="2" t="s">
        <v>138</v>
      </c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 t="s">
        <v>4439</v>
      </c>
      <c r="W887" s="2"/>
      <c r="X887" s="2"/>
      <c r="Y887" s="2"/>
      <c r="Z887" s="2"/>
      <c r="AA887" s="2" t="s">
        <v>4252</v>
      </c>
      <c r="AB887" s="2" t="s">
        <v>4252</v>
      </c>
      <c r="AC887" s="2" t="s">
        <v>4252</v>
      </c>
      <c r="AD887" s="2" t="s">
        <v>4252</v>
      </c>
      <c r="AE887" s="2" t="s">
        <v>4252</v>
      </c>
      <c r="AF887" s="2" t="s">
        <v>4252</v>
      </c>
      <c r="AG887" s="2" t="s">
        <v>4252</v>
      </c>
      <c r="AH887" s="2"/>
    </row>
    <row r="888" spans="1:34" x14ac:dyDescent="0.25">
      <c r="A888" s="2">
        <v>329137</v>
      </c>
      <c r="B888" s="2" t="s">
        <v>3598</v>
      </c>
      <c r="C888" s="2" t="s">
        <v>648</v>
      </c>
      <c r="D888" s="2" t="s">
        <v>561</v>
      </c>
      <c r="E888" s="2" t="s">
        <v>76</v>
      </c>
      <c r="F888" s="2"/>
      <c r="G888" s="2"/>
      <c r="H888" s="2" t="s">
        <v>16</v>
      </c>
      <c r="I888" s="2" t="s">
        <v>138</v>
      </c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 t="s">
        <v>4439</v>
      </c>
      <c r="W888" s="2"/>
      <c r="X888" s="2"/>
      <c r="Y888" s="2"/>
      <c r="Z888" s="2"/>
      <c r="AA888" s="2"/>
      <c r="AB888" s="2" t="s">
        <v>4252</v>
      </c>
      <c r="AC888" s="2" t="s">
        <v>4252</v>
      </c>
      <c r="AD888" s="2" t="s">
        <v>4252</v>
      </c>
      <c r="AE888" s="2" t="s">
        <v>4252</v>
      </c>
      <c r="AF888" s="2" t="s">
        <v>4252</v>
      </c>
      <c r="AG888" s="2" t="s">
        <v>4252</v>
      </c>
      <c r="AH888" s="2"/>
    </row>
    <row r="889" spans="1:34" x14ac:dyDescent="0.25">
      <c r="A889" s="2">
        <v>329221</v>
      </c>
      <c r="B889" s="2" t="s">
        <v>2902</v>
      </c>
      <c r="C889" s="2" t="s">
        <v>228</v>
      </c>
      <c r="D889" s="2" t="s">
        <v>319</v>
      </c>
      <c r="E889" s="2" t="s">
        <v>76</v>
      </c>
      <c r="F889" s="2">
        <v>35520</v>
      </c>
      <c r="G889" s="2" t="s">
        <v>2903</v>
      </c>
      <c r="H889" s="2" t="s">
        <v>19</v>
      </c>
      <c r="I889" s="2" t="s">
        <v>138</v>
      </c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 t="s">
        <v>4439</v>
      </c>
      <c r="W889" s="2"/>
      <c r="X889" s="2"/>
      <c r="Y889" s="2"/>
      <c r="Z889" s="2"/>
      <c r="AA889" s="2"/>
      <c r="AB889" s="2" t="s">
        <v>4252</v>
      </c>
      <c r="AC889" s="2" t="s">
        <v>4252</v>
      </c>
      <c r="AD889" s="2" t="s">
        <v>4252</v>
      </c>
      <c r="AE889" s="2" t="s">
        <v>4252</v>
      </c>
      <c r="AF889" s="2" t="s">
        <v>4252</v>
      </c>
      <c r="AG889" s="2" t="s">
        <v>4252</v>
      </c>
      <c r="AH889" s="2"/>
    </row>
    <row r="890" spans="1:34" x14ac:dyDescent="0.25">
      <c r="A890" s="2">
        <v>329293</v>
      </c>
      <c r="B890" s="2" t="s">
        <v>2476</v>
      </c>
      <c r="C890" s="2" t="s">
        <v>228</v>
      </c>
      <c r="D890" s="2" t="s">
        <v>276</v>
      </c>
      <c r="E890" s="2" t="s">
        <v>76</v>
      </c>
      <c r="F890" s="2">
        <v>35862</v>
      </c>
      <c r="G890" s="2" t="s">
        <v>18</v>
      </c>
      <c r="H890" s="2" t="s">
        <v>16</v>
      </c>
      <c r="I890" s="2" t="s">
        <v>138</v>
      </c>
      <c r="J890" s="2" t="s">
        <v>1179</v>
      </c>
      <c r="K890" s="2"/>
      <c r="L890" s="2" t="s">
        <v>18</v>
      </c>
      <c r="M890" s="2"/>
      <c r="N890" s="2"/>
      <c r="O890" s="2"/>
      <c r="P890" s="2"/>
      <c r="Q890" s="2"/>
      <c r="R890" s="2"/>
      <c r="S890" s="2"/>
      <c r="T890" s="2"/>
      <c r="U890" s="2"/>
      <c r="V890" s="2" t="s">
        <v>4439</v>
      </c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 t="s">
        <v>4252</v>
      </c>
      <c r="AH890" s="2"/>
    </row>
    <row r="891" spans="1:34" x14ac:dyDescent="0.25">
      <c r="A891" s="2">
        <v>329338</v>
      </c>
      <c r="B891" s="2" t="s">
        <v>3714</v>
      </c>
      <c r="C891" s="2" t="s">
        <v>3715</v>
      </c>
      <c r="D891" s="2" t="s">
        <v>1898</v>
      </c>
      <c r="E891" s="2" t="s">
        <v>76</v>
      </c>
      <c r="F891" s="2">
        <v>35647</v>
      </c>
      <c r="G891" s="2" t="s">
        <v>37</v>
      </c>
      <c r="H891" s="2" t="s">
        <v>16</v>
      </c>
      <c r="I891" s="2" t="s">
        <v>138</v>
      </c>
      <c r="J891" s="2" t="s">
        <v>1179</v>
      </c>
      <c r="K891" s="2"/>
      <c r="L891" s="2" t="s">
        <v>18</v>
      </c>
      <c r="M891" s="2"/>
      <c r="N891" s="2"/>
      <c r="O891" s="2"/>
      <c r="P891" s="2"/>
      <c r="Q891" s="2"/>
      <c r="R891" s="2"/>
      <c r="S891" s="2"/>
      <c r="T891" s="2"/>
      <c r="U891" s="2"/>
      <c r="V891" s="2" t="s">
        <v>4439</v>
      </c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 t="s">
        <v>4252</v>
      </c>
      <c r="AH891" s="2"/>
    </row>
    <row r="892" spans="1:34" x14ac:dyDescent="0.25">
      <c r="A892" s="2">
        <v>329383</v>
      </c>
      <c r="B892" s="2" t="s">
        <v>4100</v>
      </c>
      <c r="C892" s="2" t="s">
        <v>440</v>
      </c>
      <c r="D892" s="2" t="s">
        <v>600</v>
      </c>
      <c r="E892" s="2" t="s">
        <v>76</v>
      </c>
      <c r="F892" s="2">
        <v>36161</v>
      </c>
      <c r="G892" s="2" t="s">
        <v>1850</v>
      </c>
      <c r="H892" s="2" t="s">
        <v>16</v>
      </c>
      <c r="I892" s="2" t="s">
        <v>138</v>
      </c>
      <c r="J892" s="2" t="s">
        <v>15</v>
      </c>
      <c r="K892" s="2"/>
      <c r="L892" s="2" t="s">
        <v>30</v>
      </c>
      <c r="M892" s="2"/>
      <c r="N892" s="2"/>
      <c r="O892" s="2"/>
      <c r="P892" s="2"/>
      <c r="Q892" s="2"/>
      <c r="R892" s="2"/>
      <c r="S892" s="2"/>
      <c r="T892" s="2"/>
      <c r="U892" s="2"/>
      <c r="V892" s="2" t="s">
        <v>4439</v>
      </c>
      <c r="W892" s="2"/>
      <c r="X892" s="2"/>
      <c r="Y892" s="2"/>
      <c r="Z892" s="2"/>
      <c r="AA892" s="2"/>
      <c r="AB892" s="2"/>
      <c r="AC892" s="2"/>
      <c r="AD892" s="2"/>
      <c r="AE892" s="2"/>
      <c r="AF892" s="2" t="s">
        <v>4252</v>
      </c>
      <c r="AG892" s="2" t="s">
        <v>4252</v>
      </c>
      <c r="AH892" s="2"/>
    </row>
    <row r="893" spans="1:34" x14ac:dyDescent="0.25">
      <c r="A893" s="2">
        <v>329413</v>
      </c>
      <c r="B893" s="2" t="s">
        <v>3333</v>
      </c>
      <c r="C893" s="2" t="s">
        <v>794</v>
      </c>
      <c r="D893" s="2" t="s">
        <v>231</v>
      </c>
      <c r="E893" s="2" t="s">
        <v>76</v>
      </c>
      <c r="F893" s="2">
        <v>35796</v>
      </c>
      <c r="G893" s="2" t="s">
        <v>3334</v>
      </c>
      <c r="H893" s="2" t="s">
        <v>16</v>
      </c>
      <c r="I893" s="2" t="s">
        <v>138</v>
      </c>
      <c r="J893" s="2" t="s">
        <v>15</v>
      </c>
      <c r="K893" s="2"/>
      <c r="L893" s="2" t="s">
        <v>30</v>
      </c>
      <c r="M893" s="2"/>
      <c r="N893" s="2"/>
      <c r="O893" s="2"/>
      <c r="P893" s="2"/>
      <c r="Q893" s="2"/>
      <c r="R893" s="2"/>
      <c r="S893" s="2"/>
      <c r="T893" s="2"/>
      <c r="U893" s="2"/>
      <c r="V893" s="2" t="s">
        <v>4439</v>
      </c>
      <c r="W893" s="2"/>
      <c r="X893" s="2"/>
      <c r="Y893" s="2"/>
      <c r="Z893" s="2"/>
      <c r="AA893" s="2"/>
      <c r="AB893" s="2"/>
      <c r="AC893" s="2"/>
      <c r="AD893" s="2"/>
      <c r="AE893" s="2"/>
      <c r="AF893" s="2" t="s">
        <v>4252</v>
      </c>
      <c r="AG893" s="2" t="s">
        <v>4252</v>
      </c>
      <c r="AH893" s="2"/>
    </row>
    <row r="894" spans="1:34" x14ac:dyDescent="0.25">
      <c r="A894" s="2">
        <v>329422</v>
      </c>
      <c r="B894" s="2" t="s">
        <v>2709</v>
      </c>
      <c r="C894" s="2" t="s">
        <v>210</v>
      </c>
      <c r="D894" s="2" t="s">
        <v>1538</v>
      </c>
      <c r="E894" s="2" t="s">
        <v>76</v>
      </c>
      <c r="F894" s="2"/>
      <c r="G894" s="2"/>
      <c r="H894" s="2" t="s">
        <v>16</v>
      </c>
      <c r="I894" s="2" t="s">
        <v>138</v>
      </c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 t="s">
        <v>4439</v>
      </c>
      <c r="W894" s="2"/>
      <c r="X894" s="2"/>
      <c r="Y894" s="2"/>
      <c r="Z894" s="2"/>
      <c r="AA894" s="2"/>
      <c r="AB894" s="2"/>
      <c r="AC894" s="2"/>
      <c r="AD894" s="2" t="s">
        <v>4252</v>
      </c>
      <c r="AE894" s="2" t="s">
        <v>4252</v>
      </c>
      <c r="AF894" s="2" t="s">
        <v>4252</v>
      </c>
      <c r="AG894" s="2" t="s">
        <v>4252</v>
      </c>
      <c r="AH894" s="2"/>
    </row>
    <row r="895" spans="1:34" x14ac:dyDescent="0.25">
      <c r="A895" s="2">
        <v>329626</v>
      </c>
      <c r="B895" s="2" t="s">
        <v>3481</v>
      </c>
      <c r="C895" s="2" t="s">
        <v>338</v>
      </c>
      <c r="D895" s="2" t="s">
        <v>608</v>
      </c>
      <c r="E895" s="2" t="s">
        <v>77</v>
      </c>
      <c r="F895" s="2"/>
      <c r="G895" s="2"/>
      <c r="H895" s="2" t="s">
        <v>16</v>
      </c>
      <c r="I895" s="2" t="s">
        <v>138</v>
      </c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 t="s">
        <v>4439</v>
      </c>
      <c r="W895" s="2"/>
      <c r="X895" s="2"/>
      <c r="Y895" s="2"/>
      <c r="Z895" s="2"/>
      <c r="AA895" s="2"/>
      <c r="AB895" s="2" t="s">
        <v>4252</v>
      </c>
      <c r="AC895" s="2" t="s">
        <v>4252</v>
      </c>
      <c r="AD895" s="2" t="s">
        <v>4252</v>
      </c>
      <c r="AE895" s="2" t="s">
        <v>4252</v>
      </c>
      <c r="AF895" s="2" t="s">
        <v>4252</v>
      </c>
      <c r="AG895" s="2" t="s">
        <v>4252</v>
      </c>
      <c r="AH895" s="2"/>
    </row>
    <row r="896" spans="1:34" x14ac:dyDescent="0.25">
      <c r="A896" s="2">
        <v>329698</v>
      </c>
      <c r="B896" s="2" t="s">
        <v>2707</v>
      </c>
      <c r="C896" s="2" t="s">
        <v>295</v>
      </c>
      <c r="D896" s="2" t="s">
        <v>317</v>
      </c>
      <c r="E896" s="2" t="s">
        <v>77</v>
      </c>
      <c r="F896" s="2">
        <v>33429</v>
      </c>
      <c r="G896" s="2" t="s">
        <v>1204</v>
      </c>
      <c r="H896" s="2" t="s">
        <v>19</v>
      </c>
      <c r="I896" s="2" t="s">
        <v>138</v>
      </c>
      <c r="J896" s="2" t="s">
        <v>1179</v>
      </c>
      <c r="K896" s="2"/>
      <c r="L896" s="2" t="s">
        <v>73</v>
      </c>
      <c r="M896" s="2"/>
      <c r="N896" s="2"/>
      <c r="O896" s="2"/>
      <c r="P896" s="2"/>
      <c r="Q896" s="2"/>
      <c r="R896" s="2"/>
      <c r="S896" s="2"/>
      <c r="T896" s="2"/>
      <c r="U896" s="2"/>
      <c r="V896" s="2" t="s">
        <v>4439</v>
      </c>
      <c r="W896" s="2"/>
      <c r="X896" s="2"/>
      <c r="Y896" s="2"/>
      <c r="Z896" s="2"/>
      <c r="AA896" s="2"/>
      <c r="AB896" s="2"/>
      <c r="AC896" s="2"/>
      <c r="AD896" s="2"/>
      <c r="AE896" s="2"/>
      <c r="AF896" s="2" t="s">
        <v>4252</v>
      </c>
      <c r="AG896" s="2" t="s">
        <v>4252</v>
      </c>
      <c r="AH896" s="2"/>
    </row>
    <row r="897" spans="1:34" x14ac:dyDescent="0.25">
      <c r="A897" s="2">
        <v>329757</v>
      </c>
      <c r="B897" s="2" t="s">
        <v>2838</v>
      </c>
      <c r="C897" s="2" t="s">
        <v>261</v>
      </c>
      <c r="D897" s="2" t="s">
        <v>730</v>
      </c>
      <c r="E897" s="2" t="s">
        <v>77</v>
      </c>
      <c r="F897" s="2">
        <v>34612</v>
      </c>
      <c r="G897" s="2" t="s">
        <v>18</v>
      </c>
      <c r="H897" s="2" t="s">
        <v>16</v>
      </c>
      <c r="I897" s="2" t="s">
        <v>138</v>
      </c>
      <c r="J897" s="2" t="s">
        <v>15</v>
      </c>
      <c r="K897" s="2"/>
      <c r="L897" s="2" t="s">
        <v>18</v>
      </c>
      <c r="M897" s="2"/>
      <c r="N897" s="2"/>
      <c r="O897" s="2"/>
      <c r="P897" s="2"/>
      <c r="Q897" s="2"/>
      <c r="R897" s="2"/>
      <c r="S897" s="2"/>
      <c r="T897" s="2"/>
      <c r="U897" s="2"/>
      <c r="V897" s="2" t="s">
        <v>4439</v>
      </c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 t="s">
        <v>4252</v>
      </c>
      <c r="AH897" s="2"/>
    </row>
    <row r="898" spans="1:34" x14ac:dyDescent="0.25">
      <c r="A898" s="2">
        <v>329801</v>
      </c>
      <c r="B898" s="2" t="s">
        <v>842</v>
      </c>
      <c r="C898" s="2" t="s">
        <v>3601</v>
      </c>
      <c r="D898" s="2" t="s">
        <v>528</v>
      </c>
      <c r="E898" s="2" t="s">
        <v>76</v>
      </c>
      <c r="F898" s="2">
        <v>29778</v>
      </c>
      <c r="G898" s="2" t="s">
        <v>18</v>
      </c>
      <c r="H898" s="2" t="s">
        <v>16</v>
      </c>
      <c r="I898" s="2" t="s">
        <v>138</v>
      </c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 t="s">
        <v>4439</v>
      </c>
      <c r="W898" s="2"/>
      <c r="X898" s="2"/>
      <c r="Y898" s="2"/>
      <c r="Z898" s="2"/>
      <c r="AA898" s="2"/>
      <c r="AB898" s="2"/>
      <c r="AC898" s="2" t="s">
        <v>4252</v>
      </c>
      <c r="AD898" s="2" t="s">
        <v>4252</v>
      </c>
      <c r="AE898" s="2" t="s">
        <v>4252</v>
      </c>
      <c r="AF898" s="2" t="s">
        <v>4252</v>
      </c>
      <c r="AG898" s="2" t="s">
        <v>4252</v>
      </c>
      <c r="AH898" s="2"/>
    </row>
    <row r="899" spans="1:34" x14ac:dyDescent="0.25">
      <c r="A899" s="2">
        <v>330095</v>
      </c>
      <c r="B899" s="2" t="s">
        <v>3124</v>
      </c>
      <c r="C899" s="2" t="s">
        <v>228</v>
      </c>
      <c r="D899" s="2" t="s">
        <v>533</v>
      </c>
      <c r="E899" s="2" t="s">
        <v>76</v>
      </c>
      <c r="F899" s="2">
        <v>35974</v>
      </c>
      <c r="G899" s="2" t="s">
        <v>18</v>
      </c>
      <c r="H899" s="2" t="s">
        <v>16</v>
      </c>
      <c r="I899" s="2" t="s">
        <v>138</v>
      </c>
      <c r="J899" s="2" t="s">
        <v>1179</v>
      </c>
      <c r="K899" s="2"/>
      <c r="L899" s="2" t="s">
        <v>18</v>
      </c>
      <c r="M899" s="2"/>
      <c r="N899" s="2"/>
      <c r="O899" s="2"/>
      <c r="P899" s="2"/>
      <c r="Q899" s="2"/>
      <c r="R899" s="2"/>
      <c r="S899" s="2"/>
      <c r="T899" s="2"/>
      <c r="U899" s="2"/>
      <c r="V899" s="2" t="s">
        <v>4439</v>
      </c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 t="s">
        <v>4252</v>
      </c>
      <c r="AH899" s="2"/>
    </row>
    <row r="900" spans="1:34" x14ac:dyDescent="0.25">
      <c r="A900" s="2">
        <v>330098</v>
      </c>
      <c r="B900" s="2" t="s">
        <v>3023</v>
      </c>
      <c r="C900" s="2" t="s">
        <v>686</v>
      </c>
      <c r="D900" s="2" t="s">
        <v>2422</v>
      </c>
      <c r="E900" s="2" t="s">
        <v>76</v>
      </c>
      <c r="F900" s="2">
        <v>33095</v>
      </c>
      <c r="G900" s="2" t="s">
        <v>3024</v>
      </c>
      <c r="H900" s="2" t="s">
        <v>16</v>
      </c>
      <c r="I900" s="2" t="s">
        <v>138</v>
      </c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 t="s">
        <v>4439</v>
      </c>
      <c r="W900" s="2"/>
      <c r="X900" s="2"/>
      <c r="Y900" s="2"/>
      <c r="Z900" s="2"/>
      <c r="AA900" s="2"/>
      <c r="AB900" s="2"/>
      <c r="AC900" s="2" t="s">
        <v>4252</v>
      </c>
      <c r="AD900" s="2" t="s">
        <v>4252</v>
      </c>
      <c r="AE900" s="2" t="s">
        <v>4252</v>
      </c>
      <c r="AF900" s="2" t="s">
        <v>4252</v>
      </c>
      <c r="AG900" s="2" t="s">
        <v>4252</v>
      </c>
      <c r="AH900" s="2"/>
    </row>
    <row r="901" spans="1:34" x14ac:dyDescent="0.25">
      <c r="A901" s="2">
        <v>330396</v>
      </c>
      <c r="B901" s="2" t="s">
        <v>3484</v>
      </c>
      <c r="C901" s="2" t="s">
        <v>331</v>
      </c>
      <c r="D901" s="2" t="s">
        <v>485</v>
      </c>
      <c r="E901" s="2" t="s">
        <v>76</v>
      </c>
      <c r="F901" s="2"/>
      <c r="G901" s="2"/>
      <c r="H901" s="2" t="s">
        <v>16</v>
      </c>
      <c r="I901" s="2" t="s">
        <v>138</v>
      </c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 t="s">
        <v>4439</v>
      </c>
      <c r="W901" s="2"/>
      <c r="X901" s="2"/>
      <c r="Y901" s="2"/>
      <c r="Z901" s="2"/>
      <c r="AA901" s="2"/>
      <c r="AB901" s="2"/>
      <c r="AC901" s="2" t="s">
        <v>4252</v>
      </c>
      <c r="AD901" s="2" t="s">
        <v>4252</v>
      </c>
      <c r="AE901" s="2" t="s">
        <v>4252</v>
      </c>
      <c r="AF901" s="2" t="s">
        <v>4252</v>
      </c>
      <c r="AG901" s="2" t="s">
        <v>4252</v>
      </c>
      <c r="AH901" s="2"/>
    </row>
    <row r="902" spans="1:34" x14ac:dyDescent="0.25">
      <c r="A902" s="2">
        <v>330634</v>
      </c>
      <c r="B902" s="2" t="s">
        <v>3602</v>
      </c>
      <c r="C902" s="2" t="s">
        <v>629</v>
      </c>
      <c r="D902" s="2" t="s">
        <v>330</v>
      </c>
      <c r="E902" s="2" t="s">
        <v>76</v>
      </c>
      <c r="F902" s="2"/>
      <c r="G902" s="2"/>
      <c r="H902" s="2" t="s">
        <v>16</v>
      </c>
      <c r="I902" s="2" t="s">
        <v>138</v>
      </c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 t="s">
        <v>4439</v>
      </c>
      <c r="W902" s="2"/>
      <c r="X902" s="2"/>
      <c r="Y902" s="2"/>
      <c r="Z902" s="2"/>
      <c r="AA902" s="2"/>
      <c r="AB902" s="2" t="s">
        <v>4252</v>
      </c>
      <c r="AC902" s="2" t="s">
        <v>4252</v>
      </c>
      <c r="AD902" s="2" t="s">
        <v>4252</v>
      </c>
      <c r="AE902" s="2" t="s">
        <v>4252</v>
      </c>
      <c r="AF902" s="2" t="s">
        <v>4252</v>
      </c>
      <c r="AG902" s="2" t="s">
        <v>4252</v>
      </c>
      <c r="AH902" s="2"/>
    </row>
    <row r="903" spans="1:34" x14ac:dyDescent="0.25">
      <c r="A903" s="2">
        <v>330843</v>
      </c>
      <c r="B903" s="2" t="s">
        <v>3382</v>
      </c>
      <c r="C903" s="2" t="s">
        <v>3383</v>
      </c>
      <c r="D903" s="2" t="s">
        <v>211</v>
      </c>
      <c r="E903" s="2" t="s">
        <v>77</v>
      </c>
      <c r="F903" s="2">
        <v>32664</v>
      </c>
      <c r="G903" s="2" t="s">
        <v>971</v>
      </c>
      <c r="H903" s="2" t="s">
        <v>16</v>
      </c>
      <c r="I903" s="2" t="s">
        <v>138</v>
      </c>
      <c r="J903" s="2" t="s">
        <v>1179</v>
      </c>
      <c r="K903" s="2"/>
      <c r="L903" s="2" t="s">
        <v>30</v>
      </c>
      <c r="M903" s="2"/>
      <c r="N903" s="2"/>
      <c r="O903" s="2"/>
      <c r="P903" s="2"/>
      <c r="Q903" s="2"/>
      <c r="R903" s="2"/>
      <c r="S903" s="2"/>
      <c r="T903" s="2"/>
      <c r="U903" s="2"/>
      <c r="V903" s="2" t="s">
        <v>4439</v>
      </c>
      <c r="W903" s="2"/>
      <c r="X903" s="2"/>
      <c r="Y903" s="2"/>
      <c r="Z903" s="2"/>
      <c r="AA903" s="2"/>
      <c r="AB903" s="2"/>
      <c r="AC903" s="2"/>
      <c r="AD903" s="2"/>
      <c r="AE903" s="2"/>
      <c r="AF903" s="2" t="s">
        <v>4252</v>
      </c>
      <c r="AG903" s="2" t="s">
        <v>4252</v>
      </c>
      <c r="AH903" s="2"/>
    </row>
    <row r="904" spans="1:34" x14ac:dyDescent="0.25">
      <c r="A904" s="2">
        <v>330940</v>
      </c>
      <c r="B904" s="2" t="s">
        <v>3083</v>
      </c>
      <c r="C904" s="2" t="s">
        <v>287</v>
      </c>
      <c r="D904" s="2" t="s">
        <v>298</v>
      </c>
      <c r="E904" s="2" t="s">
        <v>76</v>
      </c>
      <c r="F904" s="2">
        <v>35796</v>
      </c>
      <c r="G904" s="2" t="s">
        <v>725</v>
      </c>
      <c r="H904" s="2" t="s">
        <v>16</v>
      </c>
      <c r="I904" s="2" t="s">
        <v>138</v>
      </c>
      <c r="J904" s="2" t="s">
        <v>1179</v>
      </c>
      <c r="K904" s="2"/>
      <c r="L904" s="2" t="s">
        <v>18</v>
      </c>
      <c r="M904" s="2"/>
      <c r="N904" s="2"/>
      <c r="O904" s="2"/>
      <c r="P904" s="2"/>
      <c r="Q904" s="2"/>
      <c r="R904" s="2"/>
      <c r="S904" s="2"/>
      <c r="T904" s="2"/>
      <c r="U904" s="2"/>
      <c r="V904" s="2" t="s">
        <v>4439</v>
      </c>
      <c r="W904" s="2"/>
      <c r="X904" s="2"/>
      <c r="Y904" s="2"/>
      <c r="Z904" s="2"/>
      <c r="AA904" s="2"/>
      <c r="AB904" s="2"/>
      <c r="AC904" s="2"/>
      <c r="AD904" s="2"/>
      <c r="AE904" s="2"/>
      <c r="AF904" s="2" t="s">
        <v>4252</v>
      </c>
      <c r="AG904" s="2" t="s">
        <v>4252</v>
      </c>
      <c r="AH904" s="2"/>
    </row>
    <row r="905" spans="1:34" x14ac:dyDescent="0.25">
      <c r="A905" s="2">
        <v>331233</v>
      </c>
      <c r="B905" s="2" t="s">
        <v>3704</v>
      </c>
      <c r="C905" s="2" t="s">
        <v>3705</v>
      </c>
      <c r="D905" s="2" t="s">
        <v>480</v>
      </c>
      <c r="E905" s="2" t="s">
        <v>76</v>
      </c>
      <c r="F905" s="2">
        <v>35194</v>
      </c>
      <c r="G905" s="2" t="s">
        <v>18</v>
      </c>
      <c r="H905" s="2" t="s">
        <v>16</v>
      </c>
      <c r="I905" s="2" t="s">
        <v>138</v>
      </c>
      <c r="J905" s="2" t="s">
        <v>1179</v>
      </c>
      <c r="K905" s="2"/>
      <c r="L905" s="2" t="s">
        <v>18</v>
      </c>
      <c r="M905" s="2"/>
      <c r="N905" s="2"/>
      <c r="O905" s="2"/>
      <c r="P905" s="2"/>
      <c r="Q905" s="2"/>
      <c r="R905" s="2"/>
      <c r="S905" s="2"/>
      <c r="T905" s="2"/>
      <c r="U905" s="2"/>
      <c r="V905" s="2" t="s">
        <v>4439</v>
      </c>
      <c r="W905" s="2"/>
      <c r="X905" s="2"/>
      <c r="Y905" s="2"/>
      <c r="Z905" s="2"/>
      <c r="AA905" s="2"/>
      <c r="AB905" s="2"/>
      <c r="AC905" s="2"/>
      <c r="AD905" s="2"/>
      <c r="AE905" s="2"/>
      <c r="AF905" s="2" t="s">
        <v>4252</v>
      </c>
      <c r="AG905" s="2" t="s">
        <v>4252</v>
      </c>
      <c r="AH905" s="2"/>
    </row>
    <row r="906" spans="1:34" x14ac:dyDescent="0.25">
      <c r="A906" s="2">
        <v>331261</v>
      </c>
      <c r="B906" s="2" t="s">
        <v>3606</v>
      </c>
      <c r="C906" s="2" t="s">
        <v>228</v>
      </c>
      <c r="D906" s="2" t="s">
        <v>748</v>
      </c>
      <c r="E906" s="2" t="s">
        <v>76</v>
      </c>
      <c r="F906" s="2"/>
      <c r="G906" s="2"/>
      <c r="H906" s="2" t="s">
        <v>16</v>
      </c>
      <c r="I906" s="2" t="s">
        <v>138</v>
      </c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 t="s">
        <v>4439</v>
      </c>
      <c r="W906" s="2"/>
      <c r="X906" s="2"/>
      <c r="Y906" s="2"/>
      <c r="Z906" s="2"/>
      <c r="AA906" s="2" t="s">
        <v>4252</v>
      </c>
      <c r="AB906" s="2" t="s">
        <v>4252</v>
      </c>
      <c r="AC906" s="2" t="s">
        <v>4252</v>
      </c>
      <c r="AD906" s="2" t="s">
        <v>4252</v>
      </c>
      <c r="AE906" s="2" t="s">
        <v>4252</v>
      </c>
      <c r="AF906" s="2" t="s">
        <v>4252</v>
      </c>
      <c r="AG906" s="2" t="s">
        <v>4252</v>
      </c>
      <c r="AH906" s="2"/>
    </row>
    <row r="907" spans="1:34" x14ac:dyDescent="0.25">
      <c r="A907" s="2">
        <v>331310</v>
      </c>
      <c r="B907" s="2" t="s">
        <v>2594</v>
      </c>
      <c r="C907" s="2" t="s">
        <v>338</v>
      </c>
      <c r="D907" s="2" t="s">
        <v>498</v>
      </c>
      <c r="E907" s="2" t="s">
        <v>76</v>
      </c>
      <c r="F907" s="2">
        <v>31188</v>
      </c>
      <c r="G907" s="2" t="s">
        <v>18</v>
      </c>
      <c r="H907" s="2" t="s">
        <v>16</v>
      </c>
      <c r="I907" s="2" t="s">
        <v>138</v>
      </c>
      <c r="J907" s="2" t="s">
        <v>1179</v>
      </c>
      <c r="K907" s="2"/>
      <c r="L907" s="2" t="s">
        <v>18</v>
      </c>
      <c r="M907" s="2"/>
      <c r="N907" s="2"/>
      <c r="O907" s="2"/>
      <c r="P907" s="2"/>
      <c r="Q907" s="2"/>
      <c r="R907" s="2"/>
      <c r="S907" s="2"/>
      <c r="T907" s="2"/>
      <c r="U907" s="2"/>
      <c r="V907" s="2" t="s">
        <v>4439</v>
      </c>
      <c r="W907" s="2"/>
      <c r="X907" s="2"/>
      <c r="Y907" s="2"/>
      <c r="Z907" s="2"/>
      <c r="AA907" s="2"/>
      <c r="AB907" s="2"/>
      <c r="AC907" s="2"/>
      <c r="AD907" s="2"/>
      <c r="AE907" s="2" t="s">
        <v>4252</v>
      </c>
      <c r="AF907" s="2" t="s">
        <v>4252</v>
      </c>
      <c r="AG907" s="2" t="s">
        <v>4252</v>
      </c>
      <c r="AH907" s="2"/>
    </row>
    <row r="908" spans="1:34" x14ac:dyDescent="0.25">
      <c r="A908" s="2">
        <v>331469</v>
      </c>
      <c r="B908" s="2" t="s">
        <v>3609</v>
      </c>
      <c r="C908" s="2" t="s">
        <v>538</v>
      </c>
      <c r="D908" s="2" t="s">
        <v>2312</v>
      </c>
      <c r="E908" s="2" t="s">
        <v>77</v>
      </c>
      <c r="F908" s="2">
        <v>31440</v>
      </c>
      <c r="G908" s="2" t="s">
        <v>30</v>
      </c>
      <c r="H908" s="2" t="s">
        <v>16</v>
      </c>
      <c r="I908" s="2" t="s">
        <v>138</v>
      </c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 t="s">
        <v>4439</v>
      </c>
      <c r="W908" s="2"/>
      <c r="X908" s="2"/>
      <c r="Y908" s="2"/>
      <c r="Z908" s="2"/>
      <c r="AA908" s="2"/>
      <c r="AB908" s="2" t="s">
        <v>4252</v>
      </c>
      <c r="AC908" s="2" t="s">
        <v>4252</v>
      </c>
      <c r="AD908" s="2" t="s">
        <v>4252</v>
      </c>
      <c r="AE908" s="2" t="s">
        <v>4252</v>
      </c>
      <c r="AF908" s="2" t="s">
        <v>4252</v>
      </c>
      <c r="AG908" s="2" t="s">
        <v>4252</v>
      </c>
      <c r="AH908" s="2"/>
    </row>
    <row r="909" spans="1:34" x14ac:dyDescent="0.25">
      <c r="A909" s="2">
        <v>331914</v>
      </c>
      <c r="B909" s="2" t="s">
        <v>2574</v>
      </c>
      <c r="C909" s="2" t="s">
        <v>259</v>
      </c>
      <c r="D909" s="2" t="s">
        <v>340</v>
      </c>
      <c r="E909" s="2" t="s">
        <v>77</v>
      </c>
      <c r="F909" s="2">
        <v>35812</v>
      </c>
      <c r="G909" s="2" t="s">
        <v>212</v>
      </c>
      <c r="H909" s="2" t="s">
        <v>16</v>
      </c>
      <c r="I909" s="2" t="s">
        <v>138</v>
      </c>
      <c r="J909" s="2" t="s">
        <v>1179</v>
      </c>
      <c r="K909" s="2"/>
      <c r="L909" s="2" t="s">
        <v>18</v>
      </c>
      <c r="M909" s="2"/>
      <c r="N909" s="2"/>
      <c r="O909" s="2"/>
      <c r="P909" s="2"/>
      <c r="Q909" s="2"/>
      <c r="R909" s="2"/>
      <c r="S909" s="2"/>
      <c r="T909" s="2"/>
      <c r="U909" s="2"/>
      <c r="V909" s="2" t="s">
        <v>4439</v>
      </c>
      <c r="W909" s="2"/>
      <c r="X909" s="2"/>
      <c r="Y909" s="2"/>
      <c r="Z909" s="2"/>
      <c r="AA909" s="2"/>
      <c r="AB909" s="2"/>
      <c r="AC909" s="2"/>
      <c r="AD909" s="2"/>
      <c r="AE909" s="2" t="s">
        <v>4252</v>
      </c>
      <c r="AF909" s="2" t="s">
        <v>4252</v>
      </c>
      <c r="AG909" s="2" t="s">
        <v>4252</v>
      </c>
      <c r="AH909" s="2"/>
    </row>
    <row r="910" spans="1:34" x14ac:dyDescent="0.25">
      <c r="A910" s="2">
        <v>332236</v>
      </c>
      <c r="B910" s="2" t="s">
        <v>3752</v>
      </c>
      <c r="C910" s="2" t="s">
        <v>252</v>
      </c>
      <c r="D910" s="2" t="s">
        <v>3753</v>
      </c>
      <c r="E910" s="2" t="s">
        <v>76</v>
      </c>
      <c r="F910" s="2">
        <v>31931</v>
      </c>
      <c r="G910" s="2" t="s">
        <v>1570</v>
      </c>
      <c r="H910" s="2" t="s">
        <v>16</v>
      </c>
      <c r="I910" s="2" t="s">
        <v>138</v>
      </c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 t="s">
        <v>4439</v>
      </c>
      <c r="W910" s="2"/>
      <c r="X910" s="2"/>
      <c r="Y910" s="2"/>
      <c r="Z910" s="2"/>
      <c r="AA910" s="2"/>
      <c r="AB910" s="2"/>
      <c r="AC910" s="2"/>
      <c r="AD910" s="2" t="s">
        <v>4252</v>
      </c>
      <c r="AE910" s="2" t="s">
        <v>4252</v>
      </c>
      <c r="AF910" s="2" t="s">
        <v>4252</v>
      </c>
      <c r="AG910" s="2" t="s">
        <v>4252</v>
      </c>
      <c r="AH910" s="2"/>
    </row>
    <row r="911" spans="1:34" x14ac:dyDescent="0.25">
      <c r="A911" s="2">
        <v>332307</v>
      </c>
      <c r="B911" s="2" t="s">
        <v>3307</v>
      </c>
      <c r="C911" s="2" t="s">
        <v>456</v>
      </c>
      <c r="D911" s="2" t="s">
        <v>222</v>
      </c>
      <c r="E911" s="2" t="s">
        <v>77</v>
      </c>
      <c r="F911" s="2">
        <v>35106</v>
      </c>
      <c r="G911" s="2" t="s">
        <v>541</v>
      </c>
      <c r="H911" s="2" t="s">
        <v>19</v>
      </c>
      <c r="I911" s="2" t="s">
        <v>138</v>
      </c>
      <c r="J911" s="2" t="s">
        <v>1179</v>
      </c>
      <c r="K911" s="2"/>
      <c r="L911" s="2" t="s">
        <v>30</v>
      </c>
      <c r="M911" s="2"/>
      <c r="N911" s="2"/>
      <c r="O911" s="2"/>
      <c r="P911" s="2"/>
      <c r="Q911" s="2"/>
      <c r="R911" s="2"/>
      <c r="S911" s="2"/>
      <c r="T911" s="2"/>
      <c r="U911" s="2"/>
      <c r="V911" s="2" t="s">
        <v>4439</v>
      </c>
      <c r="W911" s="2"/>
      <c r="X911" s="2"/>
      <c r="Y911" s="2"/>
      <c r="Z911" s="2"/>
      <c r="AA911" s="2"/>
      <c r="AB911" s="2"/>
      <c r="AC911" s="2"/>
      <c r="AD911" s="2"/>
      <c r="AE911" s="2"/>
      <c r="AF911" s="2" t="s">
        <v>4252</v>
      </c>
      <c r="AG911" s="2" t="s">
        <v>4252</v>
      </c>
      <c r="AH911" s="2"/>
    </row>
    <row r="912" spans="1:34" x14ac:dyDescent="0.25">
      <c r="A912" s="2">
        <v>332341</v>
      </c>
      <c r="B912" s="2" t="s">
        <v>2887</v>
      </c>
      <c r="C912" s="2" t="s">
        <v>369</v>
      </c>
      <c r="D912" s="2" t="s">
        <v>533</v>
      </c>
      <c r="E912" s="2" t="s">
        <v>76</v>
      </c>
      <c r="F912" s="2">
        <v>35176</v>
      </c>
      <c r="G912" s="2" t="s">
        <v>580</v>
      </c>
      <c r="H912" s="2" t="s">
        <v>16</v>
      </c>
      <c r="I912" s="2" t="s">
        <v>138</v>
      </c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 t="s">
        <v>4439</v>
      </c>
      <c r="W912" s="2"/>
      <c r="X912" s="2"/>
      <c r="Y912" s="2"/>
      <c r="Z912" s="2"/>
      <c r="AA912" s="2"/>
      <c r="AB912" s="2"/>
      <c r="AC912" s="2" t="s">
        <v>4252</v>
      </c>
      <c r="AD912" s="2" t="s">
        <v>4252</v>
      </c>
      <c r="AE912" s="2" t="s">
        <v>4252</v>
      </c>
      <c r="AF912" s="2" t="s">
        <v>4252</v>
      </c>
      <c r="AG912" s="2" t="s">
        <v>4252</v>
      </c>
      <c r="AH912" s="2"/>
    </row>
    <row r="913" spans="1:34" x14ac:dyDescent="0.25">
      <c r="A913" s="2">
        <v>332828</v>
      </c>
      <c r="B913" s="2" t="s">
        <v>1091</v>
      </c>
      <c r="C913" s="2" t="s">
        <v>220</v>
      </c>
      <c r="D913" s="2" t="s">
        <v>2366</v>
      </c>
      <c r="E913" s="2" t="s">
        <v>76</v>
      </c>
      <c r="F913" s="2">
        <v>34700</v>
      </c>
      <c r="G913" s="2" t="s">
        <v>2538</v>
      </c>
      <c r="H913" s="2" t="s">
        <v>16</v>
      </c>
      <c r="I913" s="2" t="s">
        <v>138</v>
      </c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 t="s">
        <v>4439</v>
      </c>
      <c r="W913" s="2"/>
      <c r="X913" s="2"/>
      <c r="Y913" s="2"/>
      <c r="Z913" s="2"/>
      <c r="AA913" s="2"/>
      <c r="AB913" s="2"/>
      <c r="AC913" s="2" t="s">
        <v>4252</v>
      </c>
      <c r="AD913" s="2" t="s">
        <v>4252</v>
      </c>
      <c r="AE913" s="2" t="s">
        <v>4252</v>
      </c>
      <c r="AF913" s="2" t="s">
        <v>4252</v>
      </c>
      <c r="AG913" s="2" t="s">
        <v>4252</v>
      </c>
      <c r="AH913" s="2"/>
    </row>
    <row r="914" spans="1:34" x14ac:dyDescent="0.25">
      <c r="A914" s="2">
        <v>332919</v>
      </c>
      <c r="B914" s="2" t="s">
        <v>3428</v>
      </c>
      <c r="C914" s="2" t="s">
        <v>666</v>
      </c>
      <c r="D914" s="2" t="s">
        <v>224</v>
      </c>
      <c r="E914" s="2" t="s">
        <v>76</v>
      </c>
      <c r="F914" s="2">
        <v>36554</v>
      </c>
      <c r="G914" s="2" t="s">
        <v>18</v>
      </c>
      <c r="H914" s="2" t="s">
        <v>16</v>
      </c>
      <c r="I914" s="2" t="s">
        <v>138</v>
      </c>
      <c r="J914" s="2" t="s">
        <v>15</v>
      </c>
      <c r="K914" s="2"/>
      <c r="L914" s="2" t="s">
        <v>18</v>
      </c>
      <c r="M914" s="2"/>
      <c r="N914" s="2"/>
      <c r="O914" s="2"/>
      <c r="P914" s="2"/>
      <c r="Q914" s="2"/>
      <c r="R914" s="2"/>
      <c r="S914" s="2"/>
      <c r="T914" s="2"/>
      <c r="U914" s="2"/>
      <c r="V914" s="2" t="s">
        <v>4439</v>
      </c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 t="s">
        <v>4252</v>
      </c>
      <c r="AH914" s="2"/>
    </row>
    <row r="915" spans="1:34" x14ac:dyDescent="0.25">
      <c r="A915" s="2">
        <v>333019</v>
      </c>
      <c r="B915" s="2" t="s">
        <v>2530</v>
      </c>
      <c r="C915" s="2" t="s">
        <v>349</v>
      </c>
      <c r="D915" s="2" t="s">
        <v>2193</v>
      </c>
      <c r="E915" s="2" t="s">
        <v>76</v>
      </c>
      <c r="F915" s="2">
        <v>35649</v>
      </c>
      <c r="G915" s="2" t="s">
        <v>37</v>
      </c>
      <c r="H915" s="2" t="s">
        <v>16</v>
      </c>
      <c r="I915" s="2" t="s">
        <v>138</v>
      </c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 t="s">
        <v>4439</v>
      </c>
      <c r="W915" s="2"/>
      <c r="X915" s="2"/>
      <c r="Y915" s="2"/>
      <c r="Z915" s="2"/>
      <c r="AA915" s="2"/>
      <c r="AB915" s="2"/>
      <c r="AC915" s="2" t="s">
        <v>4252</v>
      </c>
      <c r="AD915" s="2" t="s">
        <v>4252</v>
      </c>
      <c r="AE915" s="2" t="s">
        <v>4252</v>
      </c>
      <c r="AF915" s="2" t="s">
        <v>4252</v>
      </c>
      <c r="AG915" s="2" t="s">
        <v>4252</v>
      </c>
      <c r="AH915" s="2"/>
    </row>
    <row r="916" spans="1:34" x14ac:dyDescent="0.25">
      <c r="A916" s="2">
        <v>333101</v>
      </c>
      <c r="B916" s="2" t="s">
        <v>2821</v>
      </c>
      <c r="C916" s="2" t="s">
        <v>435</v>
      </c>
      <c r="D916" s="2" t="s">
        <v>438</v>
      </c>
      <c r="E916" s="2" t="s">
        <v>77</v>
      </c>
      <c r="F916" s="2">
        <v>34846</v>
      </c>
      <c r="G916" s="2" t="s">
        <v>1234</v>
      </c>
      <c r="H916" s="2" t="s">
        <v>16</v>
      </c>
      <c r="I916" s="2" t="s">
        <v>138</v>
      </c>
      <c r="J916" s="2" t="s">
        <v>15</v>
      </c>
      <c r="K916" s="2"/>
      <c r="L916" s="2" t="s">
        <v>30</v>
      </c>
      <c r="M916" s="2"/>
      <c r="N916" s="2"/>
      <c r="O916" s="2"/>
      <c r="P916" s="2"/>
      <c r="Q916" s="2"/>
      <c r="R916" s="2"/>
      <c r="S916" s="2"/>
      <c r="T916" s="2"/>
      <c r="U916" s="2"/>
      <c r="V916" s="2" t="s">
        <v>4439</v>
      </c>
      <c r="W916" s="2"/>
      <c r="X916" s="2"/>
      <c r="Y916" s="2"/>
      <c r="Z916" s="2"/>
      <c r="AA916" s="2"/>
      <c r="AB916" s="2"/>
      <c r="AC916" s="2"/>
      <c r="AD916" s="2"/>
      <c r="AE916" s="2"/>
      <c r="AF916" s="2" t="s">
        <v>4252</v>
      </c>
      <c r="AG916" s="2" t="s">
        <v>4252</v>
      </c>
      <c r="AH916" s="2"/>
    </row>
    <row r="917" spans="1:34" x14ac:dyDescent="0.25">
      <c r="A917" s="2">
        <v>333310</v>
      </c>
      <c r="B917" s="2" t="s">
        <v>2888</v>
      </c>
      <c r="C917" s="2" t="s">
        <v>2889</v>
      </c>
      <c r="D917" s="2" t="s">
        <v>275</v>
      </c>
      <c r="E917" s="2" t="s">
        <v>76</v>
      </c>
      <c r="F917" s="2">
        <v>33608</v>
      </c>
      <c r="G917" s="2" t="s">
        <v>18</v>
      </c>
      <c r="H917" s="2" t="s">
        <v>16</v>
      </c>
      <c r="I917" s="2" t="s">
        <v>138</v>
      </c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 t="s">
        <v>4439</v>
      </c>
      <c r="W917" s="2"/>
      <c r="X917" s="2"/>
      <c r="Y917" s="2"/>
      <c r="Z917" s="2"/>
      <c r="AA917" s="2"/>
      <c r="AB917" s="2"/>
      <c r="AC917" s="2"/>
      <c r="AD917" s="2" t="s">
        <v>4252</v>
      </c>
      <c r="AE917" s="2" t="s">
        <v>4252</v>
      </c>
      <c r="AF917" s="2" t="s">
        <v>4252</v>
      </c>
      <c r="AG917" s="2" t="s">
        <v>4252</v>
      </c>
      <c r="AH917" s="2"/>
    </row>
    <row r="918" spans="1:34" x14ac:dyDescent="0.25">
      <c r="A918" s="2">
        <v>333383</v>
      </c>
      <c r="B918" s="2" t="s">
        <v>2896</v>
      </c>
      <c r="C918" s="2" t="s">
        <v>515</v>
      </c>
      <c r="D918" s="2" t="s">
        <v>2897</v>
      </c>
      <c r="E918" s="2" t="s">
        <v>76</v>
      </c>
      <c r="F918" s="2">
        <v>33605</v>
      </c>
      <c r="G918" s="2" t="s">
        <v>2898</v>
      </c>
      <c r="H918" s="2" t="s">
        <v>16</v>
      </c>
      <c r="I918" s="2" t="s">
        <v>138</v>
      </c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 t="s">
        <v>4439</v>
      </c>
      <c r="W918" s="2"/>
      <c r="X918" s="2"/>
      <c r="Y918" s="2"/>
      <c r="Z918" s="2"/>
      <c r="AA918" s="2"/>
      <c r="AB918" s="2" t="s">
        <v>4252</v>
      </c>
      <c r="AC918" s="2" t="s">
        <v>4252</v>
      </c>
      <c r="AD918" s="2" t="s">
        <v>4252</v>
      </c>
      <c r="AE918" s="2" t="s">
        <v>4252</v>
      </c>
      <c r="AF918" s="2" t="s">
        <v>4252</v>
      </c>
      <c r="AG918" s="2" t="s">
        <v>4252</v>
      </c>
      <c r="AH918" s="2"/>
    </row>
    <row r="919" spans="1:34" x14ac:dyDescent="0.25">
      <c r="A919" s="2">
        <v>333559</v>
      </c>
      <c r="B919" s="2" t="s">
        <v>2773</v>
      </c>
      <c r="C919" s="2" t="s">
        <v>318</v>
      </c>
      <c r="D919" s="2" t="s">
        <v>2774</v>
      </c>
      <c r="E919" s="2" t="s">
        <v>76</v>
      </c>
      <c r="F919" s="2">
        <v>34771</v>
      </c>
      <c r="G919" s="2" t="s">
        <v>18</v>
      </c>
      <c r="H919" s="2" t="s">
        <v>16</v>
      </c>
      <c r="I919" s="2" t="s">
        <v>138</v>
      </c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 t="s">
        <v>4439</v>
      </c>
      <c r="W919" s="2"/>
      <c r="X919" s="2"/>
      <c r="Y919" s="2"/>
      <c r="Z919" s="2"/>
      <c r="AA919" s="2"/>
      <c r="AB919" s="2"/>
      <c r="AC919" s="2" t="s">
        <v>4252</v>
      </c>
      <c r="AD919" s="2" t="s">
        <v>4252</v>
      </c>
      <c r="AE919" s="2" t="s">
        <v>4252</v>
      </c>
      <c r="AF919" s="2" t="s">
        <v>4252</v>
      </c>
      <c r="AG919" s="2" t="s">
        <v>4252</v>
      </c>
      <c r="AH919" s="2"/>
    </row>
    <row r="920" spans="1:34" x14ac:dyDescent="0.25">
      <c r="A920" s="2">
        <v>333799</v>
      </c>
      <c r="B920" s="2" t="s">
        <v>3831</v>
      </c>
      <c r="C920" s="2" t="s">
        <v>408</v>
      </c>
      <c r="D920" s="2" t="s">
        <v>218</v>
      </c>
      <c r="E920" s="2" t="s">
        <v>76</v>
      </c>
      <c r="F920" s="2">
        <v>35376</v>
      </c>
      <c r="G920" s="2" t="s">
        <v>3832</v>
      </c>
      <c r="H920" s="2" t="s">
        <v>16</v>
      </c>
      <c r="I920" s="2" t="s">
        <v>138</v>
      </c>
      <c r="J920" s="2" t="s">
        <v>15</v>
      </c>
      <c r="K920" s="2"/>
      <c r="L920" s="2" t="s">
        <v>40</v>
      </c>
      <c r="M920" s="2"/>
      <c r="N920" s="2"/>
      <c r="O920" s="2"/>
      <c r="P920" s="2"/>
      <c r="Q920" s="2"/>
      <c r="R920" s="2"/>
      <c r="S920" s="2"/>
      <c r="T920" s="2"/>
      <c r="U920" s="2"/>
      <c r="V920" s="2" t="s">
        <v>4439</v>
      </c>
      <c r="W920" s="2"/>
      <c r="X920" s="2"/>
      <c r="Y920" s="2"/>
      <c r="Z920" s="2"/>
      <c r="AA920" s="2"/>
      <c r="AB920" s="2"/>
      <c r="AC920" s="2"/>
      <c r="AD920" s="2"/>
      <c r="AE920" s="2"/>
      <c r="AF920" s="2" t="s">
        <v>4252</v>
      </c>
      <c r="AG920" s="2" t="s">
        <v>4252</v>
      </c>
      <c r="AH920" s="2"/>
    </row>
    <row r="921" spans="1:34" x14ac:dyDescent="0.25">
      <c r="A921" s="2">
        <v>333950</v>
      </c>
      <c r="B921" s="2" t="s">
        <v>3795</v>
      </c>
      <c r="C921" s="2" t="s">
        <v>331</v>
      </c>
      <c r="D921" s="2" t="s">
        <v>1302</v>
      </c>
      <c r="E921" s="2" t="s">
        <v>76</v>
      </c>
      <c r="F921" s="2">
        <v>35313</v>
      </c>
      <c r="G921" s="2" t="s">
        <v>61</v>
      </c>
      <c r="H921" s="2" t="s">
        <v>16</v>
      </c>
      <c r="I921" s="2" t="s">
        <v>138</v>
      </c>
      <c r="J921" s="2" t="s">
        <v>15</v>
      </c>
      <c r="K921" s="2"/>
      <c r="L921" s="2" t="s">
        <v>18</v>
      </c>
      <c r="M921" s="2"/>
      <c r="N921" s="2"/>
      <c r="O921" s="2"/>
      <c r="P921" s="2"/>
      <c r="Q921" s="2"/>
      <c r="R921" s="2"/>
      <c r="S921" s="2"/>
      <c r="T921" s="2"/>
      <c r="U921" s="2"/>
      <c r="V921" s="2" t="s">
        <v>4439</v>
      </c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 t="s">
        <v>4252</v>
      </c>
      <c r="AH921" s="2"/>
    </row>
    <row r="922" spans="1:34" x14ac:dyDescent="0.25">
      <c r="A922" s="2">
        <v>333990</v>
      </c>
      <c r="B922" s="2" t="s">
        <v>4116</v>
      </c>
      <c r="C922" s="2" t="s">
        <v>765</v>
      </c>
      <c r="D922" s="2" t="s">
        <v>887</v>
      </c>
      <c r="E922" s="2" t="s">
        <v>76</v>
      </c>
      <c r="F922" s="2"/>
      <c r="G922" s="2"/>
      <c r="H922" s="2" t="s">
        <v>16</v>
      </c>
      <c r="I922" s="2" t="s">
        <v>138</v>
      </c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 t="s">
        <v>4439</v>
      </c>
      <c r="W922" s="2"/>
      <c r="X922" s="2"/>
      <c r="Y922" s="2"/>
      <c r="Z922" s="2"/>
      <c r="AA922" s="2"/>
      <c r="AB922" s="2"/>
      <c r="AC922" s="2"/>
      <c r="AD922" s="2"/>
      <c r="AE922" s="2"/>
      <c r="AF922" s="2" t="s">
        <v>4252</v>
      </c>
      <c r="AG922" s="2" t="s">
        <v>4252</v>
      </c>
      <c r="AH922" s="2"/>
    </row>
    <row r="923" spans="1:34" x14ac:dyDescent="0.25">
      <c r="A923" s="2">
        <v>334139</v>
      </c>
      <c r="B923" s="2" t="s">
        <v>3966</v>
      </c>
      <c r="C923" s="2" t="s">
        <v>220</v>
      </c>
      <c r="D923" s="2" t="s">
        <v>453</v>
      </c>
      <c r="E923" s="2" t="s">
        <v>77</v>
      </c>
      <c r="F923" s="2">
        <v>35905</v>
      </c>
      <c r="G923" s="2" t="s">
        <v>3263</v>
      </c>
      <c r="H923" s="2" t="s">
        <v>16</v>
      </c>
      <c r="I923" s="2" t="s">
        <v>138</v>
      </c>
      <c r="J923" s="2" t="s">
        <v>1179</v>
      </c>
      <c r="K923" s="2"/>
      <c r="L923" s="2" t="s">
        <v>30</v>
      </c>
      <c r="M923" s="2"/>
      <c r="N923" s="2"/>
      <c r="O923" s="2"/>
      <c r="P923" s="2"/>
      <c r="Q923" s="2"/>
      <c r="R923" s="2"/>
      <c r="S923" s="2"/>
      <c r="T923" s="2"/>
      <c r="U923" s="2"/>
      <c r="V923" s="2" t="s">
        <v>4439</v>
      </c>
      <c r="W923" s="2"/>
      <c r="X923" s="2"/>
      <c r="Y923" s="2"/>
      <c r="Z923" s="2"/>
      <c r="AA923" s="2"/>
      <c r="AB923" s="2"/>
      <c r="AC923" s="2"/>
      <c r="AD923" s="2"/>
      <c r="AE923" s="2" t="s">
        <v>4252</v>
      </c>
      <c r="AF923" s="2" t="s">
        <v>4252</v>
      </c>
      <c r="AG923" s="2" t="s">
        <v>4252</v>
      </c>
      <c r="AH923" s="2"/>
    </row>
    <row r="924" spans="1:34" x14ac:dyDescent="0.25">
      <c r="A924" s="2">
        <v>334290</v>
      </c>
      <c r="B924" s="2" t="s">
        <v>3646</v>
      </c>
      <c r="C924" s="2" t="s">
        <v>3388</v>
      </c>
      <c r="D924" s="2" t="s">
        <v>1895</v>
      </c>
      <c r="E924" s="2" t="s">
        <v>77</v>
      </c>
      <c r="F924" s="2">
        <v>34700</v>
      </c>
      <c r="G924" s="2" t="s">
        <v>450</v>
      </c>
      <c r="H924" s="2" t="s">
        <v>16</v>
      </c>
      <c r="I924" s="2" t="s">
        <v>138</v>
      </c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 t="s">
        <v>4439</v>
      </c>
      <c r="W924" s="2"/>
      <c r="X924" s="2"/>
      <c r="Y924" s="2"/>
      <c r="Z924" s="2"/>
      <c r="AA924" s="2"/>
      <c r="AB924" s="2"/>
      <c r="AC924" s="2" t="s">
        <v>4252</v>
      </c>
      <c r="AD924" s="2" t="s">
        <v>4252</v>
      </c>
      <c r="AE924" s="2" t="s">
        <v>4252</v>
      </c>
      <c r="AF924" s="2" t="s">
        <v>4252</v>
      </c>
      <c r="AG924" s="2" t="s">
        <v>4252</v>
      </c>
      <c r="AH924" s="2"/>
    </row>
    <row r="925" spans="1:34" x14ac:dyDescent="0.25">
      <c r="A925" s="2">
        <v>334452</v>
      </c>
      <c r="B925" s="2" t="s">
        <v>3767</v>
      </c>
      <c r="C925" s="2" t="s">
        <v>323</v>
      </c>
      <c r="D925" s="2" t="s">
        <v>257</v>
      </c>
      <c r="E925" s="2" t="s">
        <v>77</v>
      </c>
      <c r="F925" s="2">
        <v>34227</v>
      </c>
      <c r="G925" s="2" t="s">
        <v>18</v>
      </c>
      <c r="H925" s="2" t="s">
        <v>16</v>
      </c>
      <c r="I925" s="2" t="s">
        <v>138</v>
      </c>
      <c r="J925" s="2" t="s">
        <v>1179</v>
      </c>
      <c r="K925" s="2"/>
      <c r="L925" s="2" t="s">
        <v>30</v>
      </c>
      <c r="M925" s="2"/>
      <c r="N925" s="2"/>
      <c r="O925" s="2"/>
      <c r="P925" s="2"/>
      <c r="Q925" s="2"/>
      <c r="R925" s="2"/>
      <c r="S925" s="2"/>
      <c r="T925" s="2"/>
      <c r="U925" s="2"/>
      <c r="V925" s="2" t="s">
        <v>4439</v>
      </c>
      <c r="W925" s="2"/>
      <c r="X925" s="2"/>
      <c r="Y925" s="2"/>
      <c r="Z925" s="2"/>
      <c r="AA925" s="2"/>
      <c r="AB925" s="2"/>
      <c r="AC925" s="2"/>
      <c r="AD925" s="2"/>
      <c r="AE925" s="2" t="s">
        <v>4252</v>
      </c>
      <c r="AF925" s="2" t="s">
        <v>4252</v>
      </c>
      <c r="AG925" s="2" t="s">
        <v>4252</v>
      </c>
      <c r="AH925" s="2"/>
    </row>
    <row r="926" spans="1:34" x14ac:dyDescent="0.25">
      <c r="A926" s="2">
        <v>334503</v>
      </c>
      <c r="B926" s="2" t="s">
        <v>3328</v>
      </c>
      <c r="C926" s="2" t="s">
        <v>378</v>
      </c>
      <c r="D926" s="2" t="s">
        <v>270</v>
      </c>
      <c r="E926" s="2" t="s">
        <v>76</v>
      </c>
      <c r="F926" s="2">
        <v>33730</v>
      </c>
      <c r="G926" s="2" t="s">
        <v>429</v>
      </c>
      <c r="H926" s="2" t="s">
        <v>16</v>
      </c>
      <c r="I926" s="2" t="s">
        <v>138</v>
      </c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 t="s">
        <v>4439</v>
      </c>
      <c r="W926" s="2"/>
      <c r="X926" s="2"/>
      <c r="Y926" s="2"/>
      <c r="Z926" s="2"/>
      <c r="AA926" s="2"/>
      <c r="AB926" s="2"/>
      <c r="AC926" s="2"/>
      <c r="AD926" s="2" t="s">
        <v>4252</v>
      </c>
      <c r="AE926" s="2" t="s">
        <v>4252</v>
      </c>
      <c r="AF926" s="2" t="s">
        <v>4252</v>
      </c>
      <c r="AG926" s="2" t="s">
        <v>4252</v>
      </c>
      <c r="AH926" s="2"/>
    </row>
    <row r="927" spans="1:34" x14ac:dyDescent="0.25">
      <c r="A927" s="2">
        <v>334893</v>
      </c>
      <c r="B927" s="2" t="s">
        <v>3975</v>
      </c>
      <c r="C927" s="2" t="s">
        <v>213</v>
      </c>
      <c r="D927" s="2" t="s">
        <v>806</v>
      </c>
      <c r="E927" s="2" t="s">
        <v>76</v>
      </c>
      <c r="F927" s="2">
        <v>34436</v>
      </c>
      <c r="G927" s="2" t="s">
        <v>18</v>
      </c>
      <c r="H927" s="2" t="s">
        <v>16</v>
      </c>
      <c r="I927" s="2" t="s">
        <v>138</v>
      </c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 t="s">
        <v>4439</v>
      </c>
      <c r="W927" s="2"/>
      <c r="X927" s="2"/>
      <c r="Y927" s="2"/>
      <c r="Z927" s="2"/>
      <c r="AA927" s="2"/>
      <c r="AB927" s="2"/>
      <c r="AC927" s="2"/>
      <c r="AD927" s="2" t="s">
        <v>4252</v>
      </c>
      <c r="AE927" s="2" t="s">
        <v>4252</v>
      </c>
      <c r="AF927" s="2" t="s">
        <v>4252</v>
      </c>
      <c r="AG927" s="2" t="s">
        <v>4252</v>
      </c>
      <c r="AH927" s="2"/>
    </row>
    <row r="928" spans="1:34" x14ac:dyDescent="0.25">
      <c r="A928" s="2">
        <v>334927</v>
      </c>
      <c r="B928" s="2" t="s">
        <v>2506</v>
      </c>
      <c r="C928" s="2" t="s">
        <v>2507</v>
      </c>
      <c r="D928" s="2" t="s">
        <v>453</v>
      </c>
      <c r="E928" s="2" t="s">
        <v>77</v>
      </c>
      <c r="F928" s="2">
        <v>25385</v>
      </c>
      <c r="G928" s="2" t="s">
        <v>2508</v>
      </c>
      <c r="H928" s="2" t="s">
        <v>16</v>
      </c>
      <c r="I928" s="2" t="s">
        <v>138</v>
      </c>
      <c r="J928" s="2" t="s">
        <v>1179</v>
      </c>
      <c r="K928" s="2"/>
      <c r="L928" s="2" t="s">
        <v>70</v>
      </c>
      <c r="M928" s="2"/>
      <c r="N928" s="2"/>
      <c r="O928" s="2"/>
      <c r="P928" s="2"/>
      <c r="Q928" s="2"/>
      <c r="R928" s="2"/>
      <c r="S928" s="2"/>
      <c r="T928" s="2"/>
      <c r="U928" s="2"/>
      <c r="V928" s="2" t="s">
        <v>4439</v>
      </c>
      <c r="W928" s="2"/>
      <c r="X928" s="2"/>
      <c r="Y928" s="2"/>
      <c r="Z928" s="2"/>
      <c r="AA928" s="2"/>
      <c r="AB928" s="2"/>
      <c r="AC928" s="2"/>
      <c r="AD928" s="2"/>
      <c r="AE928" s="2"/>
      <c r="AF928" s="2" t="s">
        <v>4252</v>
      </c>
      <c r="AG928" s="2" t="s">
        <v>4252</v>
      </c>
      <c r="AH928" s="2"/>
    </row>
    <row r="929" spans="1:34" x14ac:dyDescent="0.25">
      <c r="A929" s="2">
        <v>336731</v>
      </c>
      <c r="B929" s="2" t="s">
        <v>2643</v>
      </c>
      <c r="C929" s="2" t="s">
        <v>1566</v>
      </c>
      <c r="D929" s="2" t="s">
        <v>702</v>
      </c>
      <c r="E929" s="2" t="s">
        <v>76</v>
      </c>
      <c r="F929" s="2"/>
      <c r="G929" s="2"/>
      <c r="H929" s="2" t="s">
        <v>16</v>
      </c>
      <c r="I929" s="2" t="s">
        <v>138</v>
      </c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 t="s">
        <v>4439</v>
      </c>
      <c r="W929" s="2"/>
      <c r="X929" s="2"/>
      <c r="Y929" s="2"/>
      <c r="Z929" s="2"/>
      <c r="AA929" s="2"/>
      <c r="AB929" s="2"/>
      <c r="AC929" s="2" t="s">
        <v>4252</v>
      </c>
      <c r="AD929" s="2" t="s">
        <v>4252</v>
      </c>
      <c r="AE929" s="2" t="s">
        <v>4252</v>
      </c>
      <c r="AF929" s="2" t="s">
        <v>4252</v>
      </c>
      <c r="AG929" s="2" t="s">
        <v>4252</v>
      </c>
      <c r="AH929" s="2"/>
    </row>
    <row r="930" spans="1:34" x14ac:dyDescent="0.25">
      <c r="A930" s="2">
        <v>338267</v>
      </c>
      <c r="B930" s="2" t="s">
        <v>3697</v>
      </c>
      <c r="C930" s="2" t="s">
        <v>247</v>
      </c>
      <c r="D930" s="2" t="s">
        <v>365</v>
      </c>
      <c r="E930" s="2" t="s">
        <v>76</v>
      </c>
      <c r="F930" s="2">
        <v>26838</v>
      </c>
      <c r="G930" s="2" t="s">
        <v>58</v>
      </c>
      <c r="H930" s="2" t="s">
        <v>16</v>
      </c>
      <c r="I930" s="2" t="s">
        <v>138</v>
      </c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 t="s">
        <v>4439</v>
      </c>
      <c r="W930" s="2"/>
      <c r="X930" s="2"/>
      <c r="Y930" s="2"/>
      <c r="Z930" s="2"/>
      <c r="AA930" s="2"/>
      <c r="AB930" s="2" t="s">
        <v>4252</v>
      </c>
      <c r="AC930" s="2" t="s">
        <v>4252</v>
      </c>
      <c r="AD930" s="2" t="s">
        <v>4252</v>
      </c>
      <c r="AE930" s="2" t="s">
        <v>4252</v>
      </c>
      <c r="AF930" s="2" t="s">
        <v>4252</v>
      </c>
      <c r="AG930" s="2" t="s">
        <v>4252</v>
      </c>
      <c r="AH930" s="2"/>
    </row>
    <row r="931" spans="1:34" x14ac:dyDescent="0.25">
      <c r="A931" s="2">
        <v>325088</v>
      </c>
      <c r="B931" s="2" t="s">
        <v>2303</v>
      </c>
      <c r="C931" s="2" t="s">
        <v>278</v>
      </c>
      <c r="D931" s="2" t="s">
        <v>2304</v>
      </c>
      <c r="E931" s="2" t="s">
        <v>76</v>
      </c>
      <c r="F931" s="2">
        <v>36161</v>
      </c>
      <c r="G931" s="2" t="s">
        <v>18</v>
      </c>
      <c r="H931" s="2" t="s">
        <v>16</v>
      </c>
      <c r="I931" s="2" t="s">
        <v>138</v>
      </c>
      <c r="J931" s="2" t="s">
        <v>1179</v>
      </c>
      <c r="K931" s="2"/>
      <c r="L931" s="2" t="s">
        <v>30</v>
      </c>
      <c r="M931" s="2"/>
      <c r="N931" s="2"/>
      <c r="O931" s="2"/>
      <c r="P931" s="2"/>
      <c r="Q931" s="2"/>
      <c r="R931" s="2"/>
      <c r="S931" s="2"/>
      <c r="T931" s="2"/>
      <c r="U931" s="2"/>
      <c r="V931" s="2" t="s">
        <v>4281</v>
      </c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 t="s">
        <v>4252</v>
      </c>
      <c r="AH931" s="2"/>
    </row>
    <row r="932" spans="1:34" x14ac:dyDescent="0.25">
      <c r="A932" s="2">
        <v>326112</v>
      </c>
      <c r="B932" s="2" t="s">
        <v>2223</v>
      </c>
      <c r="C932" s="2" t="s">
        <v>752</v>
      </c>
      <c r="D932" s="2" t="s">
        <v>221</v>
      </c>
      <c r="E932" s="2" t="s">
        <v>76</v>
      </c>
      <c r="F932" s="2">
        <v>33139</v>
      </c>
      <c r="G932" s="2" t="s">
        <v>18</v>
      </c>
      <c r="H932" s="2" t="s">
        <v>16</v>
      </c>
      <c r="I932" s="2" t="s">
        <v>138</v>
      </c>
      <c r="J932" s="2" t="s">
        <v>1179</v>
      </c>
      <c r="K932" s="2"/>
      <c r="L932" s="2" t="s">
        <v>30</v>
      </c>
      <c r="M932" s="2"/>
      <c r="N932" s="2"/>
      <c r="O932" s="2"/>
      <c r="P932" s="2"/>
      <c r="Q932" s="2"/>
      <c r="R932" s="2"/>
      <c r="S932" s="2"/>
      <c r="T932" s="2"/>
      <c r="U932" s="2"/>
      <c r="V932" s="2" t="s">
        <v>4281</v>
      </c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x14ac:dyDescent="0.25">
      <c r="A933" s="2">
        <v>336852</v>
      </c>
      <c r="B933" s="2" t="s">
        <v>2222</v>
      </c>
      <c r="C933" s="2" t="s">
        <v>1061</v>
      </c>
      <c r="D933" s="2" t="s">
        <v>420</v>
      </c>
      <c r="E933" s="2" t="s">
        <v>76</v>
      </c>
      <c r="F933" s="2">
        <v>33604</v>
      </c>
      <c r="G933" s="2" t="s">
        <v>67</v>
      </c>
      <c r="H933" s="2" t="s">
        <v>16</v>
      </c>
      <c r="I933" s="2" t="s">
        <v>138</v>
      </c>
      <c r="J933" s="2" t="s">
        <v>1179</v>
      </c>
      <c r="K933" s="2"/>
      <c r="L933" s="2" t="s">
        <v>67</v>
      </c>
      <c r="M933" s="2"/>
      <c r="N933" s="2"/>
      <c r="O933" s="2"/>
      <c r="P933" s="2"/>
      <c r="Q933" s="2"/>
      <c r="R933" s="2"/>
      <c r="S933" s="2"/>
      <c r="T933" s="2"/>
      <c r="U933" s="2"/>
      <c r="V933" s="2" t="s">
        <v>4281</v>
      </c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x14ac:dyDescent="0.25">
      <c r="A934" s="2">
        <v>329576</v>
      </c>
      <c r="B934" s="2" t="s">
        <v>2239</v>
      </c>
      <c r="C934" s="2" t="s">
        <v>1062</v>
      </c>
      <c r="D934" s="2" t="s">
        <v>275</v>
      </c>
      <c r="E934" s="2" t="s">
        <v>77</v>
      </c>
      <c r="F934" s="2">
        <v>35527</v>
      </c>
      <c r="G934" s="2" t="s">
        <v>2240</v>
      </c>
      <c r="H934" s="2" t="s">
        <v>16</v>
      </c>
      <c r="I934" s="2" t="s">
        <v>138</v>
      </c>
      <c r="J934" s="2" t="s">
        <v>15</v>
      </c>
      <c r="K934" s="2"/>
      <c r="L934" s="2" t="s">
        <v>47</v>
      </c>
      <c r="M934" s="2"/>
      <c r="N934" s="2"/>
      <c r="O934" s="2"/>
      <c r="P934" s="2"/>
      <c r="Q934" s="2"/>
      <c r="R934" s="2"/>
      <c r="S934" s="2"/>
      <c r="T934" s="2"/>
      <c r="U934" s="2"/>
      <c r="V934" s="2" t="s">
        <v>4274</v>
      </c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x14ac:dyDescent="0.25">
      <c r="A935" s="2">
        <v>330252</v>
      </c>
      <c r="B935" s="2" t="s">
        <v>1744</v>
      </c>
      <c r="C935" s="2" t="s">
        <v>731</v>
      </c>
      <c r="D935" s="2" t="s">
        <v>300</v>
      </c>
      <c r="E935" s="2" t="s">
        <v>77</v>
      </c>
      <c r="F935" s="2">
        <v>30104</v>
      </c>
      <c r="G935" s="2" t="s">
        <v>1745</v>
      </c>
      <c r="H935" s="2" t="s">
        <v>16</v>
      </c>
      <c r="I935" s="2" t="s">
        <v>138</v>
      </c>
      <c r="J935" s="2" t="s">
        <v>1179</v>
      </c>
      <c r="K935" s="2"/>
      <c r="L935" s="2" t="s">
        <v>70</v>
      </c>
      <c r="M935" s="2"/>
      <c r="N935" s="2"/>
      <c r="O935" s="2"/>
      <c r="P935" s="2"/>
      <c r="Q935" s="2"/>
      <c r="R935" s="2">
        <v>5077</v>
      </c>
      <c r="S935" s="2">
        <v>45512</v>
      </c>
      <c r="T935" s="2">
        <v>245000</v>
      </c>
      <c r="U935" s="2"/>
      <c r="V935" s="2" t="s">
        <v>4274</v>
      </c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x14ac:dyDescent="0.25">
      <c r="A936" s="2">
        <v>330317</v>
      </c>
      <c r="B936" s="2" t="s">
        <v>1459</v>
      </c>
      <c r="C936" s="2" t="s">
        <v>213</v>
      </c>
      <c r="D936" s="2" t="s">
        <v>1412</v>
      </c>
      <c r="E936" s="2" t="s">
        <v>76</v>
      </c>
      <c r="F936" s="2">
        <v>35443</v>
      </c>
      <c r="G936" s="2" t="s">
        <v>212</v>
      </c>
      <c r="H936" s="2" t="s">
        <v>16</v>
      </c>
      <c r="I936" s="2" t="s">
        <v>138</v>
      </c>
      <c r="J936" s="2" t="s">
        <v>15</v>
      </c>
      <c r="K936" s="2"/>
      <c r="L936" s="2" t="s">
        <v>18</v>
      </c>
      <c r="M936" s="2"/>
      <c r="N936" s="2"/>
      <c r="O936" s="2"/>
      <c r="P936" s="2"/>
      <c r="Q936" s="2"/>
      <c r="R936" s="2">
        <v>5027</v>
      </c>
      <c r="S936" s="2">
        <v>45512</v>
      </c>
      <c r="T936" s="2">
        <v>70000</v>
      </c>
      <c r="U936" s="2"/>
      <c r="V936" s="2" t="s">
        <v>4274</v>
      </c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x14ac:dyDescent="0.25">
      <c r="A937" s="2">
        <v>337088</v>
      </c>
      <c r="B937" s="2" t="s">
        <v>1523</v>
      </c>
      <c r="C937" s="2" t="s">
        <v>1757</v>
      </c>
      <c r="D937" s="2" t="s">
        <v>1758</v>
      </c>
      <c r="E937" s="2" t="s">
        <v>76</v>
      </c>
      <c r="F937" s="2">
        <v>32740</v>
      </c>
      <c r="G937" s="2" t="s">
        <v>18</v>
      </c>
      <c r="H937" s="2" t="s">
        <v>16</v>
      </c>
      <c r="I937" s="2" t="s">
        <v>138</v>
      </c>
      <c r="J937" s="2"/>
      <c r="K937" s="2"/>
      <c r="L937" s="2"/>
      <c r="M937" s="2"/>
      <c r="N937" s="2"/>
      <c r="O937" s="2"/>
      <c r="P937" s="2"/>
      <c r="Q937" s="2"/>
      <c r="R937" s="2">
        <v>4944</v>
      </c>
      <c r="S937" s="2">
        <v>45511</v>
      </c>
      <c r="T937" s="2">
        <v>70000</v>
      </c>
      <c r="U937" s="2"/>
      <c r="V937" s="2" t="s">
        <v>4274</v>
      </c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x14ac:dyDescent="0.25">
      <c r="A938" s="2">
        <v>315146</v>
      </c>
      <c r="B938" s="2" t="s">
        <v>1909</v>
      </c>
      <c r="C938" s="2" t="s">
        <v>376</v>
      </c>
      <c r="D938" s="2" t="s">
        <v>1804</v>
      </c>
      <c r="E938" s="2" t="s">
        <v>76</v>
      </c>
      <c r="F938" s="2"/>
      <c r="G938" s="2"/>
      <c r="H938" s="2" t="s">
        <v>16</v>
      </c>
      <c r="I938" s="2" t="s">
        <v>138</v>
      </c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 t="s">
        <v>4274</v>
      </c>
      <c r="W938" s="2"/>
      <c r="X938" s="2"/>
      <c r="Y938" s="2"/>
      <c r="Z938" s="2"/>
      <c r="AA938" s="2"/>
      <c r="AB938" s="2"/>
      <c r="AC938" s="2"/>
      <c r="AD938" s="2" t="s">
        <v>4252</v>
      </c>
      <c r="AE938" s="2" t="s">
        <v>4252</v>
      </c>
      <c r="AF938" s="2" t="s">
        <v>4252</v>
      </c>
      <c r="AG938" s="2" t="s">
        <v>4252</v>
      </c>
      <c r="AH938" s="2"/>
    </row>
    <row r="939" spans="1:34" x14ac:dyDescent="0.25">
      <c r="A939" s="2">
        <v>317964</v>
      </c>
      <c r="B939" s="2" t="s">
        <v>1593</v>
      </c>
      <c r="C939" s="2" t="s">
        <v>1072</v>
      </c>
      <c r="D939" s="2" t="s">
        <v>1594</v>
      </c>
      <c r="E939" s="2" t="s">
        <v>77</v>
      </c>
      <c r="F939" s="2">
        <v>32143</v>
      </c>
      <c r="G939" s="2" t="s">
        <v>1595</v>
      </c>
      <c r="H939" s="2" t="s">
        <v>16</v>
      </c>
      <c r="I939" s="2" t="s">
        <v>138</v>
      </c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 t="s">
        <v>4274</v>
      </c>
      <c r="W939" s="2"/>
      <c r="X939" s="2"/>
      <c r="Y939" s="2"/>
      <c r="Z939" s="2"/>
      <c r="AA939" s="2"/>
      <c r="AB939" s="2"/>
      <c r="AC939" s="2" t="s">
        <v>4252</v>
      </c>
      <c r="AD939" s="2" t="s">
        <v>4252</v>
      </c>
      <c r="AE939" s="2" t="s">
        <v>4252</v>
      </c>
      <c r="AF939" s="2" t="s">
        <v>4252</v>
      </c>
      <c r="AG939" s="2" t="s">
        <v>4252</v>
      </c>
      <c r="AH939" s="2"/>
    </row>
    <row r="940" spans="1:34" x14ac:dyDescent="0.25">
      <c r="A940" s="2">
        <v>307845</v>
      </c>
      <c r="B940" s="2" t="s">
        <v>1473</v>
      </c>
      <c r="C940" s="2" t="s">
        <v>213</v>
      </c>
      <c r="D940" s="2" t="s">
        <v>373</v>
      </c>
      <c r="E940" s="2" t="s">
        <v>76</v>
      </c>
      <c r="F940" s="2">
        <v>27827</v>
      </c>
      <c r="G940" s="2" t="s">
        <v>1474</v>
      </c>
      <c r="H940" s="2" t="s">
        <v>16</v>
      </c>
      <c r="I940" s="2" t="s">
        <v>138</v>
      </c>
      <c r="J940" s="2" t="s">
        <v>15</v>
      </c>
      <c r="K940" s="2"/>
      <c r="L940" s="2" t="s">
        <v>47</v>
      </c>
      <c r="M940" s="2"/>
      <c r="N940" s="2"/>
      <c r="O940" s="2"/>
      <c r="P940" s="2"/>
      <c r="Q940" s="2"/>
      <c r="R940" s="2"/>
      <c r="S940" s="2"/>
      <c r="T940" s="2"/>
      <c r="U940" s="2"/>
      <c r="V940" s="2" t="s">
        <v>4447</v>
      </c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x14ac:dyDescent="0.25">
      <c r="A941" s="2">
        <v>318691</v>
      </c>
      <c r="B941" s="2" t="s">
        <v>4238</v>
      </c>
      <c r="C941" s="2" t="s">
        <v>210</v>
      </c>
      <c r="D941" s="2" t="s">
        <v>279</v>
      </c>
      <c r="E941" s="2" t="s">
        <v>76</v>
      </c>
      <c r="F941" s="2">
        <v>33535</v>
      </c>
      <c r="G941" s="2" t="s">
        <v>463</v>
      </c>
      <c r="H941" s="2" t="s">
        <v>16</v>
      </c>
      <c r="I941" s="2" t="s">
        <v>138</v>
      </c>
      <c r="J941" s="2" t="s">
        <v>1179</v>
      </c>
      <c r="K941" s="2"/>
      <c r="L941" s="2" t="s">
        <v>30</v>
      </c>
      <c r="M941" s="2"/>
      <c r="N941" s="2"/>
      <c r="O941" s="2"/>
      <c r="P941" s="2"/>
      <c r="Q941" s="2"/>
      <c r="R941" s="2"/>
      <c r="S941" s="2"/>
      <c r="T941" s="2"/>
      <c r="U941" s="2"/>
      <c r="V941" s="2" t="s">
        <v>4447</v>
      </c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x14ac:dyDescent="0.25">
      <c r="A942" s="2">
        <v>321364</v>
      </c>
      <c r="B942" s="2" t="s">
        <v>4237</v>
      </c>
      <c r="C942" s="2" t="s">
        <v>718</v>
      </c>
      <c r="D942" s="2" t="s">
        <v>237</v>
      </c>
      <c r="E942" s="2" t="s">
        <v>77</v>
      </c>
      <c r="F942" s="2">
        <v>33642</v>
      </c>
      <c r="G942" s="2" t="s">
        <v>18</v>
      </c>
      <c r="H942" s="2" t="s">
        <v>16</v>
      </c>
      <c r="I942" s="2" t="s">
        <v>138</v>
      </c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 t="s">
        <v>4447</v>
      </c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x14ac:dyDescent="0.25">
      <c r="A943" s="2">
        <v>304099</v>
      </c>
      <c r="B943" s="2" t="s">
        <v>4234</v>
      </c>
      <c r="C943" s="2" t="s">
        <v>2069</v>
      </c>
      <c r="D943" s="2" t="s">
        <v>4235</v>
      </c>
      <c r="E943" s="2" t="s">
        <v>76</v>
      </c>
      <c r="F943" s="2"/>
      <c r="G943" s="2" t="s">
        <v>2045</v>
      </c>
      <c r="H943" s="2" t="s">
        <v>16</v>
      </c>
      <c r="I943" s="2" t="s">
        <v>138</v>
      </c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 t="s">
        <v>4447</v>
      </c>
      <c r="W943" s="2"/>
      <c r="X943" s="2"/>
      <c r="Y943" s="2"/>
      <c r="Z943" s="2"/>
      <c r="AA943" s="2"/>
      <c r="AB943" s="2"/>
      <c r="AC943" s="2" t="s">
        <v>4252</v>
      </c>
      <c r="AD943" s="2" t="s">
        <v>4252</v>
      </c>
      <c r="AE943" s="2" t="s">
        <v>4252</v>
      </c>
      <c r="AF943" s="2" t="s">
        <v>4252</v>
      </c>
      <c r="AG943" s="2" t="s">
        <v>4252</v>
      </c>
      <c r="AH943" s="2"/>
    </row>
    <row r="944" spans="1:34" x14ac:dyDescent="0.25">
      <c r="A944" s="2">
        <v>306498</v>
      </c>
      <c r="B944" s="2" t="s">
        <v>4251</v>
      </c>
      <c r="C944" s="2" t="s">
        <v>369</v>
      </c>
      <c r="D944" s="2" t="s">
        <v>740</v>
      </c>
      <c r="E944" s="2"/>
      <c r="F944" s="2"/>
      <c r="G944" s="2"/>
      <c r="H944" s="2"/>
      <c r="I944" s="2" t="s">
        <v>138</v>
      </c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 t="s">
        <v>4447</v>
      </c>
      <c r="W944" s="2"/>
      <c r="X944" s="2"/>
      <c r="Y944" s="2"/>
      <c r="Z944" s="2"/>
      <c r="AA944" s="2"/>
      <c r="AB944" s="2"/>
      <c r="AC944" s="2" t="s">
        <v>4252</v>
      </c>
      <c r="AD944" s="2" t="s">
        <v>4252</v>
      </c>
      <c r="AE944" s="2" t="s">
        <v>4252</v>
      </c>
      <c r="AF944" s="2" t="s">
        <v>4252</v>
      </c>
      <c r="AG944" s="2" t="s">
        <v>4252</v>
      </c>
      <c r="AH944" s="2"/>
    </row>
    <row r="945" spans="1:34" x14ac:dyDescent="0.25">
      <c r="A945" s="2">
        <v>307676</v>
      </c>
      <c r="B945" s="2" t="s">
        <v>4231</v>
      </c>
      <c r="C945" s="2" t="s">
        <v>228</v>
      </c>
      <c r="D945" s="2" t="s">
        <v>561</v>
      </c>
      <c r="E945" s="2" t="s">
        <v>76</v>
      </c>
      <c r="F945" s="2">
        <v>31497</v>
      </c>
      <c r="G945" s="2" t="s">
        <v>4232</v>
      </c>
      <c r="H945" s="2" t="s">
        <v>16</v>
      </c>
      <c r="I945" s="2" t="s">
        <v>138</v>
      </c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 t="s">
        <v>4447</v>
      </c>
      <c r="W945" s="2"/>
      <c r="X945" s="2"/>
      <c r="Y945" s="2"/>
      <c r="Z945" s="2"/>
      <c r="AA945" s="2"/>
      <c r="AB945" s="2"/>
      <c r="AC945" s="2" t="s">
        <v>4252</v>
      </c>
      <c r="AD945" s="2" t="s">
        <v>4252</v>
      </c>
      <c r="AE945" s="2" t="s">
        <v>4252</v>
      </c>
      <c r="AF945" s="2" t="s">
        <v>4252</v>
      </c>
      <c r="AG945" s="2" t="s">
        <v>4252</v>
      </c>
      <c r="AH945" s="2"/>
    </row>
    <row r="946" spans="1:34" x14ac:dyDescent="0.25">
      <c r="A946" s="2">
        <v>308167</v>
      </c>
      <c r="B946" s="2" t="s">
        <v>4236</v>
      </c>
      <c r="C946" s="2" t="s">
        <v>278</v>
      </c>
      <c r="D946" s="2" t="s">
        <v>2990</v>
      </c>
      <c r="E946" s="2" t="s">
        <v>76</v>
      </c>
      <c r="F946" s="2"/>
      <c r="G946" s="2"/>
      <c r="H946" s="2" t="s">
        <v>16</v>
      </c>
      <c r="I946" s="2" t="s">
        <v>138</v>
      </c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 t="s">
        <v>4447</v>
      </c>
      <c r="W946" s="2"/>
      <c r="X946" s="2"/>
      <c r="Y946" s="2"/>
      <c r="Z946" s="2"/>
      <c r="AA946" s="2"/>
      <c r="AB946" s="2" t="s">
        <v>4252</v>
      </c>
      <c r="AC946" s="2" t="s">
        <v>4252</v>
      </c>
      <c r="AD946" s="2" t="s">
        <v>4252</v>
      </c>
      <c r="AE946" s="2" t="s">
        <v>4252</v>
      </c>
      <c r="AF946" s="2" t="s">
        <v>4252</v>
      </c>
      <c r="AG946" s="2" t="s">
        <v>4252</v>
      </c>
      <c r="AH946" s="2"/>
    </row>
    <row r="947" spans="1:34" x14ac:dyDescent="0.25">
      <c r="A947" s="2">
        <v>308237</v>
      </c>
      <c r="B947" s="2" t="s">
        <v>4230</v>
      </c>
      <c r="C947" s="2" t="s">
        <v>534</v>
      </c>
      <c r="D947" s="2" t="s">
        <v>453</v>
      </c>
      <c r="E947" s="2" t="s">
        <v>76</v>
      </c>
      <c r="F947" s="2">
        <v>31546</v>
      </c>
      <c r="G947" s="2" t="s">
        <v>18</v>
      </c>
      <c r="H947" s="2" t="s">
        <v>16</v>
      </c>
      <c r="I947" s="2" t="s">
        <v>138</v>
      </c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 t="s">
        <v>4447</v>
      </c>
      <c r="W947" s="2"/>
      <c r="X947" s="2"/>
      <c r="Y947" s="2"/>
      <c r="Z947" s="2"/>
      <c r="AA947" s="2"/>
      <c r="AB947" s="2"/>
      <c r="AC947" s="2"/>
      <c r="AD947" s="2" t="s">
        <v>4252</v>
      </c>
      <c r="AE947" s="2" t="s">
        <v>4252</v>
      </c>
      <c r="AF947" s="2" t="s">
        <v>4252</v>
      </c>
      <c r="AG947" s="2" t="s">
        <v>4252</v>
      </c>
      <c r="AH947" s="2"/>
    </row>
    <row r="948" spans="1:34" x14ac:dyDescent="0.25">
      <c r="A948" s="2">
        <v>321084</v>
      </c>
      <c r="B948" s="2" t="s">
        <v>1860</v>
      </c>
      <c r="C948" s="2" t="s">
        <v>834</v>
      </c>
      <c r="D948" s="2" t="s">
        <v>579</v>
      </c>
      <c r="E948" s="2" t="s">
        <v>76</v>
      </c>
      <c r="F948" s="2">
        <v>34073</v>
      </c>
      <c r="G948" s="2" t="s">
        <v>18</v>
      </c>
      <c r="H948" s="2" t="s">
        <v>16</v>
      </c>
      <c r="I948" s="2" t="s">
        <v>138</v>
      </c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 t="s">
        <v>4447</v>
      </c>
      <c r="W948" s="2"/>
      <c r="X948" s="2"/>
      <c r="Y948" s="2"/>
      <c r="Z948" s="2"/>
      <c r="AA948" s="2"/>
      <c r="AB948" s="2"/>
      <c r="AC948" s="2" t="s">
        <v>4252</v>
      </c>
      <c r="AD948" s="2" t="s">
        <v>4252</v>
      </c>
      <c r="AE948" s="2" t="s">
        <v>4252</v>
      </c>
      <c r="AF948" s="2" t="s">
        <v>4252</v>
      </c>
      <c r="AG948" s="2" t="s">
        <v>4252</v>
      </c>
      <c r="AH948" s="2"/>
    </row>
    <row r="949" spans="1:34" x14ac:dyDescent="0.25">
      <c r="A949" s="2">
        <v>302058</v>
      </c>
      <c r="B949" s="2" t="s">
        <v>4239</v>
      </c>
      <c r="C949" s="2" t="s">
        <v>1603</v>
      </c>
      <c r="D949" s="2" t="s">
        <v>726</v>
      </c>
      <c r="E949" s="2" t="s">
        <v>76</v>
      </c>
      <c r="F949" s="2"/>
      <c r="G949" s="2"/>
      <c r="H949" s="2" t="s">
        <v>16</v>
      </c>
      <c r="I949" s="2" t="s">
        <v>138</v>
      </c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 t="s">
        <v>4447</v>
      </c>
      <c r="W949" s="2"/>
      <c r="X949" s="2"/>
      <c r="Y949" s="2"/>
      <c r="Z949" s="2"/>
      <c r="AA949" s="2"/>
      <c r="AB949" s="2"/>
      <c r="AC949" s="2"/>
      <c r="AD949" s="2" t="s">
        <v>4252</v>
      </c>
      <c r="AE949" s="2" t="s">
        <v>4252</v>
      </c>
      <c r="AF949" s="2" t="s">
        <v>4252</v>
      </c>
      <c r="AG949" s="2" t="s">
        <v>4252</v>
      </c>
      <c r="AH949" s="2"/>
    </row>
    <row r="950" spans="1:34" x14ac:dyDescent="0.25">
      <c r="A950" s="2">
        <v>315237</v>
      </c>
      <c r="B950" s="2" t="s">
        <v>3733</v>
      </c>
      <c r="C950" s="2" t="s">
        <v>601</v>
      </c>
      <c r="D950" s="2" t="s">
        <v>840</v>
      </c>
      <c r="E950" s="2" t="s">
        <v>76</v>
      </c>
      <c r="F950" s="2">
        <v>30256</v>
      </c>
      <c r="G950" s="2" t="s">
        <v>47</v>
      </c>
      <c r="H950" s="2" t="s">
        <v>16</v>
      </c>
      <c r="I950" s="2" t="s">
        <v>138</v>
      </c>
      <c r="J950" s="2" t="s">
        <v>1179</v>
      </c>
      <c r="K950" s="2"/>
      <c r="L950" s="2" t="s">
        <v>18</v>
      </c>
      <c r="M950" s="2"/>
      <c r="N950" s="2"/>
      <c r="O950" s="2"/>
      <c r="P950" s="2"/>
      <c r="Q950" s="2"/>
      <c r="R950" s="2"/>
      <c r="S950" s="2"/>
      <c r="T950" s="2"/>
      <c r="U950" s="2"/>
      <c r="V950" s="2" t="s">
        <v>4447</v>
      </c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x14ac:dyDescent="0.25">
      <c r="A951" s="2">
        <v>315944</v>
      </c>
      <c r="B951" s="2" t="s">
        <v>3711</v>
      </c>
      <c r="C951" s="2" t="s">
        <v>219</v>
      </c>
      <c r="D951" s="2" t="s">
        <v>1513</v>
      </c>
      <c r="E951" s="2" t="s">
        <v>77</v>
      </c>
      <c r="F951" s="2">
        <v>31255</v>
      </c>
      <c r="G951" s="2" t="s">
        <v>2326</v>
      </c>
      <c r="H951" s="2" t="s">
        <v>16</v>
      </c>
      <c r="I951" s="2" t="s">
        <v>138</v>
      </c>
      <c r="J951" s="2" t="s">
        <v>15</v>
      </c>
      <c r="K951" s="2"/>
      <c r="L951" s="2" t="s">
        <v>70</v>
      </c>
      <c r="M951" s="2"/>
      <c r="N951" s="2"/>
      <c r="O951" s="2"/>
      <c r="P951" s="2"/>
      <c r="Q951" s="2"/>
      <c r="R951" s="2"/>
      <c r="S951" s="2"/>
      <c r="T951" s="2"/>
      <c r="U951" s="2"/>
      <c r="V951" s="2" t="s">
        <v>4447</v>
      </c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x14ac:dyDescent="0.25">
      <c r="A952" s="2">
        <v>317212</v>
      </c>
      <c r="B952" s="2" t="s">
        <v>3734</v>
      </c>
      <c r="C952" s="2" t="s">
        <v>1968</v>
      </c>
      <c r="D952" s="2" t="s">
        <v>2991</v>
      </c>
      <c r="E952" s="2" t="s">
        <v>77</v>
      </c>
      <c r="F952" s="2">
        <v>32916</v>
      </c>
      <c r="G952" s="2" t="s">
        <v>18</v>
      </c>
      <c r="H952" s="2" t="s">
        <v>16</v>
      </c>
      <c r="I952" s="2" t="s">
        <v>138</v>
      </c>
      <c r="J952" s="2" t="s">
        <v>1179</v>
      </c>
      <c r="K952" s="2"/>
      <c r="L952" s="2" t="s">
        <v>30</v>
      </c>
      <c r="M952" s="2"/>
      <c r="N952" s="2"/>
      <c r="O952" s="2"/>
      <c r="P952" s="2"/>
      <c r="Q952" s="2"/>
      <c r="R952" s="2"/>
      <c r="S952" s="2"/>
      <c r="T952" s="2"/>
      <c r="U952" s="2"/>
      <c r="V952" s="2" t="s">
        <v>4447</v>
      </c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x14ac:dyDescent="0.25">
      <c r="A953" s="2">
        <v>317526</v>
      </c>
      <c r="B953" s="2" t="s">
        <v>3736</v>
      </c>
      <c r="C953" s="2" t="s">
        <v>581</v>
      </c>
      <c r="D953" s="2" t="s">
        <v>2933</v>
      </c>
      <c r="E953" s="2" t="s">
        <v>76</v>
      </c>
      <c r="F953" s="2">
        <v>32643</v>
      </c>
      <c r="G953" s="2" t="s">
        <v>2341</v>
      </c>
      <c r="H953" s="2" t="s">
        <v>16</v>
      </c>
      <c r="I953" s="2" t="s">
        <v>138</v>
      </c>
      <c r="J953" s="2" t="s">
        <v>1179</v>
      </c>
      <c r="K953" s="2"/>
      <c r="L953" s="2" t="s">
        <v>30</v>
      </c>
      <c r="M953" s="2"/>
      <c r="N953" s="2"/>
      <c r="O953" s="2"/>
      <c r="P953" s="2"/>
      <c r="Q953" s="2"/>
      <c r="R953" s="2"/>
      <c r="S953" s="2"/>
      <c r="T953" s="2"/>
      <c r="U953" s="2"/>
      <c r="V953" s="2" t="s">
        <v>4447</v>
      </c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x14ac:dyDescent="0.25">
      <c r="A954" s="2">
        <v>321163</v>
      </c>
      <c r="B954" s="2" t="s">
        <v>4091</v>
      </c>
      <c r="C954" s="2" t="s">
        <v>470</v>
      </c>
      <c r="D954" s="2" t="s">
        <v>265</v>
      </c>
      <c r="E954" s="2" t="s">
        <v>76</v>
      </c>
      <c r="F954" s="2">
        <v>33959</v>
      </c>
      <c r="G954" s="2" t="s">
        <v>70</v>
      </c>
      <c r="H954" s="2" t="s">
        <v>16</v>
      </c>
      <c r="I954" s="2" t="s">
        <v>138</v>
      </c>
      <c r="J954" s="2" t="s">
        <v>1179</v>
      </c>
      <c r="K954" s="2"/>
      <c r="L954" s="2" t="s">
        <v>70</v>
      </c>
      <c r="M954" s="2"/>
      <c r="N954" s="2"/>
      <c r="O954" s="2"/>
      <c r="P954" s="2"/>
      <c r="Q954" s="2"/>
      <c r="R954" s="2"/>
      <c r="S954" s="2"/>
      <c r="T954" s="2"/>
      <c r="U954" s="2"/>
      <c r="V954" s="2" t="s">
        <v>4447</v>
      </c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x14ac:dyDescent="0.25">
      <c r="A955" s="2">
        <v>322100</v>
      </c>
      <c r="B955" s="2" t="s">
        <v>2708</v>
      </c>
      <c r="C955" s="2" t="s">
        <v>305</v>
      </c>
      <c r="D955" s="2" t="s">
        <v>820</v>
      </c>
      <c r="E955" s="2" t="s">
        <v>77</v>
      </c>
      <c r="F955" s="2">
        <v>34588</v>
      </c>
      <c r="G955" s="2" t="s">
        <v>18</v>
      </c>
      <c r="H955" s="2" t="s">
        <v>16</v>
      </c>
      <c r="I955" s="2" t="s">
        <v>138</v>
      </c>
      <c r="J955" s="2" t="s">
        <v>1179</v>
      </c>
      <c r="K955" s="2"/>
      <c r="L955" s="2" t="s">
        <v>73</v>
      </c>
      <c r="M955" s="2"/>
      <c r="N955" s="2"/>
      <c r="O955" s="2"/>
      <c r="P955" s="2"/>
      <c r="Q955" s="2"/>
      <c r="R955" s="2"/>
      <c r="S955" s="2"/>
      <c r="T955" s="2"/>
      <c r="U955" s="2"/>
      <c r="V955" s="2" t="s">
        <v>4447</v>
      </c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x14ac:dyDescent="0.25">
      <c r="A956" s="2">
        <v>322461</v>
      </c>
      <c r="B956" s="2" t="s">
        <v>3948</v>
      </c>
      <c r="C956" s="2" t="s">
        <v>213</v>
      </c>
      <c r="D956" s="2" t="s">
        <v>298</v>
      </c>
      <c r="E956" s="2" t="s">
        <v>77</v>
      </c>
      <c r="F956" s="2">
        <v>34294</v>
      </c>
      <c r="G956" s="2" t="s">
        <v>18</v>
      </c>
      <c r="H956" s="2" t="s">
        <v>16</v>
      </c>
      <c r="I956" s="2" t="s">
        <v>138</v>
      </c>
      <c r="J956" s="2" t="s">
        <v>1179</v>
      </c>
      <c r="K956" s="2"/>
      <c r="L956" s="2" t="s">
        <v>30</v>
      </c>
      <c r="M956" s="2"/>
      <c r="N956" s="2"/>
      <c r="O956" s="2"/>
      <c r="P956" s="2"/>
      <c r="Q956" s="2"/>
      <c r="R956" s="2"/>
      <c r="S956" s="2"/>
      <c r="T956" s="2"/>
      <c r="U956" s="2"/>
      <c r="V956" s="2" t="s">
        <v>4447</v>
      </c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x14ac:dyDescent="0.25">
      <c r="A957" s="2">
        <v>323922</v>
      </c>
      <c r="B957" s="2" t="s">
        <v>2430</v>
      </c>
      <c r="C957" s="2" t="s">
        <v>213</v>
      </c>
      <c r="D957" s="2" t="s">
        <v>427</v>
      </c>
      <c r="E957" s="2" t="s">
        <v>76</v>
      </c>
      <c r="F957" s="2">
        <v>30315</v>
      </c>
      <c r="G957" s="2" t="s">
        <v>18</v>
      </c>
      <c r="H957" s="2" t="s">
        <v>16</v>
      </c>
      <c r="I957" s="2" t="s">
        <v>138</v>
      </c>
      <c r="J957" s="2" t="s">
        <v>1179</v>
      </c>
      <c r="K957" s="2"/>
      <c r="L957" s="2" t="s">
        <v>18</v>
      </c>
      <c r="M957" s="2"/>
      <c r="N957" s="2"/>
      <c r="O957" s="2"/>
      <c r="P957" s="2"/>
      <c r="Q957" s="2"/>
      <c r="R957" s="2"/>
      <c r="S957" s="2"/>
      <c r="T957" s="2"/>
      <c r="U957" s="2"/>
      <c r="V957" s="2" t="s">
        <v>4447</v>
      </c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x14ac:dyDescent="0.25">
      <c r="A958" s="2">
        <v>324440</v>
      </c>
      <c r="B958" s="2" t="s">
        <v>3305</v>
      </c>
      <c r="C958" s="2" t="s">
        <v>509</v>
      </c>
      <c r="D958" s="2" t="s">
        <v>731</v>
      </c>
      <c r="E958" s="2" t="s">
        <v>76</v>
      </c>
      <c r="F958" s="2">
        <v>34596</v>
      </c>
      <c r="G958" s="2" t="s">
        <v>40</v>
      </c>
      <c r="H958" s="2" t="s">
        <v>16</v>
      </c>
      <c r="I958" s="2" t="s">
        <v>138</v>
      </c>
      <c r="J958" s="2" t="s">
        <v>15</v>
      </c>
      <c r="K958" s="2"/>
      <c r="L958" s="2" t="s">
        <v>18</v>
      </c>
      <c r="M958" s="2"/>
      <c r="N958" s="2"/>
      <c r="O958" s="2"/>
      <c r="P958" s="2"/>
      <c r="Q958" s="2"/>
      <c r="R958" s="2"/>
      <c r="S958" s="2"/>
      <c r="T958" s="2"/>
      <c r="U958" s="2"/>
      <c r="V958" s="2" t="s">
        <v>4447</v>
      </c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x14ac:dyDescent="0.25">
      <c r="A959" s="2">
        <v>325710</v>
      </c>
      <c r="B959" s="2" t="s">
        <v>2613</v>
      </c>
      <c r="C959" s="2" t="s">
        <v>228</v>
      </c>
      <c r="D959" s="2" t="s">
        <v>1720</v>
      </c>
      <c r="E959" s="2" t="s">
        <v>77</v>
      </c>
      <c r="F959" s="2">
        <v>34766</v>
      </c>
      <c r="G959" s="2" t="s">
        <v>2153</v>
      </c>
      <c r="H959" s="2" t="s">
        <v>16</v>
      </c>
      <c r="I959" s="2" t="s">
        <v>138</v>
      </c>
      <c r="J959" s="2" t="s">
        <v>1179</v>
      </c>
      <c r="K959" s="2"/>
      <c r="L959" s="2" t="s">
        <v>47</v>
      </c>
      <c r="M959" s="2"/>
      <c r="N959" s="2"/>
      <c r="O959" s="2"/>
      <c r="P959" s="2"/>
      <c r="Q959" s="2"/>
      <c r="R959" s="2"/>
      <c r="S959" s="2"/>
      <c r="T959" s="2"/>
      <c r="U959" s="2"/>
      <c r="V959" s="2" t="s">
        <v>4447</v>
      </c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x14ac:dyDescent="0.25">
      <c r="A960" s="2">
        <v>325770</v>
      </c>
      <c r="B960" s="2" t="s">
        <v>3713</v>
      </c>
      <c r="C960" s="2" t="s">
        <v>598</v>
      </c>
      <c r="D960" s="2" t="s">
        <v>229</v>
      </c>
      <c r="E960" s="2" t="s">
        <v>77</v>
      </c>
      <c r="F960" s="2">
        <v>34346</v>
      </c>
      <c r="G960" s="2" t="s">
        <v>18</v>
      </c>
      <c r="H960" s="2" t="s">
        <v>16</v>
      </c>
      <c r="I960" s="2" t="s">
        <v>138</v>
      </c>
      <c r="J960" s="2" t="s">
        <v>15</v>
      </c>
      <c r="K960" s="2"/>
      <c r="L960" s="2" t="s">
        <v>30</v>
      </c>
      <c r="M960" s="2"/>
      <c r="N960" s="2"/>
      <c r="O960" s="2"/>
      <c r="P960" s="2"/>
      <c r="Q960" s="2"/>
      <c r="R960" s="2"/>
      <c r="S960" s="2"/>
      <c r="T960" s="2"/>
      <c r="U960" s="2"/>
      <c r="V960" s="2" t="s">
        <v>4447</v>
      </c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x14ac:dyDescent="0.25">
      <c r="A961" s="2">
        <v>325959</v>
      </c>
      <c r="B961" s="2" t="s">
        <v>3737</v>
      </c>
      <c r="C961" s="2" t="s">
        <v>648</v>
      </c>
      <c r="D961" s="2" t="s">
        <v>3738</v>
      </c>
      <c r="E961" s="2" t="s">
        <v>76</v>
      </c>
      <c r="F961" s="2">
        <v>30864</v>
      </c>
      <c r="G961" s="2" t="s">
        <v>878</v>
      </c>
      <c r="H961" s="2" t="s">
        <v>16</v>
      </c>
      <c r="I961" s="2" t="s">
        <v>138</v>
      </c>
      <c r="J961" s="2" t="s">
        <v>1179</v>
      </c>
      <c r="K961" s="2"/>
      <c r="L961" s="2" t="s">
        <v>878</v>
      </c>
      <c r="M961" s="2"/>
      <c r="N961" s="2"/>
      <c r="O961" s="2"/>
      <c r="P961" s="2"/>
      <c r="Q961" s="2"/>
      <c r="R961" s="2"/>
      <c r="S961" s="2"/>
      <c r="T961" s="2"/>
      <c r="U961" s="2"/>
      <c r="V961" s="2" t="s">
        <v>4447</v>
      </c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x14ac:dyDescent="0.25">
      <c r="A962" s="2">
        <v>325983</v>
      </c>
      <c r="B962" s="2" t="s">
        <v>2825</v>
      </c>
      <c r="C962" s="2" t="s">
        <v>1983</v>
      </c>
      <c r="D962" s="2" t="s">
        <v>407</v>
      </c>
      <c r="E962" s="2" t="s">
        <v>77</v>
      </c>
      <c r="F962" s="2">
        <v>34123</v>
      </c>
      <c r="G962" s="2" t="s">
        <v>18</v>
      </c>
      <c r="H962" s="2" t="s">
        <v>16</v>
      </c>
      <c r="I962" s="2" t="s">
        <v>138</v>
      </c>
      <c r="J962" s="2" t="s">
        <v>1179</v>
      </c>
      <c r="K962" s="2"/>
      <c r="L962" s="2" t="s">
        <v>18</v>
      </c>
      <c r="M962" s="2"/>
      <c r="N962" s="2"/>
      <c r="O962" s="2"/>
      <c r="P962" s="2"/>
      <c r="Q962" s="2"/>
      <c r="R962" s="2"/>
      <c r="S962" s="2"/>
      <c r="T962" s="2"/>
      <c r="U962" s="2"/>
      <c r="V962" s="2" t="s">
        <v>4447</v>
      </c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x14ac:dyDescent="0.25">
      <c r="A963" s="2">
        <v>326128</v>
      </c>
      <c r="B963" s="2" t="s">
        <v>3739</v>
      </c>
      <c r="C963" s="2" t="s">
        <v>496</v>
      </c>
      <c r="D963" s="2" t="s">
        <v>231</v>
      </c>
      <c r="E963" s="2" t="s">
        <v>77</v>
      </c>
      <c r="F963" s="2">
        <v>34901</v>
      </c>
      <c r="G963" s="2" t="s">
        <v>18</v>
      </c>
      <c r="H963" s="2" t="s">
        <v>16</v>
      </c>
      <c r="I963" s="2" t="s">
        <v>138</v>
      </c>
      <c r="J963" s="2" t="s">
        <v>1179</v>
      </c>
      <c r="K963" s="2"/>
      <c r="L963" s="2" t="s">
        <v>18</v>
      </c>
      <c r="M963" s="2"/>
      <c r="N963" s="2"/>
      <c r="O963" s="2"/>
      <c r="P963" s="2"/>
      <c r="Q963" s="2"/>
      <c r="R963" s="2"/>
      <c r="S963" s="2"/>
      <c r="T963" s="2"/>
      <c r="U963" s="2"/>
      <c r="V963" s="2" t="s">
        <v>4447</v>
      </c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x14ac:dyDescent="0.25">
      <c r="A964" s="2">
        <v>326558</v>
      </c>
      <c r="B964" s="2" t="s">
        <v>3363</v>
      </c>
      <c r="C964" s="2" t="s">
        <v>323</v>
      </c>
      <c r="D964" s="2" t="s">
        <v>330</v>
      </c>
      <c r="E964" s="2" t="s">
        <v>76</v>
      </c>
      <c r="F964" s="2">
        <v>29240</v>
      </c>
      <c r="G964" s="2" t="s">
        <v>3364</v>
      </c>
      <c r="H964" s="2" t="s">
        <v>16</v>
      </c>
      <c r="I964" s="2" t="s">
        <v>138</v>
      </c>
      <c r="J964" s="2" t="s">
        <v>1179</v>
      </c>
      <c r="K964" s="2"/>
      <c r="L964" s="2" t="s">
        <v>18</v>
      </c>
      <c r="M964" s="2"/>
      <c r="N964" s="2"/>
      <c r="O964" s="2"/>
      <c r="P964" s="2"/>
      <c r="Q964" s="2"/>
      <c r="R964" s="2"/>
      <c r="S964" s="2"/>
      <c r="T964" s="2"/>
      <c r="U964" s="2"/>
      <c r="V964" s="2" t="s">
        <v>4447</v>
      </c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x14ac:dyDescent="0.25">
      <c r="A965" s="2">
        <v>326882</v>
      </c>
      <c r="B965" s="2" t="s">
        <v>3082</v>
      </c>
      <c r="C965" s="2" t="s">
        <v>570</v>
      </c>
      <c r="D965" s="2" t="s">
        <v>234</v>
      </c>
      <c r="E965" s="2" t="s">
        <v>76</v>
      </c>
      <c r="F965" s="2">
        <v>33255</v>
      </c>
      <c r="G965" s="2" t="s">
        <v>18</v>
      </c>
      <c r="H965" s="2" t="s">
        <v>16</v>
      </c>
      <c r="I965" s="2" t="s">
        <v>138</v>
      </c>
      <c r="J965" s="2" t="s">
        <v>1179</v>
      </c>
      <c r="K965" s="2"/>
      <c r="L965" s="2" t="s">
        <v>18</v>
      </c>
      <c r="M965" s="2"/>
      <c r="N965" s="2"/>
      <c r="O965" s="2"/>
      <c r="P965" s="2"/>
      <c r="Q965" s="2"/>
      <c r="R965" s="2"/>
      <c r="S965" s="2"/>
      <c r="T965" s="2"/>
      <c r="U965" s="2"/>
      <c r="V965" s="2" t="s">
        <v>4447</v>
      </c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x14ac:dyDescent="0.25">
      <c r="A966" s="2">
        <v>327386</v>
      </c>
      <c r="B966" s="2" t="s">
        <v>3952</v>
      </c>
      <c r="C966" s="2" t="s">
        <v>219</v>
      </c>
      <c r="D966" s="2" t="s">
        <v>1178</v>
      </c>
      <c r="E966" s="2" t="s">
        <v>76</v>
      </c>
      <c r="F966" s="2">
        <v>30060</v>
      </c>
      <c r="G966" s="2" t="s">
        <v>18</v>
      </c>
      <c r="H966" s="2" t="s">
        <v>16</v>
      </c>
      <c r="I966" s="2" t="s">
        <v>138</v>
      </c>
      <c r="J966" s="2" t="s">
        <v>1179</v>
      </c>
      <c r="K966" s="2"/>
      <c r="L966" s="2" t="s">
        <v>73</v>
      </c>
      <c r="M966" s="2"/>
      <c r="N966" s="2"/>
      <c r="O966" s="2"/>
      <c r="P966" s="2"/>
      <c r="Q966" s="2"/>
      <c r="R966" s="2"/>
      <c r="S966" s="2"/>
      <c r="T966" s="2"/>
      <c r="U966" s="2"/>
      <c r="V966" s="2" t="s">
        <v>4447</v>
      </c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x14ac:dyDescent="0.25">
      <c r="A967" s="2">
        <v>327426</v>
      </c>
      <c r="B967" s="2" t="s">
        <v>3953</v>
      </c>
      <c r="C967" s="2" t="s">
        <v>326</v>
      </c>
      <c r="D967" s="2" t="s">
        <v>330</v>
      </c>
      <c r="E967" s="2" t="s">
        <v>77</v>
      </c>
      <c r="F967" s="2">
        <v>32390</v>
      </c>
      <c r="G967" s="2" t="s">
        <v>18</v>
      </c>
      <c r="H967" s="2" t="s">
        <v>19</v>
      </c>
      <c r="I967" s="2" t="s">
        <v>138</v>
      </c>
      <c r="J967" s="2" t="s">
        <v>1179</v>
      </c>
      <c r="K967" s="2"/>
      <c r="L967" s="2" t="s">
        <v>30</v>
      </c>
      <c r="M967" s="2"/>
      <c r="N967" s="2"/>
      <c r="O967" s="2"/>
      <c r="P967" s="2"/>
      <c r="Q967" s="2"/>
      <c r="R967" s="2"/>
      <c r="S967" s="2"/>
      <c r="T967" s="2"/>
      <c r="U967" s="2"/>
      <c r="V967" s="2" t="s">
        <v>4447</v>
      </c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x14ac:dyDescent="0.25">
      <c r="A968" s="2">
        <v>328296</v>
      </c>
      <c r="B968" s="2" t="s">
        <v>2869</v>
      </c>
      <c r="C968" s="2" t="s">
        <v>247</v>
      </c>
      <c r="D968" s="2" t="s">
        <v>994</v>
      </c>
      <c r="E968" s="2" t="s">
        <v>77</v>
      </c>
      <c r="F968" s="2">
        <v>31425</v>
      </c>
      <c r="G968" s="2" t="s">
        <v>368</v>
      </c>
      <c r="H968" s="2" t="s">
        <v>16</v>
      </c>
      <c r="I968" s="2" t="s">
        <v>138</v>
      </c>
      <c r="J968" s="2" t="s">
        <v>1179</v>
      </c>
      <c r="K968" s="2"/>
      <c r="L968" s="2" t="s">
        <v>18</v>
      </c>
      <c r="M968" s="2"/>
      <c r="N968" s="2"/>
      <c r="O968" s="2"/>
      <c r="P968" s="2"/>
      <c r="Q968" s="2"/>
      <c r="R968" s="2"/>
      <c r="S968" s="2"/>
      <c r="T968" s="2"/>
      <c r="U968" s="2"/>
      <c r="V968" s="2" t="s">
        <v>4447</v>
      </c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x14ac:dyDescent="0.25">
      <c r="A969" s="2">
        <v>328421</v>
      </c>
      <c r="B969" s="2" t="s">
        <v>2837</v>
      </c>
      <c r="C969" s="2" t="s">
        <v>331</v>
      </c>
      <c r="D969" s="2" t="s">
        <v>331</v>
      </c>
      <c r="E969" s="2" t="s">
        <v>77</v>
      </c>
      <c r="F969" s="2">
        <v>30193</v>
      </c>
      <c r="G969" s="2" t="s">
        <v>18</v>
      </c>
      <c r="H969" s="2" t="s">
        <v>16</v>
      </c>
      <c r="I969" s="2" t="s">
        <v>138</v>
      </c>
      <c r="J969" s="2" t="s">
        <v>1179</v>
      </c>
      <c r="K969" s="2"/>
      <c r="L969" s="2" t="s">
        <v>73</v>
      </c>
      <c r="M969" s="2"/>
      <c r="N969" s="2"/>
      <c r="O969" s="2"/>
      <c r="P969" s="2"/>
      <c r="Q969" s="2"/>
      <c r="R969" s="2"/>
      <c r="S969" s="2"/>
      <c r="T969" s="2"/>
      <c r="U969" s="2"/>
      <c r="V969" s="2" t="s">
        <v>4447</v>
      </c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x14ac:dyDescent="0.25">
      <c r="A970" s="2">
        <v>328495</v>
      </c>
      <c r="B970" s="2" t="s">
        <v>3412</v>
      </c>
      <c r="C970" s="2" t="s">
        <v>945</v>
      </c>
      <c r="D970" s="2" t="s">
        <v>532</v>
      </c>
      <c r="E970" s="2" t="s">
        <v>76</v>
      </c>
      <c r="F970" s="2">
        <v>33241</v>
      </c>
      <c r="G970" s="2" t="s">
        <v>3413</v>
      </c>
      <c r="H970" s="2" t="s">
        <v>16</v>
      </c>
      <c r="I970" s="2" t="s">
        <v>138</v>
      </c>
      <c r="J970" s="2" t="s">
        <v>1179</v>
      </c>
      <c r="K970" s="2"/>
      <c r="L970" s="2" t="s">
        <v>61</v>
      </c>
      <c r="M970" s="2"/>
      <c r="N970" s="2"/>
      <c r="O970" s="2"/>
      <c r="P970" s="2"/>
      <c r="Q970" s="2"/>
      <c r="R970" s="2"/>
      <c r="S970" s="2"/>
      <c r="T970" s="2"/>
      <c r="U970" s="2"/>
      <c r="V970" s="2" t="s">
        <v>4447</v>
      </c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x14ac:dyDescent="0.25">
      <c r="A971" s="2">
        <v>328519</v>
      </c>
      <c r="B971" s="2" t="s">
        <v>3264</v>
      </c>
      <c r="C971" s="2" t="s">
        <v>247</v>
      </c>
      <c r="D971" s="2" t="s">
        <v>448</v>
      </c>
      <c r="E971" s="2" t="s">
        <v>77</v>
      </c>
      <c r="F971" s="2">
        <v>29532</v>
      </c>
      <c r="G971" s="2" t="s">
        <v>37</v>
      </c>
      <c r="H971" s="2" t="s">
        <v>16</v>
      </c>
      <c r="I971" s="2" t="s">
        <v>138</v>
      </c>
      <c r="J971" s="2" t="s">
        <v>15</v>
      </c>
      <c r="K971" s="2"/>
      <c r="L971" s="2" t="s">
        <v>18</v>
      </c>
      <c r="M971" s="2"/>
      <c r="N971" s="2"/>
      <c r="O971" s="2"/>
      <c r="P971" s="2"/>
      <c r="Q971" s="2"/>
      <c r="R971" s="2"/>
      <c r="S971" s="2"/>
      <c r="T971" s="2"/>
      <c r="U971" s="2"/>
      <c r="V971" s="2" t="s">
        <v>4447</v>
      </c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x14ac:dyDescent="0.25">
      <c r="A972" s="2">
        <v>329259</v>
      </c>
      <c r="B972" s="2" t="s">
        <v>3332</v>
      </c>
      <c r="C972" s="2" t="s">
        <v>349</v>
      </c>
      <c r="D972" s="2" t="s">
        <v>237</v>
      </c>
      <c r="E972" s="2" t="s">
        <v>76</v>
      </c>
      <c r="F972" s="2">
        <v>35827</v>
      </c>
      <c r="G972" s="2" t="s">
        <v>18</v>
      </c>
      <c r="H972" s="2" t="s">
        <v>19</v>
      </c>
      <c r="I972" s="2" t="s">
        <v>138</v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 t="s">
        <v>4447</v>
      </c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x14ac:dyDescent="0.25">
      <c r="A973" s="2">
        <v>329380</v>
      </c>
      <c r="B973" s="2" t="s">
        <v>2567</v>
      </c>
      <c r="C973" s="2" t="s">
        <v>804</v>
      </c>
      <c r="D973" s="2" t="s">
        <v>371</v>
      </c>
      <c r="E973" s="2" t="s">
        <v>76</v>
      </c>
      <c r="F973" s="2">
        <v>35636</v>
      </c>
      <c r="G973" s="2" t="s">
        <v>18</v>
      </c>
      <c r="H973" s="2" t="s">
        <v>16</v>
      </c>
      <c r="I973" s="2" t="s">
        <v>138</v>
      </c>
      <c r="J973" s="2" t="s">
        <v>1179</v>
      </c>
      <c r="K973" s="2"/>
      <c r="L973" s="2" t="s">
        <v>18</v>
      </c>
      <c r="M973" s="2"/>
      <c r="N973" s="2"/>
      <c r="O973" s="2"/>
      <c r="P973" s="2"/>
      <c r="Q973" s="2"/>
      <c r="R973" s="2"/>
      <c r="S973" s="2"/>
      <c r="T973" s="2"/>
      <c r="U973" s="2"/>
      <c r="V973" s="2" t="s">
        <v>4447</v>
      </c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x14ac:dyDescent="0.25">
      <c r="A974" s="2">
        <v>329524</v>
      </c>
      <c r="B974" s="2" t="s">
        <v>3955</v>
      </c>
      <c r="C974" s="2" t="s">
        <v>1408</v>
      </c>
      <c r="D974" s="2" t="s">
        <v>340</v>
      </c>
      <c r="E974" s="2" t="s">
        <v>77</v>
      </c>
      <c r="F974" s="2">
        <v>35796</v>
      </c>
      <c r="G974" s="2" t="s">
        <v>609</v>
      </c>
      <c r="H974" s="2" t="s">
        <v>16</v>
      </c>
      <c r="I974" s="2" t="s">
        <v>138</v>
      </c>
      <c r="J974" s="2" t="s">
        <v>15</v>
      </c>
      <c r="K974" s="2"/>
      <c r="L974" s="2" t="s">
        <v>70</v>
      </c>
      <c r="M974" s="2"/>
      <c r="N974" s="2"/>
      <c r="O974" s="2"/>
      <c r="P974" s="2"/>
      <c r="Q974" s="2"/>
      <c r="R974" s="2"/>
      <c r="S974" s="2"/>
      <c r="T974" s="2"/>
      <c r="U974" s="2"/>
      <c r="V974" s="2" t="s">
        <v>4447</v>
      </c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x14ac:dyDescent="0.25">
      <c r="A975" s="2">
        <v>329738</v>
      </c>
      <c r="B975" s="2" t="s">
        <v>3379</v>
      </c>
      <c r="C975" s="2" t="s">
        <v>1191</v>
      </c>
      <c r="D975" s="2" t="s">
        <v>491</v>
      </c>
      <c r="E975" s="2" t="s">
        <v>77</v>
      </c>
      <c r="F975" s="2">
        <v>29653</v>
      </c>
      <c r="G975" s="2" t="s">
        <v>3380</v>
      </c>
      <c r="H975" s="2" t="s">
        <v>16</v>
      </c>
      <c r="I975" s="2" t="s">
        <v>138</v>
      </c>
      <c r="J975" s="2" t="s">
        <v>1179</v>
      </c>
      <c r="K975" s="2"/>
      <c r="L975" s="2" t="s">
        <v>70</v>
      </c>
      <c r="M975" s="2"/>
      <c r="N975" s="2"/>
      <c r="O975" s="2"/>
      <c r="P975" s="2"/>
      <c r="Q975" s="2"/>
      <c r="R975" s="2"/>
      <c r="S975" s="2"/>
      <c r="T975" s="2"/>
      <c r="U975" s="2"/>
      <c r="V975" s="2" t="s">
        <v>4447</v>
      </c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x14ac:dyDescent="0.25">
      <c r="A976" s="2">
        <v>329839</v>
      </c>
      <c r="B976" s="2" t="s">
        <v>2572</v>
      </c>
      <c r="C976" s="2" t="s">
        <v>591</v>
      </c>
      <c r="D976" s="2" t="s">
        <v>2573</v>
      </c>
      <c r="E976" s="2" t="s">
        <v>76</v>
      </c>
      <c r="F976" s="2">
        <v>36157</v>
      </c>
      <c r="G976" s="2" t="s">
        <v>70</v>
      </c>
      <c r="H976" s="2" t="s">
        <v>16</v>
      </c>
      <c r="I976" s="2" t="s">
        <v>138</v>
      </c>
      <c r="J976" s="2" t="s">
        <v>1179</v>
      </c>
      <c r="K976" s="2"/>
      <c r="L976" s="2" t="s">
        <v>70</v>
      </c>
      <c r="M976" s="2"/>
      <c r="N976" s="2"/>
      <c r="O976" s="2"/>
      <c r="P976" s="2"/>
      <c r="Q976" s="2"/>
      <c r="R976" s="2"/>
      <c r="S976" s="2"/>
      <c r="T976" s="2"/>
      <c r="U976" s="2"/>
      <c r="V976" s="2" t="s">
        <v>4447</v>
      </c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x14ac:dyDescent="0.25">
      <c r="A977" s="2">
        <v>330106</v>
      </c>
      <c r="B977" s="2" t="s">
        <v>2445</v>
      </c>
      <c r="C977" s="2" t="s">
        <v>2446</v>
      </c>
      <c r="D977" s="2" t="s">
        <v>407</v>
      </c>
      <c r="E977" s="2" t="s">
        <v>76</v>
      </c>
      <c r="F977" s="2">
        <v>36161</v>
      </c>
      <c r="G977" s="2" t="s">
        <v>212</v>
      </c>
      <c r="H977" s="2" t="s">
        <v>16</v>
      </c>
      <c r="I977" s="2" t="s">
        <v>138</v>
      </c>
      <c r="J977" s="2" t="s">
        <v>1179</v>
      </c>
      <c r="K977" s="2"/>
      <c r="L977" s="2" t="s">
        <v>18</v>
      </c>
      <c r="M977" s="2"/>
      <c r="N977" s="2"/>
      <c r="O977" s="2"/>
      <c r="P977" s="2"/>
      <c r="Q977" s="2"/>
      <c r="R977" s="2"/>
      <c r="S977" s="2"/>
      <c r="T977" s="2"/>
      <c r="U977" s="2"/>
      <c r="V977" s="2" t="s">
        <v>4447</v>
      </c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x14ac:dyDescent="0.25">
      <c r="A978" s="2">
        <v>330213</v>
      </c>
      <c r="B978" s="2" t="s">
        <v>3482</v>
      </c>
      <c r="C978" s="2" t="s">
        <v>228</v>
      </c>
      <c r="D978" s="2" t="s">
        <v>3483</v>
      </c>
      <c r="E978" s="2" t="s">
        <v>76</v>
      </c>
      <c r="F978" s="2">
        <v>34336</v>
      </c>
      <c r="G978" s="2" t="s">
        <v>18</v>
      </c>
      <c r="H978" s="2" t="s">
        <v>16</v>
      </c>
      <c r="I978" s="2" t="s">
        <v>138</v>
      </c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 t="s">
        <v>4447</v>
      </c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x14ac:dyDescent="0.25">
      <c r="A979" s="2">
        <v>330507</v>
      </c>
      <c r="B979" s="2" t="s">
        <v>3189</v>
      </c>
      <c r="C979" s="2" t="s">
        <v>250</v>
      </c>
      <c r="D979" s="2" t="s">
        <v>3190</v>
      </c>
      <c r="E979" s="2" t="s">
        <v>76</v>
      </c>
      <c r="F979" s="2">
        <v>31219</v>
      </c>
      <c r="G979" s="2" t="s">
        <v>3191</v>
      </c>
      <c r="H979" s="2" t="s">
        <v>16</v>
      </c>
      <c r="I979" s="2" t="s">
        <v>138</v>
      </c>
      <c r="J979" s="2" t="s">
        <v>1179</v>
      </c>
      <c r="K979" s="2"/>
      <c r="L979" s="2" t="s">
        <v>18</v>
      </c>
      <c r="M979" s="2"/>
      <c r="N979" s="2"/>
      <c r="O979" s="2"/>
      <c r="P979" s="2"/>
      <c r="Q979" s="2"/>
      <c r="R979" s="2"/>
      <c r="S979" s="2"/>
      <c r="T979" s="2"/>
      <c r="U979" s="2"/>
      <c r="V979" s="2" t="s">
        <v>4447</v>
      </c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x14ac:dyDescent="0.25">
      <c r="A980" s="2">
        <v>330897</v>
      </c>
      <c r="B980" s="2" t="s">
        <v>3384</v>
      </c>
      <c r="C980" s="2" t="s">
        <v>744</v>
      </c>
      <c r="D980" s="2" t="s">
        <v>3385</v>
      </c>
      <c r="E980" s="2" t="s">
        <v>76</v>
      </c>
      <c r="F980" s="2">
        <v>35796</v>
      </c>
      <c r="G980" s="2" t="s">
        <v>18</v>
      </c>
      <c r="H980" s="2" t="s">
        <v>16</v>
      </c>
      <c r="I980" s="2" t="s">
        <v>138</v>
      </c>
      <c r="J980" s="2" t="s">
        <v>15</v>
      </c>
      <c r="K980" s="2"/>
      <c r="L980" s="2" t="s">
        <v>30</v>
      </c>
      <c r="M980" s="2"/>
      <c r="N980" s="2"/>
      <c r="O980" s="2"/>
      <c r="P980" s="2"/>
      <c r="Q980" s="2"/>
      <c r="R980" s="2"/>
      <c r="S980" s="2"/>
      <c r="T980" s="2"/>
      <c r="U980" s="2"/>
      <c r="V980" s="2" t="s">
        <v>4447</v>
      </c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x14ac:dyDescent="0.25">
      <c r="A981" s="2">
        <v>331015</v>
      </c>
      <c r="B981" s="2" t="s">
        <v>3159</v>
      </c>
      <c r="C981" s="2" t="s">
        <v>492</v>
      </c>
      <c r="D981" s="2" t="s">
        <v>275</v>
      </c>
      <c r="E981" s="2" t="s">
        <v>76</v>
      </c>
      <c r="F981" s="2">
        <v>35065</v>
      </c>
      <c r="G981" s="2" t="s">
        <v>651</v>
      </c>
      <c r="H981" s="2" t="s">
        <v>16</v>
      </c>
      <c r="I981" s="2" t="s">
        <v>138</v>
      </c>
      <c r="J981" s="2" t="s">
        <v>1179</v>
      </c>
      <c r="K981" s="2"/>
      <c r="L981" s="2" t="s">
        <v>18</v>
      </c>
      <c r="M981" s="2"/>
      <c r="N981" s="2"/>
      <c r="O981" s="2"/>
      <c r="P981" s="2"/>
      <c r="Q981" s="2"/>
      <c r="R981" s="2"/>
      <c r="S981" s="2"/>
      <c r="T981" s="2"/>
      <c r="U981" s="2"/>
      <c r="V981" s="2" t="s">
        <v>4447</v>
      </c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x14ac:dyDescent="0.25">
      <c r="A982" s="2">
        <v>331035</v>
      </c>
      <c r="B982" s="2" t="s">
        <v>2904</v>
      </c>
      <c r="C982" s="2" t="s">
        <v>342</v>
      </c>
      <c r="D982" s="2" t="s">
        <v>445</v>
      </c>
      <c r="E982" s="2" t="s">
        <v>77</v>
      </c>
      <c r="F982" s="2">
        <v>32533</v>
      </c>
      <c r="G982" s="2" t="s">
        <v>2905</v>
      </c>
      <c r="H982" s="2" t="s">
        <v>16</v>
      </c>
      <c r="I982" s="2" t="s">
        <v>138</v>
      </c>
      <c r="J982" s="2" t="s">
        <v>1179</v>
      </c>
      <c r="K982" s="2"/>
      <c r="L982" s="2" t="s">
        <v>18</v>
      </c>
      <c r="M982" s="2"/>
      <c r="N982" s="2"/>
      <c r="O982" s="2"/>
      <c r="P982" s="2"/>
      <c r="Q982" s="2"/>
      <c r="R982" s="2"/>
      <c r="S982" s="2"/>
      <c r="T982" s="2"/>
      <c r="U982" s="2"/>
      <c r="V982" s="2" t="s">
        <v>4447</v>
      </c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x14ac:dyDescent="0.25">
      <c r="A983" s="2">
        <v>331075</v>
      </c>
      <c r="B983" s="2" t="s">
        <v>3823</v>
      </c>
      <c r="C983" s="2" t="s">
        <v>213</v>
      </c>
      <c r="D983" s="2" t="s">
        <v>801</v>
      </c>
      <c r="E983" s="2" t="s">
        <v>77</v>
      </c>
      <c r="F983" s="2">
        <v>32298</v>
      </c>
      <c r="G983" s="2" t="s">
        <v>212</v>
      </c>
      <c r="H983" s="2" t="s">
        <v>16</v>
      </c>
      <c r="I983" s="2" t="s">
        <v>138</v>
      </c>
      <c r="J983" s="2" t="s">
        <v>1179</v>
      </c>
      <c r="K983" s="2"/>
      <c r="L983" s="2" t="s">
        <v>18</v>
      </c>
      <c r="M983" s="2"/>
      <c r="N983" s="2"/>
      <c r="O983" s="2"/>
      <c r="P983" s="2" t="s">
        <v>4260</v>
      </c>
      <c r="Q983" s="2"/>
      <c r="R983" s="2"/>
      <c r="S983" s="2"/>
      <c r="T983" s="2"/>
      <c r="U983" s="2"/>
      <c r="V983" s="2" t="s">
        <v>4447</v>
      </c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x14ac:dyDescent="0.25">
      <c r="A984" s="2">
        <v>331191</v>
      </c>
      <c r="B984" s="2" t="s">
        <v>3424</v>
      </c>
      <c r="C984" s="2" t="s">
        <v>213</v>
      </c>
      <c r="D984" s="2" t="s">
        <v>2523</v>
      </c>
      <c r="E984" s="2" t="s">
        <v>77</v>
      </c>
      <c r="F984" s="2">
        <v>28255</v>
      </c>
      <c r="G984" s="2" t="s">
        <v>651</v>
      </c>
      <c r="H984" s="2" t="s">
        <v>16</v>
      </c>
      <c r="I984" s="2" t="s">
        <v>138</v>
      </c>
      <c r="J984" s="2" t="s">
        <v>1179</v>
      </c>
      <c r="K984" s="2"/>
      <c r="L984" s="2" t="s">
        <v>30</v>
      </c>
      <c r="M984" s="2"/>
      <c r="N984" s="2"/>
      <c r="O984" s="2"/>
      <c r="P984" s="2"/>
      <c r="Q984" s="2"/>
      <c r="R984" s="2"/>
      <c r="S984" s="2"/>
      <c r="T984" s="2"/>
      <c r="U984" s="2"/>
      <c r="V984" s="2" t="s">
        <v>4447</v>
      </c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x14ac:dyDescent="0.25">
      <c r="A985" s="2">
        <v>331409</v>
      </c>
      <c r="B985" s="2" t="s">
        <v>1441</v>
      </c>
      <c r="C985" s="2" t="s">
        <v>668</v>
      </c>
      <c r="D985" s="2" t="s">
        <v>312</v>
      </c>
      <c r="E985" s="2" t="s">
        <v>76</v>
      </c>
      <c r="F985" s="2">
        <v>36379</v>
      </c>
      <c r="G985" s="2" t="s">
        <v>394</v>
      </c>
      <c r="H985" s="2" t="s">
        <v>16</v>
      </c>
      <c r="I985" s="2" t="s">
        <v>138</v>
      </c>
      <c r="J985" s="2" t="s">
        <v>15</v>
      </c>
      <c r="K985" s="2"/>
      <c r="L985" s="2" t="s">
        <v>18</v>
      </c>
      <c r="M985" s="2"/>
      <c r="N985" s="2"/>
      <c r="O985" s="2"/>
      <c r="P985" s="2"/>
      <c r="Q985" s="2"/>
      <c r="R985" s="2"/>
      <c r="S985" s="2"/>
      <c r="T985" s="2"/>
      <c r="U985" s="2"/>
      <c r="V985" s="2" t="s">
        <v>4447</v>
      </c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x14ac:dyDescent="0.25">
      <c r="A986" s="2">
        <v>331505</v>
      </c>
      <c r="B986" s="2" t="s">
        <v>3227</v>
      </c>
      <c r="C986" s="2" t="s">
        <v>210</v>
      </c>
      <c r="D986" s="2" t="s">
        <v>608</v>
      </c>
      <c r="E986" s="2" t="s">
        <v>76</v>
      </c>
      <c r="F986" s="2">
        <v>36161</v>
      </c>
      <c r="G986" s="2" t="s">
        <v>908</v>
      </c>
      <c r="H986" s="2" t="s">
        <v>16</v>
      </c>
      <c r="I986" s="2" t="s">
        <v>138</v>
      </c>
      <c r="J986" s="2" t="s">
        <v>15</v>
      </c>
      <c r="K986" s="2"/>
      <c r="L986" s="2" t="s">
        <v>37</v>
      </c>
      <c r="M986" s="2"/>
      <c r="N986" s="2"/>
      <c r="O986" s="2"/>
      <c r="P986" s="2"/>
      <c r="Q986" s="2"/>
      <c r="R986" s="2"/>
      <c r="S986" s="2"/>
      <c r="T986" s="2"/>
      <c r="U986" s="2"/>
      <c r="V986" s="2" t="s">
        <v>4447</v>
      </c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x14ac:dyDescent="0.25">
      <c r="A987" s="2">
        <v>331752</v>
      </c>
      <c r="B987" s="2" t="s">
        <v>3303</v>
      </c>
      <c r="C987" s="2" t="s">
        <v>323</v>
      </c>
      <c r="D987" s="2" t="s">
        <v>3304</v>
      </c>
      <c r="E987" s="2" t="s">
        <v>77</v>
      </c>
      <c r="F987" s="2">
        <v>32874</v>
      </c>
      <c r="G987" s="2" t="s">
        <v>55</v>
      </c>
      <c r="H987" s="2" t="s">
        <v>16</v>
      </c>
      <c r="I987" s="2" t="s">
        <v>138</v>
      </c>
      <c r="J987" s="2" t="s">
        <v>1179</v>
      </c>
      <c r="K987" s="2"/>
      <c r="L987" s="2" t="s">
        <v>55</v>
      </c>
      <c r="M987" s="2"/>
      <c r="N987" s="2"/>
      <c r="O987" s="2"/>
      <c r="P987" s="2"/>
      <c r="Q987" s="2"/>
      <c r="R987" s="2"/>
      <c r="S987" s="2"/>
      <c r="T987" s="2"/>
      <c r="U987" s="2"/>
      <c r="V987" s="2" t="s">
        <v>4447</v>
      </c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x14ac:dyDescent="0.25">
      <c r="A988" s="2">
        <v>331829</v>
      </c>
      <c r="B988" s="2" t="s">
        <v>4104</v>
      </c>
      <c r="C988" s="2" t="s">
        <v>363</v>
      </c>
      <c r="D988" s="2" t="s">
        <v>485</v>
      </c>
      <c r="E988" s="2" t="s">
        <v>77</v>
      </c>
      <c r="F988" s="2">
        <v>35360</v>
      </c>
      <c r="G988" s="2" t="s">
        <v>18</v>
      </c>
      <c r="H988" s="2" t="s">
        <v>16</v>
      </c>
      <c r="I988" s="2" t="s">
        <v>138</v>
      </c>
      <c r="J988" s="2" t="s">
        <v>1179</v>
      </c>
      <c r="K988" s="2"/>
      <c r="L988" s="2" t="s">
        <v>30</v>
      </c>
      <c r="M988" s="2"/>
      <c r="N988" s="2"/>
      <c r="O988" s="2"/>
      <c r="P988" s="2"/>
      <c r="Q988" s="2"/>
      <c r="R988" s="2"/>
      <c r="S988" s="2"/>
      <c r="T988" s="2"/>
      <c r="U988" s="2"/>
      <c r="V988" s="2" t="s">
        <v>4447</v>
      </c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x14ac:dyDescent="0.25">
      <c r="A989" s="2">
        <v>331928</v>
      </c>
      <c r="B989" s="2" t="s">
        <v>3256</v>
      </c>
      <c r="C989" s="2" t="s">
        <v>254</v>
      </c>
      <c r="D989" s="2" t="s">
        <v>1007</v>
      </c>
      <c r="E989" s="2" t="s">
        <v>77</v>
      </c>
      <c r="F989" s="2">
        <v>34702</v>
      </c>
      <c r="G989" s="2" t="s">
        <v>18</v>
      </c>
      <c r="H989" s="2" t="s">
        <v>16</v>
      </c>
      <c r="I989" s="2" t="s">
        <v>138</v>
      </c>
      <c r="J989" s="2" t="s">
        <v>1179</v>
      </c>
      <c r="K989" s="2"/>
      <c r="L989" s="2" t="s">
        <v>67</v>
      </c>
      <c r="M989" s="2"/>
      <c r="N989" s="2"/>
      <c r="O989" s="2"/>
      <c r="P989" s="2"/>
      <c r="Q989" s="2"/>
      <c r="R989" s="2"/>
      <c r="S989" s="2"/>
      <c r="T989" s="2"/>
      <c r="U989" s="2"/>
      <c r="V989" s="2" t="s">
        <v>4447</v>
      </c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x14ac:dyDescent="0.25">
      <c r="A990" s="2">
        <v>331936</v>
      </c>
      <c r="B990" s="2" t="s">
        <v>3958</v>
      </c>
      <c r="C990" s="2" t="s">
        <v>395</v>
      </c>
      <c r="D990" s="2" t="s">
        <v>319</v>
      </c>
      <c r="E990" s="2" t="s">
        <v>77</v>
      </c>
      <c r="F990" s="2">
        <v>36555</v>
      </c>
      <c r="G990" s="2" t="s">
        <v>18</v>
      </c>
      <c r="H990" s="2" t="s">
        <v>16</v>
      </c>
      <c r="I990" s="2" t="s">
        <v>138</v>
      </c>
      <c r="J990" s="2" t="s">
        <v>1179</v>
      </c>
      <c r="K990" s="2"/>
      <c r="L990" s="2" t="s">
        <v>30</v>
      </c>
      <c r="M990" s="2"/>
      <c r="N990" s="2"/>
      <c r="O990" s="2"/>
      <c r="P990" s="2"/>
      <c r="Q990" s="2"/>
      <c r="R990" s="2"/>
      <c r="S990" s="2"/>
      <c r="T990" s="2"/>
      <c r="U990" s="2"/>
      <c r="V990" s="2" t="s">
        <v>4447</v>
      </c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x14ac:dyDescent="0.25">
      <c r="A991" s="2">
        <v>331944</v>
      </c>
      <c r="B991" s="2" t="s">
        <v>3387</v>
      </c>
      <c r="C991" s="2" t="s">
        <v>290</v>
      </c>
      <c r="D991" s="2" t="s">
        <v>377</v>
      </c>
      <c r="E991" s="2" t="s">
        <v>77</v>
      </c>
      <c r="F991" s="2">
        <v>35065</v>
      </c>
      <c r="G991" s="2" t="s">
        <v>406</v>
      </c>
      <c r="H991" s="2" t="s">
        <v>16</v>
      </c>
      <c r="I991" s="2" t="s">
        <v>138</v>
      </c>
      <c r="J991" s="2" t="s">
        <v>1179</v>
      </c>
      <c r="K991" s="2"/>
      <c r="L991" s="2" t="s">
        <v>18</v>
      </c>
      <c r="M991" s="2"/>
      <c r="N991" s="2"/>
      <c r="O991" s="2"/>
      <c r="P991" s="2"/>
      <c r="Q991" s="2"/>
      <c r="R991" s="2"/>
      <c r="S991" s="2"/>
      <c r="T991" s="2"/>
      <c r="U991" s="2"/>
      <c r="V991" s="2" t="s">
        <v>4447</v>
      </c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x14ac:dyDescent="0.25">
      <c r="A992" s="2">
        <v>331958</v>
      </c>
      <c r="B992" s="2" t="s">
        <v>2504</v>
      </c>
      <c r="C992" s="2" t="s">
        <v>278</v>
      </c>
      <c r="D992" s="2" t="s">
        <v>2505</v>
      </c>
      <c r="E992" s="2" t="s">
        <v>77</v>
      </c>
      <c r="F992" s="2">
        <v>34703</v>
      </c>
      <c r="G992" s="2" t="s">
        <v>18</v>
      </c>
      <c r="H992" s="2" t="s">
        <v>16</v>
      </c>
      <c r="I992" s="2" t="s">
        <v>138</v>
      </c>
      <c r="J992" s="2" t="s">
        <v>15</v>
      </c>
      <c r="K992" s="2"/>
      <c r="L992" s="2" t="s">
        <v>18</v>
      </c>
      <c r="M992" s="2"/>
      <c r="N992" s="2"/>
      <c r="O992" s="2"/>
      <c r="P992" s="2" t="s">
        <v>4258</v>
      </c>
      <c r="Q992" s="2"/>
      <c r="R992" s="2"/>
      <c r="S992" s="2"/>
      <c r="T992" s="2"/>
      <c r="U992" s="2"/>
      <c r="V992" s="2" t="s">
        <v>4447</v>
      </c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x14ac:dyDescent="0.25">
      <c r="A993" s="2">
        <v>332018</v>
      </c>
      <c r="B993" s="2" t="s">
        <v>2971</v>
      </c>
      <c r="C993" s="2" t="s">
        <v>228</v>
      </c>
      <c r="D993" s="2" t="s">
        <v>2972</v>
      </c>
      <c r="E993" s="2" t="s">
        <v>76</v>
      </c>
      <c r="F993" s="2">
        <v>33970</v>
      </c>
      <c r="G993" s="2" t="s">
        <v>2973</v>
      </c>
      <c r="H993" s="2" t="s">
        <v>16</v>
      </c>
      <c r="I993" s="2" t="s">
        <v>138</v>
      </c>
      <c r="J993" s="2" t="s">
        <v>15</v>
      </c>
      <c r="K993" s="2"/>
      <c r="L993" s="2" t="s">
        <v>40</v>
      </c>
      <c r="M993" s="2"/>
      <c r="N993" s="2"/>
      <c r="O993" s="2"/>
      <c r="P993" s="2"/>
      <c r="Q993" s="2"/>
      <c r="R993" s="2"/>
      <c r="S993" s="2"/>
      <c r="T993" s="2"/>
      <c r="U993" s="2"/>
      <c r="V993" s="2" t="s">
        <v>4447</v>
      </c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x14ac:dyDescent="0.25">
      <c r="A994" s="2">
        <v>332106</v>
      </c>
      <c r="B994" s="2" t="s">
        <v>3959</v>
      </c>
      <c r="C994" s="2" t="s">
        <v>439</v>
      </c>
      <c r="D994" s="2" t="s">
        <v>319</v>
      </c>
      <c r="E994" s="2" t="s">
        <v>77</v>
      </c>
      <c r="F994" s="2">
        <v>36344</v>
      </c>
      <c r="G994" s="2" t="s">
        <v>3960</v>
      </c>
      <c r="H994" s="2" t="s">
        <v>16</v>
      </c>
      <c r="I994" s="2" t="s">
        <v>138</v>
      </c>
      <c r="J994" s="2" t="s">
        <v>1179</v>
      </c>
      <c r="K994" s="2"/>
      <c r="L994" s="2" t="s">
        <v>67</v>
      </c>
      <c r="M994" s="2"/>
      <c r="N994" s="2"/>
      <c r="O994" s="2"/>
      <c r="P994" s="2"/>
      <c r="Q994" s="2"/>
      <c r="R994" s="2"/>
      <c r="S994" s="2"/>
      <c r="T994" s="2"/>
      <c r="U994" s="2"/>
      <c r="V994" s="2" t="s">
        <v>4447</v>
      </c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x14ac:dyDescent="0.25">
      <c r="A995" s="2">
        <v>332127</v>
      </c>
      <c r="B995" s="2" t="s">
        <v>2401</v>
      </c>
      <c r="C995" s="2" t="s">
        <v>228</v>
      </c>
      <c r="D995" s="2" t="s">
        <v>330</v>
      </c>
      <c r="E995" s="2" t="s">
        <v>76</v>
      </c>
      <c r="F995" s="2">
        <v>28798</v>
      </c>
      <c r="G995" s="2" t="s">
        <v>18</v>
      </c>
      <c r="H995" s="2" t="s">
        <v>16</v>
      </c>
      <c r="I995" s="2" t="s">
        <v>138</v>
      </c>
      <c r="J995" s="2" t="s">
        <v>1179</v>
      </c>
      <c r="K995" s="2"/>
      <c r="L995" s="2" t="s">
        <v>18</v>
      </c>
      <c r="M995" s="2"/>
      <c r="N995" s="2"/>
      <c r="O995" s="2"/>
      <c r="P995" s="2"/>
      <c r="Q995" s="2"/>
      <c r="R995" s="2"/>
      <c r="S995" s="2"/>
      <c r="T995" s="2"/>
      <c r="U995" s="2"/>
      <c r="V995" s="2" t="s">
        <v>4447</v>
      </c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x14ac:dyDescent="0.25">
      <c r="A996" s="2">
        <v>332352</v>
      </c>
      <c r="B996" s="2" t="s">
        <v>3754</v>
      </c>
      <c r="C996" s="2" t="s">
        <v>331</v>
      </c>
      <c r="D996" s="2" t="s">
        <v>714</v>
      </c>
      <c r="E996" s="2" t="s">
        <v>76</v>
      </c>
      <c r="F996" s="2">
        <v>35846</v>
      </c>
      <c r="G996" s="2" t="s">
        <v>18</v>
      </c>
      <c r="H996" s="2" t="s">
        <v>16</v>
      </c>
      <c r="I996" s="2" t="s">
        <v>138</v>
      </c>
      <c r="J996" s="2" t="s">
        <v>15</v>
      </c>
      <c r="K996" s="2"/>
      <c r="L996" s="2" t="s">
        <v>18</v>
      </c>
      <c r="M996" s="2"/>
      <c r="N996" s="2"/>
      <c r="O996" s="2"/>
      <c r="P996" s="2"/>
      <c r="Q996" s="2"/>
      <c r="R996" s="2"/>
      <c r="S996" s="2"/>
      <c r="T996" s="2"/>
      <c r="U996" s="2"/>
      <c r="V996" s="2" t="s">
        <v>4447</v>
      </c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x14ac:dyDescent="0.25">
      <c r="A997" s="2">
        <v>332354</v>
      </c>
      <c r="B997" s="2" t="s">
        <v>2816</v>
      </c>
      <c r="C997" s="2" t="s">
        <v>295</v>
      </c>
      <c r="D997" s="2" t="s">
        <v>2025</v>
      </c>
      <c r="E997" s="2" t="s">
        <v>76</v>
      </c>
      <c r="F997" s="2">
        <v>34335</v>
      </c>
      <c r="G997" s="2" t="s">
        <v>2817</v>
      </c>
      <c r="H997" s="2" t="s">
        <v>16</v>
      </c>
      <c r="I997" s="2" t="s">
        <v>138</v>
      </c>
      <c r="J997" s="2" t="s">
        <v>1179</v>
      </c>
      <c r="K997" s="2"/>
      <c r="L997" s="2" t="s">
        <v>18</v>
      </c>
      <c r="M997" s="2"/>
      <c r="N997" s="2"/>
      <c r="O997" s="2"/>
      <c r="P997" s="2"/>
      <c r="Q997" s="2"/>
      <c r="R997" s="2"/>
      <c r="S997" s="2"/>
      <c r="T997" s="2"/>
      <c r="U997" s="2"/>
      <c r="V997" s="2" t="s">
        <v>4447</v>
      </c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 x14ac:dyDescent="0.25">
      <c r="A998" s="2">
        <v>332369</v>
      </c>
      <c r="B998" s="2" t="s">
        <v>3807</v>
      </c>
      <c r="C998" s="2" t="s">
        <v>717</v>
      </c>
      <c r="D998" s="2" t="s">
        <v>222</v>
      </c>
      <c r="E998" s="2" t="s">
        <v>76</v>
      </c>
      <c r="F998" s="2">
        <v>36356</v>
      </c>
      <c r="G998" s="2" t="s">
        <v>284</v>
      </c>
      <c r="H998" s="2" t="s">
        <v>16</v>
      </c>
      <c r="I998" s="2" t="s">
        <v>138</v>
      </c>
      <c r="J998" s="2" t="s">
        <v>15</v>
      </c>
      <c r="K998" s="2"/>
      <c r="L998" s="2" t="s">
        <v>30</v>
      </c>
      <c r="M998" s="2"/>
      <c r="N998" s="2"/>
      <c r="O998" s="2"/>
      <c r="P998" s="2"/>
      <c r="Q998" s="2"/>
      <c r="R998" s="2"/>
      <c r="S998" s="2"/>
      <c r="T998" s="2"/>
      <c r="U998" s="2"/>
      <c r="V998" s="2" t="s">
        <v>4447</v>
      </c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 x14ac:dyDescent="0.25">
      <c r="A999" s="2">
        <v>332519</v>
      </c>
      <c r="B999" s="2" t="s">
        <v>3808</v>
      </c>
      <c r="C999" s="2" t="s">
        <v>228</v>
      </c>
      <c r="D999" s="2" t="s">
        <v>373</v>
      </c>
      <c r="E999" s="2" t="s">
        <v>76</v>
      </c>
      <c r="F999" s="2">
        <v>34036</v>
      </c>
      <c r="G999" s="2" t="s">
        <v>394</v>
      </c>
      <c r="H999" s="2" t="s">
        <v>16</v>
      </c>
      <c r="I999" s="2" t="s">
        <v>138</v>
      </c>
      <c r="J999" s="2" t="s">
        <v>1179</v>
      </c>
      <c r="K999" s="2"/>
      <c r="L999" s="2" t="s">
        <v>18</v>
      </c>
      <c r="M999" s="2"/>
      <c r="N999" s="2"/>
      <c r="O999" s="2"/>
      <c r="P999" s="2"/>
      <c r="Q999" s="2"/>
      <c r="R999" s="2"/>
      <c r="S999" s="2"/>
      <c r="T999" s="2"/>
      <c r="U999" s="2"/>
      <c r="V999" s="2" t="s">
        <v>4447</v>
      </c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spans="1:34" x14ac:dyDescent="0.25">
      <c r="A1000" s="2">
        <v>332623</v>
      </c>
      <c r="B1000" s="2" t="s">
        <v>3706</v>
      </c>
      <c r="C1000" s="2" t="s">
        <v>361</v>
      </c>
      <c r="D1000" s="2" t="s">
        <v>444</v>
      </c>
      <c r="E1000" s="2" t="s">
        <v>77</v>
      </c>
      <c r="F1000" s="2">
        <v>36698</v>
      </c>
      <c r="G1000" s="2" t="s">
        <v>18</v>
      </c>
      <c r="H1000" s="2" t="s">
        <v>16</v>
      </c>
      <c r="I1000" s="2" t="s">
        <v>138</v>
      </c>
      <c r="J1000" s="2" t="s">
        <v>15</v>
      </c>
      <c r="K1000" s="2"/>
      <c r="L1000" s="2" t="s">
        <v>18</v>
      </c>
      <c r="M1000" s="2"/>
      <c r="N1000" s="2"/>
      <c r="O1000" s="2"/>
      <c r="P1000" s="2"/>
      <c r="Q1000" s="2"/>
      <c r="R1000" s="2"/>
      <c r="S1000" s="2"/>
      <c r="T1000" s="2"/>
      <c r="U1000" s="2"/>
      <c r="V1000" s="2" t="s">
        <v>4447</v>
      </c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  <row r="1001" spans="1:34" x14ac:dyDescent="0.25">
      <c r="A1001" s="2">
        <v>332848</v>
      </c>
      <c r="B1001" s="2" t="s">
        <v>2563</v>
      </c>
      <c r="C1001" s="2" t="s">
        <v>413</v>
      </c>
      <c r="D1001" s="2" t="s">
        <v>415</v>
      </c>
      <c r="E1001" s="2" t="s">
        <v>76</v>
      </c>
      <c r="F1001" s="2">
        <v>36161</v>
      </c>
      <c r="G1001" s="2" t="s">
        <v>18</v>
      </c>
      <c r="H1001" s="2" t="s">
        <v>16</v>
      </c>
      <c r="I1001" s="2" t="s">
        <v>138</v>
      </c>
      <c r="J1001" s="2" t="s">
        <v>15</v>
      </c>
      <c r="K1001" s="2"/>
      <c r="L1001" s="2" t="s">
        <v>18</v>
      </c>
      <c r="M1001" s="2"/>
      <c r="N1001" s="2"/>
      <c r="O1001" s="2"/>
      <c r="P1001" s="2"/>
      <c r="Q1001" s="2"/>
      <c r="R1001" s="2"/>
      <c r="S1001" s="2"/>
      <c r="T1001" s="2"/>
      <c r="U1001" s="2"/>
      <c r="V1001" s="2" t="s">
        <v>4447</v>
      </c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</row>
    <row r="1002" spans="1:34" x14ac:dyDescent="0.25">
      <c r="A1002" s="2">
        <v>332936</v>
      </c>
      <c r="B1002" s="2" t="s">
        <v>3962</v>
      </c>
      <c r="C1002" s="2" t="s">
        <v>675</v>
      </c>
      <c r="D1002" s="2" t="s">
        <v>453</v>
      </c>
      <c r="E1002" s="2" t="s">
        <v>77</v>
      </c>
      <c r="F1002" s="2">
        <v>27052</v>
      </c>
      <c r="G1002" s="2" t="s">
        <v>541</v>
      </c>
      <c r="H1002" s="2" t="s">
        <v>19</v>
      </c>
      <c r="I1002" s="2" t="s">
        <v>138</v>
      </c>
      <c r="J1002" s="2" t="s">
        <v>1179</v>
      </c>
      <c r="K1002" s="2"/>
      <c r="L1002" s="2" t="s">
        <v>18</v>
      </c>
      <c r="M1002" s="2"/>
      <c r="N1002" s="2"/>
      <c r="O1002" s="2"/>
      <c r="P1002" s="2"/>
      <c r="Q1002" s="2"/>
      <c r="R1002" s="2"/>
      <c r="S1002" s="2"/>
      <c r="T1002" s="2"/>
      <c r="U1002" s="2"/>
      <c r="V1002" s="2" t="s">
        <v>4447</v>
      </c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</row>
    <row r="1003" spans="1:34" x14ac:dyDescent="0.25">
      <c r="A1003" s="2">
        <v>332974</v>
      </c>
      <c r="B1003" s="2" t="s">
        <v>3086</v>
      </c>
      <c r="C1003" s="2" t="s">
        <v>334</v>
      </c>
      <c r="D1003" s="2" t="s">
        <v>1440</v>
      </c>
      <c r="E1003" s="2" t="s">
        <v>77</v>
      </c>
      <c r="F1003" s="2">
        <v>34204</v>
      </c>
      <c r="G1003" s="2" t="s">
        <v>18</v>
      </c>
      <c r="H1003" s="2" t="s">
        <v>16</v>
      </c>
      <c r="I1003" s="2" t="s">
        <v>138</v>
      </c>
      <c r="J1003" s="2" t="s">
        <v>1179</v>
      </c>
      <c r="K1003" s="2"/>
      <c r="L1003" s="2" t="s">
        <v>73</v>
      </c>
      <c r="M1003" s="2"/>
      <c r="N1003" s="2"/>
      <c r="O1003" s="2"/>
      <c r="P1003" s="2"/>
      <c r="Q1003" s="2"/>
      <c r="R1003" s="2"/>
      <c r="S1003" s="2"/>
      <c r="T1003" s="2"/>
      <c r="U1003" s="2"/>
      <c r="V1003" s="2" t="s">
        <v>4447</v>
      </c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</row>
    <row r="1004" spans="1:34" x14ac:dyDescent="0.25">
      <c r="A1004" s="2">
        <v>333035</v>
      </c>
      <c r="B1004" s="2" t="s">
        <v>2828</v>
      </c>
      <c r="C1004" s="2" t="s">
        <v>459</v>
      </c>
      <c r="D1004" s="2" t="s">
        <v>211</v>
      </c>
      <c r="E1004" s="2" t="s">
        <v>77</v>
      </c>
      <c r="F1004" s="2">
        <v>34084</v>
      </c>
      <c r="G1004" s="2" t="s">
        <v>18</v>
      </c>
      <c r="H1004" s="2" t="s">
        <v>16</v>
      </c>
      <c r="I1004" s="2" t="s">
        <v>138</v>
      </c>
      <c r="J1004" s="2" t="s">
        <v>1179</v>
      </c>
      <c r="K1004" s="2"/>
      <c r="L1004" s="2" t="s">
        <v>30</v>
      </c>
      <c r="M1004" s="2"/>
      <c r="N1004" s="2"/>
      <c r="O1004" s="2"/>
      <c r="P1004" s="2"/>
      <c r="Q1004" s="2"/>
      <c r="R1004" s="2"/>
      <c r="S1004" s="2"/>
      <c r="T1004" s="2"/>
      <c r="U1004" s="2"/>
      <c r="V1004" s="2" t="s">
        <v>4447</v>
      </c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</row>
    <row r="1005" spans="1:34" x14ac:dyDescent="0.25">
      <c r="A1005" s="2">
        <v>333044</v>
      </c>
      <c r="B1005" s="2" t="s">
        <v>2911</v>
      </c>
      <c r="C1005" s="2" t="s">
        <v>718</v>
      </c>
      <c r="D1005" s="2" t="s">
        <v>302</v>
      </c>
      <c r="E1005" s="2" t="s">
        <v>77</v>
      </c>
      <c r="F1005" s="2">
        <v>35332</v>
      </c>
      <c r="G1005" s="2" t="s">
        <v>428</v>
      </c>
      <c r="H1005" s="2" t="s">
        <v>16</v>
      </c>
      <c r="I1005" s="2" t="s">
        <v>138</v>
      </c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 t="s">
        <v>4447</v>
      </c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</row>
    <row r="1006" spans="1:34" x14ac:dyDescent="0.25">
      <c r="A1006" s="2">
        <v>333272</v>
      </c>
      <c r="B1006" s="2" t="s">
        <v>3964</v>
      </c>
      <c r="C1006" s="2" t="s">
        <v>252</v>
      </c>
      <c r="D1006" s="2" t="s">
        <v>3245</v>
      </c>
      <c r="E1006" s="2" t="s">
        <v>76</v>
      </c>
      <c r="F1006" s="2">
        <v>34978</v>
      </c>
      <c r="G1006" s="2" t="s">
        <v>18</v>
      </c>
      <c r="H1006" s="2" t="s">
        <v>19</v>
      </c>
      <c r="I1006" s="2" t="s">
        <v>138</v>
      </c>
      <c r="J1006" s="2" t="s">
        <v>1179</v>
      </c>
      <c r="K1006" s="2"/>
      <c r="L1006" s="2" t="s">
        <v>30</v>
      </c>
      <c r="M1006" s="2"/>
      <c r="N1006" s="2"/>
      <c r="O1006" s="2"/>
      <c r="P1006" s="2"/>
      <c r="Q1006" s="2"/>
      <c r="R1006" s="2"/>
      <c r="S1006" s="2"/>
      <c r="T1006" s="2"/>
      <c r="U1006" s="2"/>
      <c r="V1006" s="2" t="s">
        <v>4447</v>
      </c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</row>
    <row r="1007" spans="1:34" x14ac:dyDescent="0.25">
      <c r="A1007" s="2">
        <v>333320</v>
      </c>
      <c r="B1007" s="2" t="s">
        <v>2854</v>
      </c>
      <c r="C1007" s="2" t="s">
        <v>2855</v>
      </c>
      <c r="D1007" s="2" t="s">
        <v>2856</v>
      </c>
      <c r="E1007" s="2" t="s">
        <v>77</v>
      </c>
      <c r="F1007" s="2">
        <v>30873</v>
      </c>
      <c r="G1007" s="2" t="s">
        <v>212</v>
      </c>
      <c r="H1007" s="2" t="s">
        <v>16</v>
      </c>
      <c r="I1007" s="2" t="s">
        <v>138</v>
      </c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 t="s">
        <v>4447</v>
      </c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</row>
    <row r="1008" spans="1:34" x14ac:dyDescent="0.25">
      <c r="A1008" s="2">
        <v>333440</v>
      </c>
      <c r="B1008" s="2" t="s">
        <v>2830</v>
      </c>
      <c r="C1008" s="2" t="s">
        <v>2682</v>
      </c>
      <c r="D1008" s="2" t="s">
        <v>862</v>
      </c>
      <c r="E1008" s="2" t="s">
        <v>77</v>
      </c>
      <c r="F1008" s="2">
        <v>35068</v>
      </c>
      <c r="G1008" s="2" t="s">
        <v>18</v>
      </c>
      <c r="H1008" s="2" t="s">
        <v>16</v>
      </c>
      <c r="I1008" s="2" t="s">
        <v>138</v>
      </c>
      <c r="J1008" s="2" t="s">
        <v>1179</v>
      </c>
      <c r="K1008" s="2"/>
      <c r="L1008" s="2" t="s">
        <v>30</v>
      </c>
      <c r="M1008" s="2"/>
      <c r="N1008" s="2"/>
      <c r="O1008" s="2"/>
      <c r="P1008" s="2"/>
      <c r="Q1008" s="2"/>
      <c r="R1008" s="2"/>
      <c r="S1008" s="2"/>
      <c r="T1008" s="2"/>
      <c r="U1008" s="2"/>
      <c r="V1008" s="2" t="s">
        <v>4447</v>
      </c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</row>
    <row r="1009" spans="1:34" x14ac:dyDescent="0.25">
      <c r="A1009" s="2">
        <v>333973</v>
      </c>
      <c r="B1009" s="2" t="s">
        <v>3762</v>
      </c>
      <c r="C1009" s="2" t="s">
        <v>3763</v>
      </c>
      <c r="D1009" s="2" t="s">
        <v>351</v>
      </c>
      <c r="E1009" s="2" t="s">
        <v>76</v>
      </c>
      <c r="F1009" s="2">
        <v>34144</v>
      </c>
      <c r="G1009" s="2" t="s">
        <v>3764</v>
      </c>
      <c r="H1009" s="2" t="s">
        <v>16</v>
      </c>
      <c r="I1009" s="2" t="s">
        <v>138</v>
      </c>
      <c r="J1009" s="2" t="s">
        <v>1179</v>
      </c>
      <c r="K1009" s="2"/>
      <c r="L1009" s="2" t="s">
        <v>70</v>
      </c>
      <c r="M1009" s="2"/>
      <c r="N1009" s="2"/>
      <c r="O1009" s="2"/>
      <c r="P1009" s="2"/>
      <c r="Q1009" s="2"/>
      <c r="R1009" s="2"/>
      <c r="S1009" s="2"/>
      <c r="T1009" s="2"/>
      <c r="U1009" s="2"/>
      <c r="V1009" s="2" t="s">
        <v>4447</v>
      </c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</row>
    <row r="1010" spans="1:34" x14ac:dyDescent="0.25">
      <c r="A1010" s="2">
        <v>334088</v>
      </c>
      <c r="B1010" s="2" t="s">
        <v>3765</v>
      </c>
      <c r="C1010" s="2" t="s">
        <v>252</v>
      </c>
      <c r="D1010" s="2" t="s">
        <v>3766</v>
      </c>
      <c r="E1010" s="2" t="s">
        <v>77</v>
      </c>
      <c r="F1010" s="2">
        <v>31632</v>
      </c>
      <c r="G1010" s="2" t="s">
        <v>18</v>
      </c>
      <c r="H1010" s="2" t="s">
        <v>16</v>
      </c>
      <c r="I1010" s="2" t="s">
        <v>138</v>
      </c>
      <c r="J1010" s="2" t="s">
        <v>1179</v>
      </c>
      <c r="K1010" s="2"/>
      <c r="L1010" s="2" t="s">
        <v>18</v>
      </c>
      <c r="M1010" s="2"/>
      <c r="N1010" s="2"/>
      <c r="O1010" s="2"/>
      <c r="P1010" s="2"/>
      <c r="Q1010" s="2"/>
      <c r="R1010" s="2"/>
      <c r="S1010" s="2"/>
      <c r="T1010" s="2"/>
      <c r="U1010" s="2"/>
      <c r="V1010" s="2" t="s">
        <v>4447</v>
      </c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</row>
    <row r="1011" spans="1:34" x14ac:dyDescent="0.25">
      <c r="A1011" s="2">
        <v>334107</v>
      </c>
      <c r="B1011" s="2" t="s">
        <v>3638</v>
      </c>
      <c r="C1011" s="2" t="s">
        <v>3639</v>
      </c>
      <c r="D1011" s="2" t="s">
        <v>2304</v>
      </c>
      <c r="E1011" s="2" t="s">
        <v>77</v>
      </c>
      <c r="F1011" s="2">
        <v>31896</v>
      </c>
      <c r="G1011" s="2" t="s">
        <v>212</v>
      </c>
      <c r="H1011" s="2" t="s">
        <v>16</v>
      </c>
      <c r="I1011" s="2" t="s">
        <v>138</v>
      </c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 t="s">
        <v>4447</v>
      </c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</row>
    <row r="1012" spans="1:34" x14ac:dyDescent="0.25">
      <c r="A1012" s="2">
        <v>334227</v>
      </c>
      <c r="B1012" s="2" t="s">
        <v>2719</v>
      </c>
      <c r="C1012" s="2" t="s">
        <v>2720</v>
      </c>
      <c r="D1012" s="2" t="s">
        <v>688</v>
      </c>
      <c r="E1012" s="2" t="s">
        <v>76</v>
      </c>
      <c r="F1012" s="2">
        <v>23015</v>
      </c>
      <c r="G1012" s="2" t="s">
        <v>2721</v>
      </c>
      <c r="H1012" s="2" t="s">
        <v>16</v>
      </c>
      <c r="I1012" s="2" t="s">
        <v>138</v>
      </c>
      <c r="J1012" s="2" t="s">
        <v>1179</v>
      </c>
      <c r="K1012" s="2"/>
      <c r="L1012" s="2" t="s">
        <v>58</v>
      </c>
      <c r="M1012" s="2"/>
      <c r="N1012" s="2"/>
      <c r="O1012" s="2"/>
      <c r="P1012" s="2"/>
      <c r="Q1012" s="2"/>
      <c r="R1012" s="2"/>
      <c r="S1012" s="2"/>
      <c r="T1012" s="2"/>
      <c r="U1012" s="2"/>
      <c r="V1012" s="2" t="s">
        <v>4447</v>
      </c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</row>
    <row r="1013" spans="1:34" x14ac:dyDescent="0.25">
      <c r="A1013" s="2">
        <v>334584</v>
      </c>
      <c r="B1013" s="2" t="s">
        <v>3972</v>
      </c>
      <c r="C1013" s="2" t="s">
        <v>210</v>
      </c>
      <c r="D1013" s="2" t="s">
        <v>410</v>
      </c>
      <c r="E1013" s="2" t="s">
        <v>77</v>
      </c>
      <c r="F1013" s="2">
        <v>34721</v>
      </c>
      <c r="G1013" s="2" t="s">
        <v>486</v>
      </c>
      <c r="H1013" s="2" t="s">
        <v>16</v>
      </c>
      <c r="I1013" s="2" t="s">
        <v>138</v>
      </c>
      <c r="J1013" s="2" t="s">
        <v>15</v>
      </c>
      <c r="K1013" s="2"/>
      <c r="L1013" s="2" t="s">
        <v>30</v>
      </c>
      <c r="M1013" s="2"/>
      <c r="N1013" s="2"/>
      <c r="O1013" s="2"/>
      <c r="P1013" s="2"/>
      <c r="Q1013" s="2"/>
      <c r="R1013" s="2"/>
      <c r="S1013" s="2"/>
      <c r="T1013" s="2"/>
      <c r="U1013" s="2"/>
      <c r="V1013" s="2" t="s">
        <v>4447</v>
      </c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</row>
    <row r="1014" spans="1:34" x14ac:dyDescent="0.25">
      <c r="A1014" s="2">
        <v>334668</v>
      </c>
      <c r="B1014" s="2" t="s">
        <v>3508</v>
      </c>
      <c r="C1014" s="2" t="s">
        <v>223</v>
      </c>
      <c r="D1014" s="2" t="s">
        <v>298</v>
      </c>
      <c r="E1014" s="2" t="s">
        <v>77</v>
      </c>
      <c r="F1014" s="2">
        <v>32596</v>
      </c>
      <c r="G1014" s="2" t="s">
        <v>428</v>
      </c>
      <c r="H1014" s="2" t="s">
        <v>16</v>
      </c>
      <c r="I1014" s="2" t="s">
        <v>138</v>
      </c>
      <c r="J1014" s="2" t="s">
        <v>1179</v>
      </c>
      <c r="K1014" s="2">
        <v>2008</v>
      </c>
      <c r="L1014" s="2" t="s">
        <v>30</v>
      </c>
      <c r="M1014" s="2"/>
      <c r="N1014" s="2"/>
      <c r="O1014" s="2"/>
      <c r="P1014" s="2"/>
      <c r="Q1014" s="2"/>
      <c r="R1014" s="2"/>
      <c r="S1014" s="2"/>
      <c r="T1014" s="2"/>
      <c r="U1014" s="2"/>
      <c r="V1014" s="2" t="s">
        <v>4447</v>
      </c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</row>
    <row r="1015" spans="1:34" x14ac:dyDescent="0.25">
      <c r="A1015" s="2">
        <v>334817</v>
      </c>
      <c r="B1015" s="2" t="s">
        <v>2741</v>
      </c>
      <c r="C1015" s="2" t="s">
        <v>617</v>
      </c>
      <c r="D1015" s="2" t="s">
        <v>2742</v>
      </c>
      <c r="E1015" s="2" t="s">
        <v>76</v>
      </c>
      <c r="F1015" s="2">
        <v>36175</v>
      </c>
      <c r="G1015" s="2" t="s">
        <v>18</v>
      </c>
      <c r="H1015" s="2" t="s">
        <v>16</v>
      </c>
      <c r="I1015" s="2" t="s">
        <v>138</v>
      </c>
      <c r="J1015" s="2" t="s">
        <v>1179</v>
      </c>
      <c r="K1015" s="2"/>
      <c r="L1015" s="2" t="s">
        <v>30</v>
      </c>
      <c r="M1015" s="2"/>
      <c r="N1015" s="2"/>
      <c r="O1015" s="2"/>
      <c r="P1015" s="2"/>
      <c r="Q1015" s="2"/>
      <c r="R1015" s="2"/>
      <c r="S1015" s="2"/>
      <c r="T1015" s="2"/>
      <c r="U1015" s="2"/>
      <c r="V1015" s="2" t="s">
        <v>4447</v>
      </c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</row>
    <row r="1016" spans="1:34" x14ac:dyDescent="0.25">
      <c r="A1016" s="2">
        <v>334820</v>
      </c>
      <c r="B1016" s="2" t="s">
        <v>2625</v>
      </c>
      <c r="C1016" s="2" t="s">
        <v>598</v>
      </c>
      <c r="D1016" s="2" t="s">
        <v>665</v>
      </c>
      <c r="E1016" s="2" t="s">
        <v>77</v>
      </c>
      <c r="F1016" s="2">
        <v>33783</v>
      </c>
      <c r="G1016" s="2" t="s">
        <v>18</v>
      </c>
      <c r="H1016" s="2" t="s">
        <v>16</v>
      </c>
      <c r="I1016" s="2" t="s">
        <v>138</v>
      </c>
      <c r="J1016" s="2" t="s">
        <v>1179</v>
      </c>
      <c r="K1016" s="2"/>
      <c r="L1016" s="2" t="s">
        <v>18</v>
      </c>
      <c r="M1016" s="2"/>
      <c r="N1016" s="2"/>
      <c r="O1016" s="2"/>
      <c r="P1016" s="2"/>
      <c r="Q1016" s="2"/>
      <c r="R1016" s="2"/>
      <c r="S1016" s="2"/>
      <c r="T1016" s="2"/>
      <c r="U1016" s="2"/>
      <c r="V1016" s="2" t="s">
        <v>4447</v>
      </c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</row>
    <row r="1017" spans="1:34" x14ac:dyDescent="0.25">
      <c r="A1017" s="2">
        <v>334894</v>
      </c>
      <c r="B1017" s="2" t="s">
        <v>2345</v>
      </c>
      <c r="C1017" s="2" t="s">
        <v>331</v>
      </c>
      <c r="D1017" s="2" t="s">
        <v>487</v>
      </c>
      <c r="E1017" s="2" t="s">
        <v>76</v>
      </c>
      <c r="F1017" s="2">
        <v>31242</v>
      </c>
      <c r="G1017" s="2" t="s">
        <v>40</v>
      </c>
      <c r="H1017" s="2" t="s">
        <v>16</v>
      </c>
      <c r="I1017" s="2" t="s">
        <v>138</v>
      </c>
      <c r="J1017" s="2" t="s">
        <v>15</v>
      </c>
      <c r="K1017" s="2"/>
      <c r="L1017" s="2" t="s">
        <v>30</v>
      </c>
      <c r="M1017" s="2"/>
      <c r="N1017" s="2"/>
      <c r="O1017" s="2"/>
      <c r="P1017" s="2"/>
      <c r="Q1017" s="2"/>
      <c r="R1017" s="2"/>
      <c r="S1017" s="2"/>
      <c r="T1017" s="2"/>
      <c r="U1017" s="2"/>
      <c r="V1017" s="2" t="s">
        <v>4447</v>
      </c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</row>
    <row r="1018" spans="1:34" x14ac:dyDescent="0.25">
      <c r="A1018" s="2">
        <v>335106</v>
      </c>
      <c r="B1018" s="2" t="s">
        <v>2763</v>
      </c>
      <c r="C1018" s="2" t="s">
        <v>361</v>
      </c>
      <c r="D1018" s="2" t="s">
        <v>1034</v>
      </c>
      <c r="E1018" s="2" t="s">
        <v>77</v>
      </c>
      <c r="F1018" s="2">
        <v>33807</v>
      </c>
      <c r="G1018" s="2" t="s">
        <v>441</v>
      </c>
      <c r="H1018" s="2" t="s">
        <v>19</v>
      </c>
      <c r="I1018" s="2" t="s">
        <v>138</v>
      </c>
      <c r="J1018" s="2" t="s">
        <v>1179</v>
      </c>
      <c r="K1018" s="2"/>
      <c r="L1018" s="2" t="s">
        <v>18</v>
      </c>
      <c r="M1018" s="2"/>
      <c r="N1018" s="2"/>
      <c r="O1018" s="2"/>
      <c r="P1018" s="2"/>
      <c r="Q1018" s="2"/>
      <c r="R1018" s="2"/>
      <c r="S1018" s="2"/>
      <c r="T1018" s="2"/>
      <c r="U1018" s="2"/>
      <c r="V1018" s="2" t="s">
        <v>4447</v>
      </c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</row>
    <row r="1019" spans="1:34" x14ac:dyDescent="0.25">
      <c r="A1019" s="2">
        <v>335316</v>
      </c>
      <c r="B1019" s="2" t="s">
        <v>3834</v>
      </c>
      <c r="C1019" s="2" t="s">
        <v>718</v>
      </c>
      <c r="D1019" s="2" t="s">
        <v>239</v>
      </c>
      <c r="E1019" s="2" t="s">
        <v>77</v>
      </c>
      <c r="F1019" s="2">
        <v>36526</v>
      </c>
      <c r="G1019" s="2" t="s">
        <v>429</v>
      </c>
      <c r="H1019" s="2" t="s">
        <v>16</v>
      </c>
      <c r="I1019" s="2" t="s">
        <v>138</v>
      </c>
      <c r="J1019" s="2" t="s">
        <v>15</v>
      </c>
      <c r="K1019" s="2"/>
      <c r="L1019" s="2" t="s">
        <v>30</v>
      </c>
      <c r="M1019" s="2"/>
      <c r="N1019" s="2"/>
      <c r="O1019" s="2"/>
      <c r="P1019" s="2"/>
      <c r="Q1019" s="2"/>
      <c r="R1019" s="2"/>
      <c r="S1019" s="2"/>
      <c r="T1019" s="2"/>
      <c r="U1019" s="2"/>
      <c r="V1019" s="2" t="s">
        <v>4447</v>
      </c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</row>
    <row r="1020" spans="1:34" x14ac:dyDescent="0.25">
      <c r="A1020" s="2">
        <v>335501</v>
      </c>
      <c r="B1020" s="2" t="s">
        <v>3393</v>
      </c>
      <c r="C1020" s="2" t="s">
        <v>877</v>
      </c>
      <c r="D1020" s="2" t="s">
        <v>478</v>
      </c>
      <c r="E1020" s="2" t="s">
        <v>76</v>
      </c>
      <c r="F1020" s="2">
        <v>35902</v>
      </c>
      <c r="G1020" s="2" t="s">
        <v>844</v>
      </c>
      <c r="H1020" s="2" t="s">
        <v>16</v>
      </c>
      <c r="I1020" s="2" t="s">
        <v>138</v>
      </c>
      <c r="J1020" s="2" t="s">
        <v>1179</v>
      </c>
      <c r="K1020" s="2"/>
      <c r="L1020" s="2" t="s">
        <v>73</v>
      </c>
      <c r="M1020" s="2"/>
      <c r="N1020" s="2"/>
      <c r="O1020" s="2"/>
      <c r="P1020" s="2"/>
      <c r="Q1020" s="2"/>
      <c r="R1020" s="2"/>
      <c r="S1020" s="2"/>
      <c r="T1020" s="2"/>
      <c r="U1020" s="2"/>
      <c r="V1020" s="2" t="s">
        <v>4447</v>
      </c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</row>
    <row r="1021" spans="1:34" x14ac:dyDescent="0.25">
      <c r="A1021" s="2">
        <v>335529</v>
      </c>
      <c r="B1021" s="2" t="s">
        <v>3976</v>
      </c>
      <c r="C1021" s="2" t="s">
        <v>1837</v>
      </c>
      <c r="D1021" s="2" t="s">
        <v>2993</v>
      </c>
      <c r="E1021" s="2" t="s">
        <v>77</v>
      </c>
      <c r="F1021" s="2">
        <v>34700</v>
      </c>
      <c r="G1021" s="2" t="s">
        <v>3977</v>
      </c>
      <c r="H1021" s="2" t="s">
        <v>16</v>
      </c>
      <c r="I1021" s="2" t="s">
        <v>138</v>
      </c>
      <c r="J1021" s="2" t="s">
        <v>1179</v>
      </c>
      <c r="K1021" s="2"/>
      <c r="L1021" s="2" t="s">
        <v>27</v>
      </c>
      <c r="M1021" s="2"/>
      <c r="N1021" s="2"/>
      <c r="O1021" s="2"/>
      <c r="P1021" s="2"/>
      <c r="Q1021" s="2"/>
      <c r="R1021" s="2"/>
      <c r="S1021" s="2"/>
      <c r="T1021" s="2"/>
      <c r="U1021" s="2"/>
      <c r="V1021" s="2" t="s">
        <v>4447</v>
      </c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</row>
    <row r="1022" spans="1:34" x14ac:dyDescent="0.25">
      <c r="A1022" s="2">
        <v>335760</v>
      </c>
      <c r="B1022" s="2" t="s">
        <v>3195</v>
      </c>
      <c r="C1022" s="2" t="s">
        <v>1623</v>
      </c>
      <c r="D1022" s="2" t="s">
        <v>972</v>
      </c>
      <c r="E1022" s="2" t="s">
        <v>76</v>
      </c>
      <c r="F1022" s="2">
        <v>30504</v>
      </c>
      <c r="G1022" s="2" t="s">
        <v>212</v>
      </c>
      <c r="H1022" s="2" t="s">
        <v>16</v>
      </c>
      <c r="I1022" s="2" t="s">
        <v>138</v>
      </c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 t="s">
        <v>4447</v>
      </c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</row>
    <row r="1023" spans="1:34" x14ac:dyDescent="0.25">
      <c r="A1023" s="2">
        <v>335876</v>
      </c>
      <c r="B1023" s="2" t="s">
        <v>3434</v>
      </c>
      <c r="C1023" s="2" t="s">
        <v>1045</v>
      </c>
      <c r="D1023" s="2" t="s">
        <v>308</v>
      </c>
      <c r="E1023" s="2" t="s">
        <v>76</v>
      </c>
      <c r="F1023" s="2">
        <v>32143</v>
      </c>
      <c r="G1023" s="2" t="s">
        <v>486</v>
      </c>
      <c r="H1023" s="2" t="s">
        <v>16</v>
      </c>
      <c r="I1023" s="2" t="s">
        <v>138</v>
      </c>
      <c r="J1023" s="2" t="s">
        <v>1179</v>
      </c>
      <c r="K1023" s="2"/>
      <c r="L1023" s="2" t="s">
        <v>30</v>
      </c>
      <c r="M1023" s="2"/>
      <c r="N1023" s="2"/>
      <c r="O1023" s="2"/>
      <c r="P1023" s="2" t="s">
        <v>4265</v>
      </c>
      <c r="Q1023" s="2"/>
      <c r="R1023" s="2"/>
      <c r="S1023" s="2"/>
      <c r="T1023" s="2"/>
      <c r="U1023" s="2"/>
      <c r="V1023" s="2" t="s">
        <v>4447</v>
      </c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</row>
    <row r="1024" spans="1:34" x14ac:dyDescent="0.25">
      <c r="A1024" s="2">
        <v>336107</v>
      </c>
      <c r="B1024" s="2" t="s">
        <v>2604</v>
      </c>
      <c r="C1024" s="2" t="s">
        <v>348</v>
      </c>
      <c r="D1024" s="2" t="s">
        <v>423</v>
      </c>
      <c r="E1024" s="2" t="s">
        <v>76</v>
      </c>
      <c r="F1024" s="2">
        <v>29235</v>
      </c>
      <c r="G1024" s="2" t="s">
        <v>18</v>
      </c>
      <c r="H1024" s="2" t="s">
        <v>16</v>
      </c>
      <c r="I1024" s="2" t="s">
        <v>138</v>
      </c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 t="s">
        <v>4447</v>
      </c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</row>
    <row r="1025" spans="1:34" x14ac:dyDescent="0.25">
      <c r="A1025" s="2">
        <v>336173</v>
      </c>
      <c r="B1025" s="2" t="s">
        <v>3396</v>
      </c>
      <c r="C1025" s="2" t="s">
        <v>278</v>
      </c>
      <c r="D1025" s="2" t="s">
        <v>472</v>
      </c>
      <c r="E1025" s="2" t="s">
        <v>77</v>
      </c>
      <c r="F1025" s="2">
        <v>36232</v>
      </c>
      <c r="G1025" s="2" t="s">
        <v>18</v>
      </c>
      <c r="H1025" s="2" t="s">
        <v>16</v>
      </c>
      <c r="I1025" s="2" t="s">
        <v>138</v>
      </c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 t="s">
        <v>4447</v>
      </c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</row>
    <row r="1026" spans="1:34" x14ac:dyDescent="0.25">
      <c r="A1026" s="2">
        <v>336199</v>
      </c>
      <c r="B1026" s="2" t="s">
        <v>3360</v>
      </c>
      <c r="C1026" s="2" t="s">
        <v>613</v>
      </c>
      <c r="D1026" s="2" t="s">
        <v>330</v>
      </c>
      <c r="E1026" s="2" t="s">
        <v>77</v>
      </c>
      <c r="F1026" s="2">
        <v>36617</v>
      </c>
      <c r="G1026" s="2" t="s">
        <v>1877</v>
      </c>
      <c r="H1026" s="2" t="s">
        <v>16</v>
      </c>
      <c r="I1026" s="2" t="s">
        <v>138</v>
      </c>
      <c r="J1026" s="2" t="s">
        <v>15</v>
      </c>
      <c r="K1026" s="2"/>
      <c r="L1026" s="2" t="s">
        <v>40</v>
      </c>
      <c r="M1026" s="2"/>
      <c r="N1026" s="2"/>
      <c r="O1026" s="2"/>
      <c r="P1026" s="2"/>
      <c r="Q1026" s="2"/>
      <c r="R1026" s="2"/>
      <c r="S1026" s="2"/>
      <c r="T1026" s="2"/>
      <c r="U1026" s="2"/>
      <c r="V1026" s="2" t="s">
        <v>4447</v>
      </c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</row>
    <row r="1027" spans="1:34" x14ac:dyDescent="0.25">
      <c r="A1027" s="2">
        <v>336507</v>
      </c>
      <c r="B1027" s="2" t="s">
        <v>3534</v>
      </c>
      <c r="C1027" s="2" t="s">
        <v>338</v>
      </c>
      <c r="D1027" s="2" t="s">
        <v>3535</v>
      </c>
      <c r="E1027" s="2" t="s">
        <v>76</v>
      </c>
      <c r="F1027" s="2">
        <v>36489</v>
      </c>
      <c r="G1027" s="2" t="s">
        <v>2538</v>
      </c>
      <c r="H1027" s="2" t="s">
        <v>16</v>
      </c>
      <c r="I1027" s="2" t="s">
        <v>138</v>
      </c>
      <c r="J1027" s="2" t="s">
        <v>15</v>
      </c>
      <c r="K1027" s="2"/>
      <c r="L1027" s="2" t="s">
        <v>30</v>
      </c>
      <c r="M1027" s="2"/>
      <c r="N1027" s="2"/>
      <c r="O1027" s="2"/>
      <c r="P1027" s="2"/>
      <c r="Q1027" s="2"/>
      <c r="R1027" s="2"/>
      <c r="S1027" s="2"/>
      <c r="T1027" s="2"/>
      <c r="U1027" s="2"/>
      <c r="V1027" s="2" t="s">
        <v>4447</v>
      </c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</row>
    <row r="1028" spans="1:34" x14ac:dyDescent="0.25">
      <c r="A1028" s="2">
        <v>336508</v>
      </c>
      <c r="B1028" s="2" t="s">
        <v>3775</v>
      </c>
      <c r="C1028" s="2" t="s">
        <v>970</v>
      </c>
      <c r="D1028" s="2" t="s">
        <v>3776</v>
      </c>
      <c r="E1028" s="2" t="s">
        <v>77</v>
      </c>
      <c r="F1028" s="2">
        <v>31784</v>
      </c>
      <c r="G1028" s="2" t="s">
        <v>3777</v>
      </c>
      <c r="H1028" s="2" t="s">
        <v>16</v>
      </c>
      <c r="I1028" s="2" t="s">
        <v>138</v>
      </c>
      <c r="J1028" s="2" t="s">
        <v>15</v>
      </c>
      <c r="K1028" s="2"/>
      <c r="L1028" s="2" t="s">
        <v>18</v>
      </c>
      <c r="M1028" s="2"/>
      <c r="N1028" s="2"/>
      <c r="O1028" s="2"/>
      <c r="P1028" s="2"/>
      <c r="Q1028" s="2"/>
      <c r="R1028" s="2"/>
      <c r="S1028" s="2"/>
      <c r="T1028" s="2"/>
      <c r="U1028" s="2"/>
      <c r="V1028" s="2" t="s">
        <v>4447</v>
      </c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</row>
    <row r="1029" spans="1:34" x14ac:dyDescent="0.25">
      <c r="A1029" s="2">
        <v>336543</v>
      </c>
      <c r="B1029" s="2" t="s">
        <v>3838</v>
      </c>
      <c r="C1029" s="2" t="s">
        <v>273</v>
      </c>
      <c r="D1029" s="2" t="s">
        <v>407</v>
      </c>
      <c r="E1029" s="2" t="s">
        <v>77</v>
      </c>
      <c r="F1029" s="2">
        <v>33979</v>
      </c>
      <c r="G1029" s="2" t="s">
        <v>37</v>
      </c>
      <c r="H1029" s="2" t="s">
        <v>16</v>
      </c>
      <c r="I1029" s="2" t="s">
        <v>138</v>
      </c>
      <c r="J1029" s="2" t="s">
        <v>1179</v>
      </c>
      <c r="K1029" s="2"/>
      <c r="L1029" s="2" t="s">
        <v>18</v>
      </c>
      <c r="M1029" s="2"/>
      <c r="N1029" s="2"/>
      <c r="O1029" s="2"/>
      <c r="P1029" s="2"/>
      <c r="Q1029" s="2"/>
      <c r="R1029" s="2"/>
      <c r="S1029" s="2"/>
      <c r="T1029" s="2"/>
      <c r="U1029" s="2"/>
      <c r="V1029" s="2" t="s">
        <v>4447</v>
      </c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</row>
    <row r="1030" spans="1:34" x14ac:dyDescent="0.25">
      <c r="A1030" s="2">
        <v>336622</v>
      </c>
      <c r="B1030" s="2" t="s">
        <v>3708</v>
      </c>
      <c r="C1030" s="2" t="s">
        <v>228</v>
      </c>
      <c r="D1030" s="2" t="s">
        <v>3709</v>
      </c>
      <c r="E1030" s="2" t="s">
        <v>77</v>
      </c>
      <c r="F1030" s="2">
        <v>31627</v>
      </c>
      <c r="G1030" s="2" t="s">
        <v>246</v>
      </c>
      <c r="H1030" s="2" t="s">
        <v>16</v>
      </c>
      <c r="I1030" s="2" t="s">
        <v>138</v>
      </c>
      <c r="J1030" s="2" t="s">
        <v>15</v>
      </c>
      <c r="K1030" s="2"/>
      <c r="L1030" s="2" t="s">
        <v>30</v>
      </c>
      <c r="M1030" s="2"/>
      <c r="N1030" s="2"/>
      <c r="O1030" s="2"/>
      <c r="P1030" s="2"/>
      <c r="Q1030" s="2"/>
      <c r="R1030" s="2"/>
      <c r="S1030" s="2"/>
      <c r="T1030" s="2"/>
      <c r="U1030" s="2"/>
      <c r="V1030" s="2" t="s">
        <v>4447</v>
      </c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</row>
    <row r="1031" spans="1:34" x14ac:dyDescent="0.25">
      <c r="A1031" s="2">
        <v>336730</v>
      </c>
      <c r="B1031" s="2" t="s">
        <v>2570</v>
      </c>
      <c r="C1031" s="2" t="s">
        <v>228</v>
      </c>
      <c r="D1031" s="2" t="s">
        <v>320</v>
      </c>
      <c r="E1031" s="2" t="s">
        <v>76</v>
      </c>
      <c r="F1031" s="2">
        <v>33973</v>
      </c>
      <c r="G1031" s="2" t="s">
        <v>584</v>
      </c>
      <c r="H1031" s="2" t="s">
        <v>16</v>
      </c>
      <c r="I1031" s="2" t="s">
        <v>138</v>
      </c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 t="s">
        <v>4447</v>
      </c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</row>
    <row r="1032" spans="1:34" x14ac:dyDescent="0.25">
      <c r="A1032" s="2">
        <v>336968</v>
      </c>
      <c r="B1032" s="2" t="s">
        <v>2823</v>
      </c>
      <c r="C1032" s="2" t="s">
        <v>252</v>
      </c>
      <c r="D1032" s="2" t="s">
        <v>814</v>
      </c>
      <c r="E1032" s="2" t="s">
        <v>76</v>
      </c>
      <c r="F1032" s="2">
        <v>35805</v>
      </c>
      <c r="G1032" s="2" t="s">
        <v>18</v>
      </c>
      <c r="H1032" s="2" t="s">
        <v>16</v>
      </c>
      <c r="I1032" s="2" t="s">
        <v>138</v>
      </c>
      <c r="J1032" s="2" t="s">
        <v>1179</v>
      </c>
      <c r="K1032" s="2"/>
      <c r="L1032" s="2" t="s">
        <v>18</v>
      </c>
      <c r="M1032" s="2"/>
      <c r="N1032" s="2"/>
      <c r="O1032" s="2"/>
      <c r="P1032" s="2"/>
      <c r="Q1032" s="2"/>
      <c r="R1032" s="2"/>
      <c r="S1032" s="2"/>
      <c r="T1032" s="2"/>
      <c r="U1032" s="2"/>
      <c r="V1032" s="2" t="s">
        <v>4447</v>
      </c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</row>
    <row r="1033" spans="1:34" x14ac:dyDescent="0.25">
      <c r="A1033" s="2">
        <v>336971</v>
      </c>
      <c r="B1033" s="2" t="s">
        <v>2824</v>
      </c>
      <c r="C1033" s="2" t="s">
        <v>666</v>
      </c>
      <c r="D1033" s="2" t="s">
        <v>736</v>
      </c>
      <c r="E1033" s="2" t="s">
        <v>77</v>
      </c>
      <c r="F1033" s="2">
        <v>36800</v>
      </c>
      <c r="G1033" s="2" t="s">
        <v>18</v>
      </c>
      <c r="H1033" s="2" t="s">
        <v>16</v>
      </c>
      <c r="I1033" s="2" t="s">
        <v>138</v>
      </c>
      <c r="J1033" s="2" t="s">
        <v>1179</v>
      </c>
      <c r="K1033" s="2"/>
      <c r="L1033" s="2" t="s">
        <v>18</v>
      </c>
      <c r="M1033" s="2"/>
      <c r="N1033" s="2"/>
      <c r="O1033" s="2"/>
      <c r="P1033" s="2"/>
      <c r="Q1033" s="2"/>
      <c r="R1033" s="2"/>
      <c r="S1033" s="2"/>
      <c r="T1033" s="2"/>
      <c r="U1033" s="2"/>
      <c r="V1033" s="2" t="s">
        <v>4447</v>
      </c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</row>
    <row r="1034" spans="1:34" x14ac:dyDescent="0.25">
      <c r="A1034" s="2">
        <v>337070</v>
      </c>
      <c r="B1034" s="2" t="s">
        <v>2448</v>
      </c>
      <c r="C1034" s="2" t="s">
        <v>287</v>
      </c>
      <c r="D1034" s="2" t="s">
        <v>304</v>
      </c>
      <c r="E1034" s="2" t="s">
        <v>76</v>
      </c>
      <c r="F1034" s="2">
        <v>36351</v>
      </c>
      <c r="G1034" s="2" t="s">
        <v>1925</v>
      </c>
      <c r="H1034" s="2" t="s">
        <v>16</v>
      </c>
      <c r="I1034" s="2" t="s">
        <v>138</v>
      </c>
      <c r="J1034" s="2" t="s">
        <v>1179</v>
      </c>
      <c r="K1034" s="2"/>
      <c r="L1034" s="2" t="s">
        <v>30</v>
      </c>
      <c r="M1034" s="2"/>
      <c r="N1034" s="2"/>
      <c r="O1034" s="2"/>
      <c r="P1034" s="2"/>
      <c r="Q1034" s="2"/>
      <c r="R1034" s="2"/>
      <c r="S1034" s="2"/>
      <c r="T1034" s="2"/>
      <c r="U1034" s="2"/>
      <c r="V1034" s="2" t="s">
        <v>4447</v>
      </c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</row>
    <row r="1035" spans="1:34" x14ac:dyDescent="0.25">
      <c r="A1035" s="2">
        <v>337089</v>
      </c>
      <c r="B1035" s="2" t="s">
        <v>4129</v>
      </c>
      <c r="C1035" s="2" t="s">
        <v>210</v>
      </c>
      <c r="D1035" s="2" t="s">
        <v>231</v>
      </c>
      <c r="E1035" s="2" t="s">
        <v>76</v>
      </c>
      <c r="F1035" s="2">
        <v>33156</v>
      </c>
      <c r="G1035" s="2" t="s">
        <v>461</v>
      </c>
      <c r="H1035" s="2" t="s">
        <v>16</v>
      </c>
      <c r="I1035" s="2" t="s">
        <v>138</v>
      </c>
      <c r="J1035" s="2" t="s">
        <v>1179</v>
      </c>
      <c r="K1035" s="2"/>
      <c r="L1035" s="2" t="s">
        <v>30</v>
      </c>
      <c r="M1035" s="2"/>
      <c r="N1035" s="2"/>
      <c r="O1035" s="2"/>
      <c r="P1035" s="2"/>
      <c r="Q1035" s="2"/>
      <c r="R1035" s="2"/>
      <c r="S1035" s="2"/>
      <c r="T1035" s="2"/>
      <c r="U1035" s="2"/>
      <c r="V1035" s="2" t="s">
        <v>4447</v>
      </c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</row>
    <row r="1036" spans="1:34" x14ac:dyDescent="0.25">
      <c r="A1036" s="2">
        <v>337113</v>
      </c>
      <c r="B1036" s="2" t="s">
        <v>3840</v>
      </c>
      <c r="C1036" s="2" t="s">
        <v>301</v>
      </c>
      <c r="D1036" s="2" t="s">
        <v>218</v>
      </c>
      <c r="E1036" s="2" t="s">
        <v>76</v>
      </c>
      <c r="F1036" s="2">
        <v>34182</v>
      </c>
      <c r="G1036" s="2" t="s">
        <v>18</v>
      </c>
      <c r="H1036" s="2" t="s">
        <v>16</v>
      </c>
      <c r="I1036" s="2" t="s">
        <v>138</v>
      </c>
      <c r="J1036" s="2" t="s">
        <v>1179</v>
      </c>
      <c r="K1036" s="2"/>
      <c r="L1036" s="2" t="s">
        <v>18</v>
      </c>
      <c r="M1036" s="2"/>
      <c r="N1036" s="2"/>
      <c r="O1036" s="2"/>
      <c r="P1036" s="2"/>
      <c r="Q1036" s="2"/>
      <c r="R1036" s="2"/>
      <c r="S1036" s="2"/>
      <c r="T1036" s="2"/>
      <c r="U1036" s="2"/>
      <c r="V1036" s="2" t="s">
        <v>4447</v>
      </c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</row>
    <row r="1037" spans="1:34" x14ac:dyDescent="0.25">
      <c r="A1037" s="2">
        <v>337126</v>
      </c>
      <c r="B1037" s="2" t="s">
        <v>2841</v>
      </c>
      <c r="C1037" s="2" t="s">
        <v>645</v>
      </c>
      <c r="D1037" s="2" t="s">
        <v>231</v>
      </c>
      <c r="E1037" s="2" t="s">
        <v>76</v>
      </c>
      <c r="F1037" s="2">
        <v>34733</v>
      </c>
      <c r="G1037" s="2" t="s">
        <v>212</v>
      </c>
      <c r="H1037" s="2" t="s">
        <v>16</v>
      </c>
      <c r="I1037" s="2" t="s">
        <v>138</v>
      </c>
      <c r="J1037" s="2" t="s">
        <v>1179</v>
      </c>
      <c r="K1037" s="2"/>
      <c r="L1037" s="2" t="s">
        <v>30</v>
      </c>
      <c r="M1037" s="2"/>
      <c r="N1037" s="2"/>
      <c r="O1037" s="2"/>
      <c r="P1037" s="2"/>
      <c r="Q1037" s="2"/>
      <c r="R1037" s="2"/>
      <c r="S1037" s="2"/>
      <c r="T1037" s="2"/>
      <c r="U1037" s="2"/>
      <c r="V1037" s="2" t="s">
        <v>4447</v>
      </c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</row>
    <row r="1038" spans="1:34" x14ac:dyDescent="0.25">
      <c r="A1038" s="2">
        <v>338275</v>
      </c>
      <c r="B1038" s="2" t="s">
        <v>3439</v>
      </c>
      <c r="C1038" s="2" t="s">
        <v>1072</v>
      </c>
      <c r="D1038" s="2" t="s">
        <v>3440</v>
      </c>
      <c r="E1038" s="2" t="s">
        <v>77</v>
      </c>
      <c r="F1038" s="2">
        <v>27879</v>
      </c>
      <c r="G1038" s="2" t="s">
        <v>212</v>
      </c>
      <c r="H1038" s="2" t="s">
        <v>16</v>
      </c>
      <c r="I1038" s="2" t="s">
        <v>138</v>
      </c>
      <c r="J1038" s="2" t="s">
        <v>1179</v>
      </c>
      <c r="K1038" s="2"/>
      <c r="L1038" s="2" t="s">
        <v>73</v>
      </c>
      <c r="M1038" s="2"/>
      <c r="N1038" s="2"/>
      <c r="O1038" s="2"/>
      <c r="P1038" s="2"/>
      <c r="Q1038" s="2"/>
      <c r="R1038" s="2"/>
      <c r="S1038" s="2"/>
      <c r="T1038" s="2"/>
      <c r="U1038" s="2"/>
      <c r="V1038" s="2" t="s">
        <v>4447</v>
      </c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</row>
    <row r="1039" spans="1:34" x14ac:dyDescent="0.25">
      <c r="A1039" s="2">
        <v>338323</v>
      </c>
      <c r="B1039" s="2" t="s">
        <v>2836</v>
      </c>
      <c r="C1039" s="2" t="s">
        <v>2649</v>
      </c>
      <c r="D1039" s="2" t="s">
        <v>476</v>
      </c>
      <c r="E1039" s="2" t="s">
        <v>77</v>
      </c>
      <c r="F1039" s="2">
        <v>36161</v>
      </c>
      <c r="G1039" s="2" t="s">
        <v>394</v>
      </c>
      <c r="H1039" s="2" t="s">
        <v>16</v>
      </c>
      <c r="I1039" s="2" t="s">
        <v>138</v>
      </c>
      <c r="J1039" s="2" t="s">
        <v>15</v>
      </c>
      <c r="K1039" s="2"/>
      <c r="L1039" s="2" t="s">
        <v>30</v>
      </c>
      <c r="M1039" s="2"/>
      <c r="N1039" s="2"/>
      <c r="O1039" s="2"/>
      <c r="P1039" s="2"/>
      <c r="Q1039" s="2"/>
      <c r="R1039" s="2"/>
      <c r="S1039" s="2"/>
      <c r="T1039" s="2"/>
      <c r="U1039" s="2"/>
      <c r="V1039" s="2" t="s">
        <v>4447</v>
      </c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</row>
    <row r="1040" spans="1:34" x14ac:dyDescent="0.25">
      <c r="A1040" s="2">
        <v>303026</v>
      </c>
      <c r="B1040" s="2" t="s">
        <v>3081</v>
      </c>
      <c r="C1040" s="2" t="s">
        <v>805</v>
      </c>
      <c r="D1040" s="2" t="s">
        <v>741</v>
      </c>
      <c r="E1040" s="2" t="s">
        <v>76</v>
      </c>
      <c r="F1040" s="2">
        <v>28708</v>
      </c>
      <c r="G1040" s="2" t="s">
        <v>37</v>
      </c>
      <c r="H1040" s="2" t="s">
        <v>16</v>
      </c>
      <c r="I1040" s="2" t="s">
        <v>138</v>
      </c>
      <c r="J1040" s="2" t="s">
        <v>1179</v>
      </c>
      <c r="K1040" s="2"/>
      <c r="L1040" s="2" t="s">
        <v>37</v>
      </c>
      <c r="M1040" s="2"/>
      <c r="N1040" s="2"/>
      <c r="O1040" s="2"/>
      <c r="P1040" s="2"/>
      <c r="Q1040" s="2"/>
      <c r="R1040" s="2"/>
      <c r="S1040" s="2"/>
      <c r="T1040" s="2"/>
      <c r="U1040" s="2"/>
      <c r="V1040" s="2" t="s">
        <v>4447</v>
      </c>
      <c r="W1040" s="2"/>
      <c r="X1040" s="2"/>
      <c r="Y1040" s="2"/>
      <c r="Z1040" s="2"/>
      <c r="AA1040" s="2"/>
      <c r="AB1040" s="2"/>
      <c r="AC1040" s="2"/>
      <c r="AD1040" s="2"/>
      <c r="AE1040" s="2" t="s">
        <v>4252</v>
      </c>
      <c r="AF1040" s="2" t="s">
        <v>4252</v>
      </c>
      <c r="AG1040" s="2" t="s">
        <v>4252</v>
      </c>
      <c r="AH1040" s="2"/>
    </row>
    <row r="1041" spans="1:34" x14ac:dyDescent="0.25">
      <c r="A1041" s="2">
        <v>304158</v>
      </c>
      <c r="B1041" s="2" t="s">
        <v>3248</v>
      </c>
      <c r="C1041" s="2" t="s">
        <v>228</v>
      </c>
      <c r="D1041" s="2" t="s">
        <v>1184</v>
      </c>
      <c r="E1041" s="2" t="s">
        <v>76</v>
      </c>
      <c r="F1041" s="2"/>
      <c r="G1041" s="2"/>
      <c r="H1041" s="2" t="s">
        <v>16</v>
      </c>
      <c r="I1041" s="2" t="s">
        <v>138</v>
      </c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 t="s">
        <v>4447</v>
      </c>
      <c r="W1041" s="2"/>
      <c r="X1041" s="2" t="s">
        <v>4252</v>
      </c>
      <c r="Y1041" s="2" t="s">
        <v>4252</v>
      </c>
      <c r="Z1041" s="2"/>
      <c r="AA1041" s="2" t="s">
        <v>4252</v>
      </c>
      <c r="AB1041" s="2" t="s">
        <v>4252</v>
      </c>
      <c r="AC1041" s="2" t="s">
        <v>4252</v>
      </c>
      <c r="AD1041" s="2" t="s">
        <v>4252</v>
      </c>
      <c r="AE1041" s="2" t="s">
        <v>4252</v>
      </c>
      <c r="AF1041" s="2" t="s">
        <v>4252</v>
      </c>
      <c r="AG1041" s="2" t="s">
        <v>4252</v>
      </c>
      <c r="AH1041" s="2"/>
    </row>
    <row r="1042" spans="1:34" x14ac:dyDescent="0.25">
      <c r="A1042" s="2">
        <v>304303</v>
      </c>
      <c r="B1042" s="2" t="s">
        <v>3154</v>
      </c>
      <c r="C1042" s="2" t="s">
        <v>329</v>
      </c>
      <c r="D1042" s="2" t="s">
        <v>1184</v>
      </c>
      <c r="E1042" s="2" t="s">
        <v>76</v>
      </c>
      <c r="F1042" s="2"/>
      <c r="G1042" s="2"/>
      <c r="H1042" s="2" t="s">
        <v>16</v>
      </c>
      <c r="I1042" s="2" t="s">
        <v>138</v>
      </c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 t="s">
        <v>4447</v>
      </c>
      <c r="W1042" s="2" t="s">
        <v>4252</v>
      </c>
      <c r="X1042" s="2"/>
      <c r="Y1042" s="2"/>
      <c r="Z1042" s="2" t="s">
        <v>4252</v>
      </c>
      <c r="AA1042" s="2" t="s">
        <v>4252</v>
      </c>
      <c r="AB1042" s="2" t="s">
        <v>4252</v>
      </c>
      <c r="AC1042" s="2" t="s">
        <v>4252</v>
      </c>
      <c r="AD1042" s="2" t="s">
        <v>4252</v>
      </c>
      <c r="AE1042" s="2" t="s">
        <v>4252</v>
      </c>
      <c r="AF1042" s="2" t="s">
        <v>4252</v>
      </c>
      <c r="AG1042" s="2" t="s">
        <v>4252</v>
      </c>
      <c r="AH1042" s="2"/>
    </row>
    <row r="1043" spans="1:34" x14ac:dyDescent="0.25">
      <c r="A1043" s="2">
        <v>306580</v>
      </c>
      <c r="B1043" s="2" t="s">
        <v>3133</v>
      </c>
      <c r="C1043" s="2" t="s">
        <v>1184</v>
      </c>
      <c r="D1043" s="2" t="s">
        <v>1184</v>
      </c>
      <c r="E1043" s="2" t="s">
        <v>77</v>
      </c>
      <c r="F1043" s="2"/>
      <c r="G1043" s="2"/>
      <c r="H1043" s="2" t="s">
        <v>16</v>
      </c>
      <c r="I1043" s="2" t="s">
        <v>138</v>
      </c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 t="s">
        <v>4447</v>
      </c>
      <c r="W1043" s="2" t="s">
        <v>4252</v>
      </c>
      <c r="X1043" s="2" t="s">
        <v>4252</v>
      </c>
      <c r="Y1043" s="2"/>
      <c r="Z1043" s="2" t="s">
        <v>4252</v>
      </c>
      <c r="AA1043" s="2" t="s">
        <v>4252</v>
      </c>
      <c r="AB1043" s="2" t="s">
        <v>4252</v>
      </c>
      <c r="AC1043" s="2" t="s">
        <v>4252</v>
      </c>
      <c r="AD1043" s="2" t="s">
        <v>4252</v>
      </c>
      <c r="AE1043" s="2" t="s">
        <v>4252</v>
      </c>
      <c r="AF1043" s="2" t="s">
        <v>4252</v>
      </c>
      <c r="AG1043" s="2" t="s">
        <v>4252</v>
      </c>
      <c r="AH1043" s="2"/>
    </row>
    <row r="1044" spans="1:34" x14ac:dyDescent="0.25">
      <c r="A1044" s="2">
        <v>308852</v>
      </c>
      <c r="B1044" s="2" t="s">
        <v>3577</v>
      </c>
      <c r="C1044" s="2" t="s">
        <v>295</v>
      </c>
      <c r="D1044" s="2" t="s">
        <v>1184</v>
      </c>
      <c r="E1044" s="2" t="s">
        <v>76</v>
      </c>
      <c r="F1044" s="2"/>
      <c r="G1044" s="2"/>
      <c r="H1044" s="2" t="s">
        <v>16</v>
      </c>
      <c r="I1044" s="2" t="s">
        <v>138</v>
      </c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 t="s">
        <v>4447</v>
      </c>
      <c r="W1044" s="2"/>
      <c r="X1044" s="2" t="s">
        <v>4252</v>
      </c>
      <c r="Y1044" s="2"/>
      <c r="Z1044" s="2"/>
      <c r="AA1044" s="2" t="s">
        <v>4252</v>
      </c>
      <c r="AB1044" s="2" t="s">
        <v>4252</v>
      </c>
      <c r="AC1044" s="2" t="s">
        <v>4252</v>
      </c>
      <c r="AD1044" s="2" t="s">
        <v>4252</v>
      </c>
      <c r="AE1044" s="2" t="s">
        <v>4252</v>
      </c>
      <c r="AF1044" s="2" t="s">
        <v>4252</v>
      </c>
      <c r="AG1044" s="2" t="s">
        <v>4252</v>
      </c>
      <c r="AH1044" s="2"/>
    </row>
    <row r="1045" spans="1:34" x14ac:dyDescent="0.25">
      <c r="A1045" s="2">
        <v>318088</v>
      </c>
      <c r="B1045" s="2" t="s">
        <v>3580</v>
      </c>
      <c r="C1045" s="2" t="s">
        <v>1533</v>
      </c>
      <c r="D1045" s="2" t="s">
        <v>1069</v>
      </c>
      <c r="E1045" s="2" t="s">
        <v>76</v>
      </c>
      <c r="F1045" s="2">
        <v>32897</v>
      </c>
      <c r="G1045" s="2" t="s">
        <v>18</v>
      </c>
      <c r="H1045" s="2" t="s">
        <v>16</v>
      </c>
      <c r="I1045" s="2" t="s">
        <v>138</v>
      </c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 t="s">
        <v>4447</v>
      </c>
      <c r="W1045" s="2"/>
      <c r="X1045" s="2"/>
      <c r="Y1045" s="2"/>
      <c r="Z1045" s="2"/>
      <c r="AA1045" s="2"/>
      <c r="AB1045" s="2"/>
      <c r="AC1045" s="2" t="s">
        <v>4252</v>
      </c>
      <c r="AD1045" s="2" t="s">
        <v>4252</v>
      </c>
      <c r="AE1045" s="2" t="s">
        <v>4252</v>
      </c>
      <c r="AF1045" s="2" t="s">
        <v>4252</v>
      </c>
      <c r="AG1045" s="2" t="s">
        <v>4252</v>
      </c>
      <c r="AH1045" s="2"/>
    </row>
    <row r="1046" spans="1:34" x14ac:dyDescent="0.25">
      <c r="A1046" s="2">
        <v>320883</v>
      </c>
      <c r="B1046" s="2" t="s">
        <v>1381</v>
      </c>
      <c r="C1046" s="2" t="s">
        <v>348</v>
      </c>
      <c r="D1046" s="2" t="s">
        <v>222</v>
      </c>
      <c r="E1046" s="2" t="s">
        <v>76</v>
      </c>
      <c r="F1046" s="2">
        <v>34335</v>
      </c>
      <c r="G1046" s="2" t="s">
        <v>18</v>
      </c>
      <c r="H1046" s="2" t="s">
        <v>16</v>
      </c>
      <c r="I1046" s="2" t="s">
        <v>138</v>
      </c>
      <c r="J1046" s="2" t="s">
        <v>1179</v>
      </c>
      <c r="K1046" s="2"/>
      <c r="L1046" s="2" t="s">
        <v>73</v>
      </c>
      <c r="M1046" s="2"/>
      <c r="N1046" s="2"/>
      <c r="O1046" s="2"/>
      <c r="P1046" s="2"/>
      <c r="Q1046" s="2"/>
      <c r="R1046" s="2"/>
      <c r="S1046" s="2"/>
      <c r="T1046" s="2"/>
      <c r="U1046" s="2"/>
      <c r="V1046" s="2" t="s">
        <v>4447</v>
      </c>
      <c r="W1046" s="2"/>
      <c r="X1046" s="2"/>
      <c r="Y1046" s="2"/>
      <c r="Z1046" s="2"/>
      <c r="AA1046" s="2"/>
      <c r="AB1046" s="2"/>
      <c r="AC1046" s="2"/>
      <c r="AD1046" s="2"/>
      <c r="AE1046" s="2" t="s">
        <v>4252</v>
      </c>
      <c r="AF1046" s="2" t="s">
        <v>4252</v>
      </c>
      <c r="AG1046" s="2" t="s">
        <v>4252</v>
      </c>
      <c r="AH1046" s="2"/>
    </row>
    <row r="1047" spans="1:34" x14ac:dyDescent="0.25">
      <c r="A1047" s="2">
        <v>321368</v>
      </c>
      <c r="B1047" s="2" t="s">
        <v>2886</v>
      </c>
      <c r="C1047" s="2" t="s">
        <v>518</v>
      </c>
      <c r="D1047" s="2" t="s">
        <v>618</v>
      </c>
      <c r="E1047" s="2" t="s">
        <v>76</v>
      </c>
      <c r="F1047" s="2">
        <v>32053</v>
      </c>
      <c r="G1047" s="2" t="s">
        <v>428</v>
      </c>
      <c r="H1047" s="2" t="s">
        <v>16</v>
      </c>
      <c r="I1047" s="2" t="s">
        <v>138</v>
      </c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 t="s">
        <v>4447</v>
      </c>
      <c r="W1047" s="2"/>
      <c r="X1047" s="2"/>
      <c r="Y1047" s="2"/>
      <c r="Z1047" s="2"/>
      <c r="AA1047" s="2"/>
      <c r="AB1047" s="2"/>
      <c r="AC1047" s="2"/>
      <c r="AD1047" s="2" t="s">
        <v>4252</v>
      </c>
      <c r="AE1047" s="2" t="s">
        <v>4252</v>
      </c>
      <c r="AF1047" s="2" t="s">
        <v>4252</v>
      </c>
      <c r="AG1047" s="2" t="s">
        <v>4252</v>
      </c>
      <c r="AH1047" s="2"/>
    </row>
    <row r="1048" spans="1:34" x14ac:dyDescent="0.25">
      <c r="A1048" s="2">
        <v>321407</v>
      </c>
      <c r="B1048" s="2" t="s">
        <v>3582</v>
      </c>
      <c r="C1048" s="2" t="s">
        <v>568</v>
      </c>
      <c r="D1048" s="2" t="s">
        <v>2650</v>
      </c>
      <c r="E1048" s="2" t="s">
        <v>77</v>
      </c>
      <c r="F1048" s="2">
        <v>33619</v>
      </c>
      <c r="G1048" s="2" t="s">
        <v>18</v>
      </c>
      <c r="H1048" s="2" t="s">
        <v>16</v>
      </c>
      <c r="I1048" s="2" t="s">
        <v>138</v>
      </c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 t="s">
        <v>4447</v>
      </c>
      <c r="W1048" s="2"/>
      <c r="X1048" s="2"/>
      <c r="Y1048" s="2"/>
      <c r="Z1048" s="2"/>
      <c r="AA1048" s="2"/>
      <c r="AB1048" s="2" t="s">
        <v>4252</v>
      </c>
      <c r="AC1048" s="2" t="s">
        <v>4252</v>
      </c>
      <c r="AD1048" s="2" t="s">
        <v>4252</v>
      </c>
      <c r="AE1048" s="2" t="s">
        <v>4252</v>
      </c>
      <c r="AF1048" s="2" t="s">
        <v>4252</v>
      </c>
      <c r="AG1048" s="2" t="s">
        <v>4252</v>
      </c>
      <c r="AH1048" s="2"/>
    </row>
    <row r="1049" spans="1:34" x14ac:dyDescent="0.25">
      <c r="A1049" s="2">
        <v>322034</v>
      </c>
      <c r="B1049" s="2" t="s">
        <v>3468</v>
      </c>
      <c r="C1049" s="2" t="s">
        <v>247</v>
      </c>
      <c r="D1049" s="2" t="s">
        <v>1044</v>
      </c>
      <c r="E1049" s="2" t="s">
        <v>76</v>
      </c>
      <c r="F1049" s="2">
        <v>34105</v>
      </c>
      <c r="G1049" s="2" t="s">
        <v>651</v>
      </c>
      <c r="H1049" s="2" t="s">
        <v>16</v>
      </c>
      <c r="I1049" s="2" t="s">
        <v>138</v>
      </c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 t="s">
        <v>4447</v>
      </c>
      <c r="W1049" s="2"/>
      <c r="X1049" s="2"/>
      <c r="Y1049" s="2"/>
      <c r="Z1049" s="2"/>
      <c r="AA1049" s="2"/>
      <c r="AB1049" s="2"/>
      <c r="AC1049" s="2"/>
      <c r="AD1049" s="2" t="s">
        <v>4252</v>
      </c>
      <c r="AE1049" s="2" t="s">
        <v>4252</v>
      </c>
      <c r="AF1049" s="2" t="s">
        <v>4252</v>
      </c>
      <c r="AG1049" s="2" t="s">
        <v>4252</v>
      </c>
      <c r="AH1049" s="2"/>
    </row>
    <row r="1050" spans="1:34" x14ac:dyDescent="0.25">
      <c r="A1050" s="2">
        <v>324890</v>
      </c>
      <c r="B1050" s="2" t="s">
        <v>3371</v>
      </c>
      <c r="C1050" s="2" t="s">
        <v>213</v>
      </c>
      <c r="D1050" s="2" t="s">
        <v>2340</v>
      </c>
      <c r="E1050" s="2" t="s">
        <v>76</v>
      </c>
      <c r="F1050" s="2">
        <v>29397</v>
      </c>
      <c r="G1050" s="2" t="s">
        <v>3372</v>
      </c>
      <c r="H1050" s="2" t="s">
        <v>16</v>
      </c>
      <c r="I1050" s="2" t="s">
        <v>138</v>
      </c>
      <c r="J1050" s="2" t="s">
        <v>1179</v>
      </c>
      <c r="K1050" s="2"/>
      <c r="L1050" s="2" t="s">
        <v>55</v>
      </c>
      <c r="M1050" s="2"/>
      <c r="N1050" s="2"/>
      <c r="O1050" s="2"/>
      <c r="P1050" s="2"/>
      <c r="Q1050" s="2"/>
      <c r="R1050" s="2"/>
      <c r="S1050" s="2"/>
      <c r="T1050" s="2"/>
      <c r="U1050" s="2"/>
      <c r="V1050" s="2" t="s">
        <v>4447</v>
      </c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 t="s">
        <v>4252</v>
      </c>
      <c r="AH1050" s="2"/>
    </row>
    <row r="1051" spans="1:34" x14ac:dyDescent="0.25">
      <c r="A1051" s="2">
        <v>325449</v>
      </c>
      <c r="B1051" s="2" t="s">
        <v>3185</v>
      </c>
      <c r="C1051" s="2" t="s">
        <v>666</v>
      </c>
      <c r="D1051" s="2" t="s">
        <v>898</v>
      </c>
      <c r="E1051" s="2" t="s">
        <v>76</v>
      </c>
      <c r="F1051" s="2">
        <v>35309</v>
      </c>
      <c r="G1051" s="2" t="s">
        <v>595</v>
      </c>
      <c r="H1051" s="2" t="s">
        <v>16</v>
      </c>
      <c r="I1051" s="2" t="s">
        <v>138</v>
      </c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 t="s">
        <v>4447</v>
      </c>
      <c r="W1051" s="2"/>
      <c r="X1051" s="2"/>
      <c r="Y1051" s="2"/>
      <c r="Z1051" s="2"/>
      <c r="AA1051" s="2"/>
      <c r="AB1051" s="2"/>
      <c r="AC1051" s="2"/>
      <c r="AD1051" s="2" t="s">
        <v>4252</v>
      </c>
      <c r="AE1051" s="2" t="s">
        <v>4252</v>
      </c>
      <c r="AF1051" s="2" t="s">
        <v>4252</v>
      </c>
      <c r="AG1051" s="2" t="s">
        <v>4252</v>
      </c>
      <c r="AH1051" s="2"/>
    </row>
    <row r="1052" spans="1:34" x14ac:dyDescent="0.25">
      <c r="A1052" s="2">
        <v>326252</v>
      </c>
      <c r="B1052" s="2" t="s">
        <v>3473</v>
      </c>
      <c r="C1052" s="2" t="s">
        <v>277</v>
      </c>
      <c r="D1052" s="2" t="s">
        <v>476</v>
      </c>
      <c r="E1052" s="2" t="s">
        <v>76</v>
      </c>
      <c r="F1052" s="2">
        <v>35457</v>
      </c>
      <c r="G1052" s="2" t="s">
        <v>3474</v>
      </c>
      <c r="H1052" s="2" t="s">
        <v>16</v>
      </c>
      <c r="I1052" s="2" t="s">
        <v>138</v>
      </c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 t="s">
        <v>4447</v>
      </c>
      <c r="W1052" s="2"/>
      <c r="X1052" s="2"/>
      <c r="Y1052" s="2"/>
      <c r="Z1052" s="2"/>
      <c r="AA1052" s="2"/>
      <c r="AB1052" s="2"/>
      <c r="AC1052" s="2" t="s">
        <v>4252</v>
      </c>
      <c r="AD1052" s="2" t="s">
        <v>4252</v>
      </c>
      <c r="AE1052" s="2" t="s">
        <v>4252</v>
      </c>
      <c r="AF1052" s="2" t="s">
        <v>4252</v>
      </c>
      <c r="AG1052" s="2" t="s">
        <v>4252</v>
      </c>
      <c r="AH1052" s="2"/>
    </row>
    <row r="1053" spans="1:34" x14ac:dyDescent="0.25">
      <c r="A1053" s="2">
        <v>326423</v>
      </c>
      <c r="B1053" s="2" t="s">
        <v>3249</v>
      </c>
      <c r="C1053" s="2" t="s">
        <v>298</v>
      </c>
      <c r="D1053" s="2" t="s">
        <v>405</v>
      </c>
      <c r="E1053" s="2" t="s">
        <v>76</v>
      </c>
      <c r="F1053" s="2">
        <v>31997</v>
      </c>
      <c r="G1053" s="2" t="s">
        <v>980</v>
      </c>
      <c r="H1053" s="2" t="s">
        <v>16</v>
      </c>
      <c r="I1053" s="2" t="s">
        <v>138</v>
      </c>
      <c r="J1053" s="2" t="s">
        <v>1179</v>
      </c>
      <c r="K1053" s="2"/>
      <c r="L1053" s="2" t="s">
        <v>47</v>
      </c>
      <c r="M1053" s="2"/>
      <c r="N1053" s="2"/>
      <c r="O1053" s="2"/>
      <c r="P1053" s="2"/>
      <c r="Q1053" s="2"/>
      <c r="R1053" s="2"/>
      <c r="S1053" s="2"/>
      <c r="T1053" s="2"/>
      <c r="U1053" s="2"/>
      <c r="V1053" s="2" t="s">
        <v>4447</v>
      </c>
      <c r="W1053" s="2"/>
      <c r="X1053" s="2"/>
      <c r="Y1053" s="2"/>
      <c r="Z1053" s="2"/>
      <c r="AA1053" s="2"/>
      <c r="AB1053" s="2"/>
      <c r="AC1053" s="2"/>
      <c r="AD1053" s="2"/>
      <c r="AE1053" s="2"/>
      <c r="AF1053" s="2" t="s">
        <v>4252</v>
      </c>
      <c r="AG1053" s="2" t="s">
        <v>4252</v>
      </c>
      <c r="AH1053" s="2"/>
    </row>
    <row r="1054" spans="1:34" x14ac:dyDescent="0.25">
      <c r="A1054" s="2">
        <v>326497</v>
      </c>
      <c r="B1054" s="2" t="s">
        <v>3740</v>
      </c>
      <c r="C1054" s="2" t="s">
        <v>278</v>
      </c>
      <c r="D1054" s="2" t="s">
        <v>415</v>
      </c>
      <c r="E1054" s="2" t="s">
        <v>77</v>
      </c>
      <c r="F1054" s="2">
        <v>30955</v>
      </c>
      <c r="G1054" s="2" t="s">
        <v>18</v>
      </c>
      <c r="H1054" s="2" t="s">
        <v>16</v>
      </c>
      <c r="I1054" s="2" t="s">
        <v>138</v>
      </c>
      <c r="J1054" s="2" t="s">
        <v>1179</v>
      </c>
      <c r="K1054" s="2"/>
      <c r="L1054" s="2" t="s">
        <v>18</v>
      </c>
      <c r="M1054" s="2"/>
      <c r="N1054" s="2"/>
      <c r="O1054" s="2"/>
      <c r="P1054" s="2"/>
      <c r="Q1054" s="2"/>
      <c r="R1054" s="2"/>
      <c r="S1054" s="2"/>
      <c r="T1054" s="2"/>
      <c r="U1054" s="2"/>
      <c r="V1054" s="2" t="s">
        <v>4447</v>
      </c>
      <c r="W1054" s="2"/>
      <c r="X1054" s="2"/>
      <c r="Y1054" s="2"/>
      <c r="Z1054" s="2"/>
      <c r="AA1054" s="2"/>
      <c r="AB1054" s="2"/>
      <c r="AC1054" s="2"/>
      <c r="AD1054" s="2"/>
      <c r="AE1054" s="2"/>
      <c r="AF1054" s="2" t="s">
        <v>4252</v>
      </c>
      <c r="AG1054" s="2" t="s">
        <v>4252</v>
      </c>
      <c r="AH1054" s="2"/>
    </row>
    <row r="1055" spans="1:34" x14ac:dyDescent="0.25">
      <c r="A1055" s="2">
        <v>326530</v>
      </c>
      <c r="B1055" s="2" t="s">
        <v>3406</v>
      </c>
      <c r="C1055" s="2" t="s">
        <v>252</v>
      </c>
      <c r="D1055" s="2" t="s">
        <v>2139</v>
      </c>
      <c r="E1055" s="2" t="s">
        <v>76</v>
      </c>
      <c r="F1055" s="2">
        <v>32874</v>
      </c>
      <c r="G1055" s="2" t="s">
        <v>18</v>
      </c>
      <c r="H1055" s="2" t="s">
        <v>16</v>
      </c>
      <c r="I1055" s="2" t="s">
        <v>138</v>
      </c>
      <c r="J1055" s="2" t="s">
        <v>15</v>
      </c>
      <c r="K1055" s="2"/>
      <c r="L1055" s="2" t="s">
        <v>18</v>
      </c>
      <c r="M1055" s="2"/>
      <c r="N1055" s="2"/>
      <c r="O1055" s="2"/>
      <c r="P1055" s="2"/>
      <c r="Q1055" s="2"/>
      <c r="R1055" s="2"/>
      <c r="S1055" s="2"/>
      <c r="T1055" s="2"/>
      <c r="U1055" s="2"/>
      <c r="V1055" s="2" t="s">
        <v>4447</v>
      </c>
      <c r="W1055" s="2"/>
      <c r="X1055" s="2"/>
      <c r="Y1055" s="2"/>
      <c r="Z1055" s="2"/>
      <c r="AA1055" s="2"/>
      <c r="AB1055" s="2"/>
      <c r="AC1055" s="2"/>
      <c r="AD1055" s="2"/>
      <c r="AE1055" s="2" t="s">
        <v>4252</v>
      </c>
      <c r="AF1055" s="2" t="s">
        <v>4252</v>
      </c>
      <c r="AG1055" s="2" t="s">
        <v>4252</v>
      </c>
      <c r="AH1055" s="2"/>
    </row>
    <row r="1056" spans="1:34" x14ac:dyDescent="0.25">
      <c r="A1056" s="2">
        <v>326676</v>
      </c>
      <c r="B1056" s="2" t="s">
        <v>3407</v>
      </c>
      <c r="C1056" s="2" t="s">
        <v>435</v>
      </c>
      <c r="D1056" s="2" t="s">
        <v>268</v>
      </c>
      <c r="E1056" s="2" t="s">
        <v>76</v>
      </c>
      <c r="F1056" s="2">
        <v>35560</v>
      </c>
      <c r="G1056" s="2" t="s">
        <v>18</v>
      </c>
      <c r="H1056" s="2" t="s">
        <v>16</v>
      </c>
      <c r="I1056" s="2" t="s">
        <v>138</v>
      </c>
      <c r="J1056" s="2" t="s">
        <v>1179</v>
      </c>
      <c r="K1056" s="2"/>
      <c r="L1056" s="2" t="s">
        <v>73</v>
      </c>
      <c r="M1056" s="2"/>
      <c r="N1056" s="2"/>
      <c r="O1056" s="2"/>
      <c r="P1056" s="2"/>
      <c r="Q1056" s="2"/>
      <c r="R1056" s="2"/>
      <c r="S1056" s="2"/>
      <c r="T1056" s="2"/>
      <c r="U1056" s="2"/>
      <c r="V1056" s="2" t="s">
        <v>4447</v>
      </c>
      <c r="W1056" s="2"/>
      <c r="X1056" s="2"/>
      <c r="Y1056" s="2"/>
      <c r="Z1056" s="2"/>
      <c r="AA1056" s="2"/>
      <c r="AB1056" s="2"/>
      <c r="AC1056" s="2"/>
      <c r="AD1056" s="2"/>
      <c r="AE1056" s="2"/>
      <c r="AF1056" s="2" t="s">
        <v>4252</v>
      </c>
      <c r="AG1056" s="2" t="s">
        <v>4252</v>
      </c>
      <c r="AH1056" s="2"/>
    </row>
    <row r="1057" spans="1:34" x14ac:dyDescent="0.25">
      <c r="A1057" s="2">
        <v>326752</v>
      </c>
      <c r="B1057" s="2" t="s">
        <v>3136</v>
      </c>
      <c r="C1057" s="2" t="s">
        <v>3137</v>
      </c>
      <c r="D1057" s="2" t="s">
        <v>659</v>
      </c>
      <c r="E1057" s="2" t="s">
        <v>77</v>
      </c>
      <c r="F1057" s="2">
        <v>35802</v>
      </c>
      <c r="G1057" s="2" t="s">
        <v>18</v>
      </c>
      <c r="H1057" s="2" t="s">
        <v>16</v>
      </c>
      <c r="I1057" s="2" t="s">
        <v>138</v>
      </c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 t="s">
        <v>4447</v>
      </c>
      <c r="W1057" s="2"/>
      <c r="X1057" s="2"/>
      <c r="Y1057" s="2"/>
      <c r="Z1057" s="2"/>
      <c r="AA1057" s="2"/>
      <c r="AB1057" s="2"/>
      <c r="AC1057" s="2"/>
      <c r="AD1057" s="2" t="s">
        <v>4252</v>
      </c>
      <c r="AE1057" s="2" t="s">
        <v>4252</v>
      </c>
      <c r="AF1057" s="2" t="s">
        <v>4252</v>
      </c>
      <c r="AG1057" s="2" t="s">
        <v>4252</v>
      </c>
      <c r="AH1057" s="2"/>
    </row>
    <row r="1058" spans="1:34" x14ac:dyDescent="0.25">
      <c r="A1058" s="2">
        <v>326972</v>
      </c>
      <c r="B1058" s="2" t="s">
        <v>3591</v>
      </c>
      <c r="C1058" s="2" t="s">
        <v>516</v>
      </c>
      <c r="D1058" s="2" t="s">
        <v>215</v>
      </c>
      <c r="E1058" s="2" t="s">
        <v>76</v>
      </c>
      <c r="F1058" s="2">
        <v>33608</v>
      </c>
      <c r="G1058" s="2" t="s">
        <v>18</v>
      </c>
      <c r="H1058" s="2" t="s">
        <v>16</v>
      </c>
      <c r="I1058" s="2" t="s">
        <v>138</v>
      </c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 t="s">
        <v>4447</v>
      </c>
      <c r="W1058" s="2"/>
      <c r="X1058" s="2"/>
      <c r="Y1058" s="2"/>
      <c r="Z1058" s="2"/>
      <c r="AA1058" s="2"/>
      <c r="AB1058" s="2" t="s">
        <v>4252</v>
      </c>
      <c r="AC1058" s="2" t="s">
        <v>4252</v>
      </c>
      <c r="AD1058" s="2" t="s">
        <v>4252</v>
      </c>
      <c r="AE1058" s="2" t="s">
        <v>4252</v>
      </c>
      <c r="AF1058" s="2" t="s">
        <v>4252</v>
      </c>
      <c r="AG1058" s="2" t="s">
        <v>4252</v>
      </c>
      <c r="AH1058" s="2"/>
    </row>
    <row r="1059" spans="1:34" x14ac:dyDescent="0.25">
      <c r="A1059" s="2">
        <v>327016</v>
      </c>
      <c r="B1059" s="2" t="s">
        <v>2831</v>
      </c>
      <c r="C1059" s="2" t="s">
        <v>505</v>
      </c>
      <c r="D1059" s="2" t="s">
        <v>524</v>
      </c>
      <c r="E1059" s="2" t="s">
        <v>76</v>
      </c>
      <c r="F1059" s="2">
        <v>35477</v>
      </c>
      <c r="G1059" s="2" t="s">
        <v>18</v>
      </c>
      <c r="H1059" s="2" t="s">
        <v>16</v>
      </c>
      <c r="I1059" s="2" t="s">
        <v>138</v>
      </c>
      <c r="J1059" s="2" t="s">
        <v>1179</v>
      </c>
      <c r="K1059" s="2"/>
      <c r="L1059" s="2" t="s">
        <v>18</v>
      </c>
      <c r="M1059" s="2"/>
      <c r="N1059" s="2"/>
      <c r="O1059" s="2"/>
      <c r="P1059" s="2"/>
      <c r="Q1059" s="2"/>
      <c r="R1059" s="2"/>
      <c r="S1059" s="2"/>
      <c r="T1059" s="2"/>
      <c r="U1059" s="2"/>
      <c r="V1059" s="2" t="s">
        <v>4447</v>
      </c>
      <c r="W1059" s="2"/>
      <c r="X1059" s="2"/>
      <c r="Y1059" s="2"/>
      <c r="Z1059" s="2"/>
      <c r="AA1059" s="2"/>
      <c r="AB1059" s="2"/>
      <c r="AC1059" s="2"/>
      <c r="AD1059" s="2"/>
      <c r="AE1059" s="2" t="s">
        <v>4252</v>
      </c>
      <c r="AF1059" s="2" t="s">
        <v>4252</v>
      </c>
      <c r="AG1059" s="2" t="s">
        <v>4252</v>
      </c>
      <c r="AH1059" s="2"/>
    </row>
    <row r="1060" spans="1:34" x14ac:dyDescent="0.25">
      <c r="A1060" s="2">
        <v>327086</v>
      </c>
      <c r="B1060" s="2" t="s">
        <v>3476</v>
      </c>
      <c r="C1060" s="2" t="s">
        <v>505</v>
      </c>
      <c r="D1060" s="2" t="s">
        <v>820</v>
      </c>
      <c r="E1060" s="2" t="s">
        <v>76</v>
      </c>
      <c r="F1060" s="2">
        <v>35321</v>
      </c>
      <c r="G1060" s="2" t="s">
        <v>30</v>
      </c>
      <c r="H1060" s="2" t="s">
        <v>16</v>
      </c>
      <c r="I1060" s="2" t="s">
        <v>138</v>
      </c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 t="s">
        <v>4447</v>
      </c>
      <c r="W1060" s="2"/>
      <c r="X1060" s="2"/>
      <c r="Y1060" s="2"/>
      <c r="Z1060" s="2"/>
      <c r="AA1060" s="2"/>
      <c r="AB1060" s="2"/>
      <c r="AC1060" s="2"/>
      <c r="AD1060" s="2"/>
      <c r="AE1060" s="2"/>
      <c r="AF1060" s="2" t="s">
        <v>4252</v>
      </c>
      <c r="AG1060" s="2" t="s">
        <v>4252</v>
      </c>
      <c r="AH1060" s="2"/>
    </row>
    <row r="1061" spans="1:34" x14ac:dyDescent="0.25">
      <c r="A1061" s="2">
        <v>327683</v>
      </c>
      <c r="B1061" s="2" t="s">
        <v>3477</v>
      </c>
      <c r="C1061" s="2" t="s">
        <v>3478</v>
      </c>
      <c r="D1061" s="2" t="s">
        <v>691</v>
      </c>
      <c r="E1061" s="2" t="s">
        <v>76</v>
      </c>
      <c r="F1061" s="2">
        <v>35450</v>
      </c>
      <c r="G1061" s="2" t="s">
        <v>70</v>
      </c>
      <c r="H1061" s="2" t="s">
        <v>16</v>
      </c>
      <c r="I1061" s="2" t="s">
        <v>138</v>
      </c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 t="s">
        <v>4447</v>
      </c>
      <c r="W1061" s="2"/>
      <c r="X1061" s="2"/>
      <c r="Y1061" s="2"/>
      <c r="Z1061" s="2"/>
      <c r="AA1061" s="2"/>
      <c r="AB1061" s="2"/>
      <c r="AC1061" s="2" t="s">
        <v>4252</v>
      </c>
      <c r="AD1061" s="2" t="s">
        <v>4252</v>
      </c>
      <c r="AE1061" s="2" t="s">
        <v>4252</v>
      </c>
      <c r="AF1061" s="2" t="s">
        <v>4252</v>
      </c>
      <c r="AG1061" s="2" t="s">
        <v>4252</v>
      </c>
      <c r="AH1061" s="2"/>
    </row>
    <row r="1062" spans="1:34" x14ac:dyDescent="0.25">
      <c r="A1062" s="2">
        <v>328321</v>
      </c>
      <c r="B1062" s="2" t="s">
        <v>1675</v>
      </c>
      <c r="C1062" s="2" t="s">
        <v>3138</v>
      </c>
      <c r="D1062" s="2" t="s">
        <v>2070</v>
      </c>
      <c r="E1062" s="2" t="s">
        <v>76</v>
      </c>
      <c r="F1062" s="2">
        <v>35065</v>
      </c>
      <c r="G1062" s="2" t="s">
        <v>3139</v>
      </c>
      <c r="H1062" s="2" t="s">
        <v>16</v>
      </c>
      <c r="I1062" s="2" t="s">
        <v>138</v>
      </c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 t="s">
        <v>4447</v>
      </c>
      <c r="W1062" s="2"/>
      <c r="X1062" s="2"/>
      <c r="Y1062" s="2"/>
      <c r="Z1062" s="2"/>
      <c r="AA1062" s="2"/>
      <c r="AB1062" s="2"/>
      <c r="AC1062" s="2"/>
      <c r="AD1062" s="2" t="s">
        <v>4252</v>
      </c>
      <c r="AE1062" s="2" t="s">
        <v>4252</v>
      </c>
      <c r="AF1062" s="2" t="s">
        <v>4252</v>
      </c>
      <c r="AG1062" s="2" t="s">
        <v>4252</v>
      </c>
      <c r="AH1062" s="2"/>
    </row>
    <row r="1063" spans="1:34" x14ac:dyDescent="0.25">
      <c r="A1063" s="2">
        <v>328447</v>
      </c>
      <c r="B1063" s="2" t="s">
        <v>3140</v>
      </c>
      <c r="C1063" s="2" t="s">
        <v>440</v>
      </c>
      <c r="D1063" s="2" t="s">
        <v>3141</v>
      </c>
      <c r="E1063" s="2" t="s">
        <v>76</v>
      </c>
      <c r="F1063" s="2">
        <v>34377</v>
      </c>
      <c r="G1063" s="2" t="s">
        <v>3142</v>
      </c>
      <c r="H1063" s="2" t="s">
        <v>16</v>
      </c>
      <c r="I1063" s="2" t="s">
        <v>138</v>
      </c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 t="s">
        <v>4447</v>
      </c>
      <c r="W1063" s="2"/>
      <c r="X1063" s="2"/>
      <c r="Y1063" s="2"/>
      <c r="Z1063" s="2"/>
      <c r="AA1063" s="2"/>
      <c r="AB1063" s="2" t="s">
        <v>4252</v>
      </c>
      <c r="AC1063" s="2" t="s">
        <v>4252</v>
      </c>
      <c r="AD1063" s="2" t="s">
        <v>4252</v>
      </c>
      <c r="AE1063" s="2" t="s">
        <v>4252</v>
      </c>
      <c r="AF1063" s="2" t="s">
        <v>4252</v>
      </c>
      <c r="AG1063" s="2" t="s">
        <v>4252</v>
      </c>
      <c r="AH1063" s="2"/>
    </row>
    <row r="1064" spans="1:34" x14ac:dyDescent="0.25">
      <c r="A1064" s="2">
        <v>328573</v>
      </c>
      <c r="B1064" s="2" t="s">
        <v>3145</v>
      </c>
      <c r="C1064" s="2" t="s">
        <v>278</v>
      </c>
      <c r="D1064" s="2" t="s">
        <v>807</v>
      </c>
      <c r="E1064" s="2" t="s">
        <v>77</v>
      </c>
      <c r="F1064" s="2">
        <v>34479</v>
      </c>
      <c r="G1064" s="2" t="s">
        <v>18</v>
      </c>
      <c r="H1064" s="2" t="s">
        <v>16</v>
      </c>
      <c r="I1064" s="2" t="s">
        <v>138</v>
      </c>
      <c r="J1064" s="2" t="s">
        <v>1179</v>
      </c>
      <c r="K1064" s="2"/>
      <c r="L1064" s="2" t="s">
        <v>18</v>
      </c>
      <c r="M1064" s="2"/>
      <c r="N1064" s="2"/>
      <c r="O1064" s="2"/>
      <c r="P1064" s="2"/>
      <c r="Q1064" s="2"/>
      <c r="R1064" s="2"/>
      <c r="S1064" s="2"/>
      <c r="T1064" s="2"/>
      <c r="U1064" s="2"/>
      <c r="V1064" s="2" t="s">
        <v>4447</v>
      </c>
      <c r="W1064" s="2"/>
      <c r="X1064" s="2"/>
      <c r="Y1064" s="2"/>
      <c r="Z1064" s="2"/>
      <c r="AA1064" s="2"/>
      <c r="AB1064" s="2"/>
      <c r="AC1064" s="2"/>
      <c r="AD1064" s="2"/>
      <c r="AE1064" s="2" t="s">
        <v>4252</v>
      </c>
      <c r="AF1064" s="2" t="s">
        <v>4252</v>
      </c>
      <c r="AG1064" s="2" t="s">
        <v>4252</v>
      </c>
      <c r="AH1064" s="2"/>
    </row>
    <row r="1065" spans="1:34" x14ac:dyDescent="0.25">
      <c r="A1065" s="2">
        <v>328680</v>
      </c>
      <c r="B1065" s="2" t="s">
        <v>2698</v>
      </c>
      <c r="C1065" s="2" t="s">
        <v>2699</v>
      </c>
      <c r="D1065" s="2" t="s">
        <v>840</v>
      </c>
      <c r="E1065" s="2" t="s">
        <v>77</v>
      </c>
      <c r="F1065" s="2">
        <v>33786</v>
      </c>
      <c r="G1065" s="2" t="s">
        <v>18</v>
      </c>
      <c r="H1065" s="2" t="s">
        <v>16</v>
      </c>
      <c r="I1065" s="2" t="s">
        <v>138</v>
      </c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 t="s">
        <v>4447</v>
      </c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 t="s">
        <v>4252</v>
      </c>
      <c r="AH1065" s="2"/>
    </row>
    <row r="1066" spans="1:34" x14ac:dyDescent="0.25">
      <c r="A1066" s="2">
        <v>328763</v>
      </c>
      <c r="B1066" s="2" t="s">
        <v>3090</v>
      </c>
      <c r="C1066" s="2" t="s">
        <v>731</v>
      </c>
      <c r="D1066" s="2" t="s">
        <v>351</v>
      </c>
      <c r="E1066" s="2" t="s">
        <v>77</v>
      </c>
      <c r="F1066" s="2">
        <v>33258</v>
      </c>
      <c r="G1066" s="2" t="s">
        <v>2918</v>
      </c>
      <c r="H1066" s="2" t="s">
        <v>16</v>
      </c>
      <c r="I1066" s="2" t="s">
        <v>138</v>
      </c>
      <c r="J1066" s="2" t="s">
        <v>15</v>
      </c>
      <c r="K1066" s="2"/>
      <c r="L1066" s="2" t="s">
        <v>70</v>
      </c>
      <c r="M1066" s="2"/>
      <c r="N1066" s="2"/>
      <c r="O1066" s="2"/>
      <c r="P1066" s="2"/>
      <c r="Q1066" s="2"/>
      <c r="R1066" s="2"/>
      <c r="S1066" s="2"/>
      <c r="T1066" s="2"/>
      <c r="U1066" s="2"/>
      <c r="V1066" s="2" t="s">
        <v>4447</v>
      </c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 t="s">
        <v>4252</v>
      </c>
      <c r="AH1066" s="2"/>
    </row>
    <row r="1067" spans="1:34" x14ac:dyDescent="0.25">
      <c r="A1067" s="2">
        <v>329144</v>
      </c>
      <c r="B1067" s="2" t="s">
        <v>3455</v>
      </c>
      <c r="C1067" s="2" t="s">
        <v>1072</v>
      </c>
      <c r="D1067" s="2" t="s">
        <v>3456</v>
      </c>
      <c r="E1067" s="2" t="s">
        <v>76</v>
      </c>
      <c r="F1067" s="2">
        <v>35190</v>
      </c>
      <c r="G1067" s="2" t="s">
        <v>1595</v>
      </c>
      <c r="H1067" s="2" t="s">
        <v>16</v>
      </c>
      <c r="I1067" s="2" t="s">
        <v>138</v>
      </c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 t="s">
        <v>4447</v>
      </c>
      <c r="W1067" s="2"/>
      <c r="X1067" s="2"/>
      <c r="Y1067" s="2"/>
      <c r="Z1067" s="2"/>
      <c r="AA1067" s="2"/>
      <c r="AB1067" s="2"/>
      <c r="AC1067" s="2"/>
      <c r="AD1067" s="2" t="s">
        <v>4252</v>
      </c>
      <c r="AE1067" s="2" t="s">
        <v>4252</v>
      </c>
      <c r="AF1067" s="2" t="s">
        <v>4252</v>
      </c>
      <c r="AG1067" s="2" t="s">
        <v>4252</v>
      </c>
      <c r="AH1067" s="2"/>
    </row>
    <row r="1068" spans="1:34" x14ac:dyDescent="0.25">
      <c r="A1068" s="2">
        <v>329190</v>
      </c>
      <c r="B1068" s="2" t="s">
        <v>2460</v>
      </c>
      <c r="C1068" s="2" t="s">
        <v>610</v>
      </c>
      <c r="D1068" s="2" t="s">
        <v>221</v>
      </c>
      <c r="E1068" s="2" t="s">
        <v>77</v>
      </c>
      <c r="F1068" s="2">
        <v>30408</v>
      </c>
      <c r="G1068" s="2" t="s">
        <v>18</v>
      </c>
      <c r="H1068" s="2" t="s">
        <v>16</v>
      </c>
      <c r="I1068" s="2" t="s">
        <v>138</v>
      </c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 t="s">
        <v>4447</v>
      </c>
      <c r="W1068" s="2"/>
      <c r="X1068" s="2"/>
      <c r="Y1068" s="2"/>
      <c r="Z1068" s="2"/>
      <c r="AA1068" s="2"/>
      <c r="AB1068" s="2" t="s">
        <v>4252</v>
      </c>
      <c r="AC1068" s="2" t="s">
        <v>4252</v>
      </c>
      <c r="AD1068" s="2" t="s">
        <v>4252</v>
      </c>
      <c r="AE1068" s="2" t="s">
        <v>4252</v>
      </c>
      <c r="AF1068" s="2" t="s">
        <v>4252</v>
      </c>
      <c r="AG1068" s="2" t="s">
        <v>4252</v>
      </c>
      <c r="AH1068" s="2"/>
    </row>
    <row r="1069" spans="1:34" x14ac:dyDescent="0.25">
      <c r="A1069" s="2">
        <v>329278</v>
      </c>
      <c r="B1069" s="2" t="s">
        <v>2605</v>
      </c>
      <c r="C1069" s="2" t="s">
        <v>765</v>
      </c>
      <c r="D1069" s="2" t="s">
        <v>520</v>
      </c>
      <c r="E1069" s="2" t="s">
        <v>77</v>
      </c>
      <c r="F1069" s="2"/>
      <c r="G1069" s="2"/>
      <c r="H1069" s="2" t="s">
        <v>16</v>
      </c>
      <c r="I1069" s="2" t="s">
        <v>138</v>
      </c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 t="s">
        <v>4447</v>
      </c>
      <c r="W1069" s="2"/>
      <c r="X1069" s="2"/>
      <c r="Y1069" s="2"/>
      <c r="Z1069" s="2"/>
      <c r="AA1069" s="2"/>
      <c r="AB1069" s="2" t="s">
        <v>4252</v>
      </c>
      <c r="AC1069" s="2" t="s">
        <v>4252</v>
      </c>
      <c r="AD1069" s="2" t="s">
        <v>4252</v>
      </c>
      <c r="AE1069" s="2" t="s">
        <v>4252</v>
      </c>
      <c r="AF1069" s="2" t="s">
        <v>4252</v>
      </c>
      <c r="AG1069" s="2" t="s">
        <v>4252</v>
      </c>
      <c r="AH1069" s="2"/>
    </row>
    <row r="1070" spans="1:34" x14ac:dyDescent="0.25">
      <c r="A1070" s="2">
        <v>329292</v>
      </c>
      <c r="B1070" s="2" t="s">
        <v>3186</v>
      </c>
      <c r="C1070" s="2" t="s">
        <v>3187</v>
      </c>
      <c r="D1070" s="2" t="s">
        <v>410</v>
      </c>
      <c r="E1070" s="2" t="s">
        <v>76</v>
      </c>
      <c r="F1070" s="2">
        <v>35094</v>
      </c>
      <c r="G1070" s="2" t="s">
        <v>3188</v>
      </c>
      <c r="H1070" s="2" t="s">
        <v>16</v>
      </c>
      <c r="I1070" s="2" t="s">
        <v>138</v>
      </c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 t="s">
        <v>4447</v>
      </c>
      <c r="W1070" s="2"/>
      <c r="X1070" s="2"/>
      <c r="Y1070" s="2"/>
      <c r="Z1070" s="2"/>
      <c r="AA1070" s="2"/>
      <c r="AB1070" s="2"/>
      <c r="AC1070" s="2"/>
      <c r="AD1070" s="2" t="s">
        <v>4252</v>
      </c>
      <c r="AE1070" s="2" t="s">
        <v>4252</v>
      </c>
      <c r="AF1070" s="2" t="s">
        <v>4252</v>
      </c>
      <c r="AG1070" s="2" t="s">
        <v>4252</v>
      </c>
      <c r="AH1070" s="2"/>
    </row>
    <row r="1071" spans="1:34" x14ac:dyDescent="0.25">
      <c r="A1071" s="2">
        <v>329554</v>
      </c>
      <c r="B1071" s="2" t="s">
        <v>2429</v>
      </c>
      <c r="C1071" s="2" t="s">
        <v>490</v>
      </c>
      <c r="D1071" s="2" t="s">
        <v>1525</v>
      </c>
      <c r="E1071" s="2" t="s">
        <v>77</v>
      </c>
      <c r="F1071" s="2">
        <v>30598</v>
      </c>
      <c r="G1071" s="2" t="s">
        <v>266</v>
      </c>
      <c r="H1071" s="2" t="s">
        <v>16</v>
      </c>
      <c r="I1071" s="2" t="s">
        <v>138</v>
      </c>
      <c r="J1071" s="2" t="s">
        <v>1179</v>
      </c>
      <c r="K1071" s="2"/>
      <c r="L1071" s="2" t="s">
        <v>30</v>
      </c>
      <c r="M1071" s="2"/>
      <c r="N1071" s="2"/>
      <c r="O1071" s="2"/>
      <c r="P1071" s="2"/>
      <c r="Q1071" s="2"/>
      <c r="R1071" s="2"/>
      <c r="S1071" s="2"/>
      <c r="T1071" s="2"/>
      <c r="U1071" s="2"/>
      <c r="V1071" s="2" t="s">
        <v>4447</v>
      </c>
      <c r="W1071" s="2"/>
      <c r="X1071" s="2"/>
      <c r="Y1071" s="2"/>
      <c r="Z1071" s="2"/>
      <c r="AA1071" s="2"/>
      <c r="AB1071" s="2"/>
      <c r="AC1071" s="2"/>
      <c r="AD1071" s="2"/>
      <c r="AE1071" s="2"/>
      <c r="AF1071" s="2" t="s">
        <v>4252</v>
      </c>
      <c r="AG1071" s="2" t="s">
        <v>4252</v>
      </c>
      <c r="AH1071" s="2"/>
    </row>
    <row r="1072" spans="1:34" x14ac:dyDescent="0.25">
      <c r="A1072" s="2">
        <v>330311</v>
      </c>
      <c r="B1072" s="2" t="s">
        <v>2761</v>
      </c>
      <c r="C1072" s="2" t="s">
        <v>1085</v>
      </c>
      <c r="D1072" s="2" t="s">
        <v>444</v>
      </c>
      <c r="E1072" s="2" t="s">
        <v>76</v>
      </c>
      <c r="F1072" s="2">
        <v>34715</v>
      </c>
      <c r="G1072" s="2" t="s">
        <v>2326</v>
      </c>
      <c r="H1072" s="2" t="s">
        <v>16</v>
      </c>
      <c r="I1072" s="2" t="s">
        <v>138</v>
      </c>
      <c r="J1072" s="2" t="s">
        <v>1179</v>
      </c>
      <c r="K1072" s="2"/>
      <c r="L1072" s="2" t="s">
        <v>70</v>
      </c>
      <c r="M1072" s="2"/>
      <c r="N1072" s="2"/>
      <c r="O1072" s="2"/>
      <c r="P1072" s="2"/>
      <c r="Q1072" s="2"/>
      <c r="R1072" s="2"/>
      <c r="S1072" s="2"/>
      <c r="T1072" s="2"/>
      <c r="U1072" s="2"/>
      <c r="V1072" s="2" t="s">
        <v>4447</v>
      </c>
      <c r="W1072" s="2"/>
      <c r="X1072" s="2"/>
      <c r="Y1072" s="2"/>
      <c r="Z1072" s="2"/>
      <c r="AA1072" s="2"/>
      <c r="AB1072" s="2"/>
      <c r="AC1072" s="2"/>
      <c r="AD1072" s="2"/>
      <c r="AE1072" s="2" t="s">
        <v>4252</v>
      </c>
      <c r="AF1072" s="2" t="s">
        <v>4252</v>
      </c>
      <c r="AG1072" s="2" t="s">
        <v>4252</v>
      </c>
      <c r="AH1072" s="2"/>
    </row>
    <row r="1073" spans="1:34" x14ac:dyDescent="0.25">
      <c r="A1073" s="2">
        <v>330658</v>
      </c>
      <c r="B1073" s="2" t="s">
        <v>3421</v>
      </c>
      <c r="C1073" s="2" t="s">
        <v>3422</v>
      </c>
      <c r="D1073" s="2" t="s">
        <v>1058</v>
      </c>
      <c r="E1073" s="2" t="s">
        <v>76</v>
      </c>
      <c r="F1073" s="2">
        <v>35641</v>
      </c>
      <c r="G1073" s="2" t="s">
        <v>556</v>
      </c>
      <c r="H1073" s="2" t="s">
        <v>16</v>
      </c>
      <c r="I1073" s="2" t="s">
        <v>138</v>
      </c>
      <c r="J1073" s="2" t="s">
        <v>1179</v>
      </c>
      <c r="K1073" s="2"/>
      <c r="L1073" s="2" t="s">
        <v>18</v>
      </c>
      <c r="M1073" s="2"/>
      <c r="N1073" s="2"/>
      <c r="O1073" s="2"/>
      <c r="P1073" s="2"/>
      <c r="Q1073" s="2"/>
      <c r="R1073" s="2"/>
      <c r="S1073" s="2"/>
      <c r="T1073" s="2"/>
      <c r="U1073" s="2"/>
      <c r="V1073" s="2" t="s">
        <v>4447</v>
      </c>
      <c r="W1073" s="2"/>
      <c r="X1073" s="2"/>
      <c r="Y1073" s="2"/>
      <c r="Z1073" s="2"/>
      <c r="AA1073" s="2"/>
      <c r="AB1073" s="2"/>
      <c r="AC1073" s="2"/>
      <c r="AD1073" s="2"/>
      <c r="AE1073" s="2" t="s">
        <v>4252</v>
      </c>
      <c r="AF1073" s="2" t="s">
        <v>4252</v>
      </c>
      <c r="AG1073" s="2" t="s">
        <v>4252</v>
      </c>
      <c r="AH1073" s="2"/>
    </row>
    <row r="1074" spans="1:34" x14ac:dyDescent="0.25">
      <c r="A1074" s="2">
        <v>331172</v>
      </c>
      <c r="B1074" s="2" t="s">
        <v>2618</v>
      </c>
      <c r="C1074" s="2" t="s">
        <v>534</v>
      </c>
      <c r="D1074" s="2" t="s">
        <v>234</v>
      </c>
      <c r="E1074" s="2" t="s">
        <v>77</v>
      </c>
      <c r="F1074" s="2">
        <v>33727</v>
      </c>
      <c r="G1074" s="2" t="s">
        <v>18</v>
      </c>
      <c r="H1074" s="2" t="s">
        <v>16</v>
      </c>
      <c r="I1074" s="2" t="s">
        <v>138</v>
      </c>
      <c r="J1074" s="2" t="s">
        <v>1179</v>
      </c>
      <c r="K1074" s="2"/>
      <c r="L1074" s="2" t="s">
        <v>18</v>
      </c>
      <c r="M1074" s="2"/>
      <c r="N1074" s="2"/>
      <c r="O1074" s="2"/>
      <c r="P1074" s="2"/>
      <c r="Q1074" s="2"/>
      <c r="R1074" s="2"/>
      <c r="S1074" s="2"/>
      <c r="T1074" s="2"/>
      <c r="U1074" s="2"/>
      <c r="V1074" s="2" t="s">
        <v>4447</v>
      </c>
      <c r="W1074" s="2"/>
      <c r="X1074" s="2"/>
      <c r="Y1074" s="2"/>
      <c r="Z1074" s="2"/>
      <c r="AA1074" s="2"/>
      <c r="AB1074" s="2"/>
      <c r="AC1074" s="2"/>
      <c r="AD1074" s="2"/>
      <c r="AE1074" s="2"/>
      <c r="AF1074" s="2" t="s">
        <v>4252</v>
      </c>
      <c r="AG1074" s="2" t="s">
        <v>4252</v>
      </c>
      <c r="AH1074" s="2"/>
    </row>
    <row r="1075" spans="1:34" x14ac:dyDescent="0.25">
      <c r="A1075" s="2">
        <v>331225</v>
      </c>
      <c r="B1075" s="2" t="s">
        <v>3425</v>
      </c>
      <c r="C1075" s="2" t="s">
        <v>483</v>
      </c>
      <c r="D1075" s="2" t="s">
        <v>275</v>
      </c>
      <c r="E1075" s="2" t="s">
        <v>76</v>
      </c>
      <c r="F1075" s="2">
        <v>35166</v>
      </c>
      <c r="G1075" s="2" t="s">
        <v>615</v>
      </c>
      <c r="H1075" s="2" t="s">
        <v>16</v>
      </c>
      <c r="I1075" s="2" t="s">
        <v>138</v>
      </c>
      <c r="J1075" s="2" t="s">
        <v>1179</v>
      </c>
      <c r="K1075" s="2"/>
      <c r="L1075" s="2" t="s">
        <v>18</v>
      </c>
      <c r="M1075" s="2"/>
      <c r="N1075" s="2"/>
      <c r="O1075" s="2"/>
      <c r="P1075" s="2"/>
      <c r="Q1075" s="2"/>
      <c r="R1075" s="2"/>
      <c r="S1075" s="2"/>
      <c r="T1075" s="2"/>
      <c r="U1075" s="2"/>
      <c r="V1075" s="2" t="s">
        <v>4447</v>
      </c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 t="s">
        <v>4252</v>
      </c>
      <c r="AH1075" s="2"/>
    </row>
    <row r="1076" spans="1:34" x14ac:dyDescent="0.25">
      <c r="A1076" s="2">
        <v>331773</v>
      </c>
      <c r="B1076" s="2" t="s">
        <v>2853</v>
      </c>
      <c r="C1076" s="2" t="s">
        <v>1020</v>
      </c>
      <c r="D1076" s="2" t="s">
        <v>373</v>
      </c>
      <c r="E1076" s="2" t="s">
        <v>77</v>
      </c>
      <c r="F1076" s="2">
        <v>35591</v>
      </c>
      <c r="G1076" s="2" t="s">
        <v>264</v>
      </c>
      <c r="H1076" s="2" t="s">
        <v>16</v>
      </c>
      <c r="I1076" s="2" t="s">
        <v>138</v>
      </c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 t="s">
        <v>4447</v>
      </c>
      <c r="W1076" s="2"/>
      <c r="X1076" s="2"/>
      <c r="Y1076" s="2"/>
      <c r="Z1076" s="2"/>
      <c r="AA1076" s="2"/>
      <c r="AB1076" s="2" t="s">
        <v>4252</v>
      </c>
      <c r="AC1076" s="2" t="s">
        <v>4252</v>
      </c>
      <c r="AD1076" s="2" t="s">
        <v>4252</v>
      </c>
      <c r="AE1076" s="2" t="s">
        <v>4252</v>
      </c>
      <c r="AF1076" s="2" t="s">
        <v>4252</v>
      </c>
      <c r="AG1076" s="2" t="s">
        <v>4252</v>
      </c>
      <c r="AH1076" s="2"/>
    </row>
    <row r="1077" spans="1:34" x14ac:dyDescent="0.25">
      <c r="A1077" s="2">
        <v>331819</v>
      </c>
      <c r="B1077" s="2" t="s">
        <v>3147</v>
      </c>
      <c r="C1077" s="2" t="s">
        <v>1008</v>
      </c>
      <c r="D1077" s="2" t="s">
        <v>240</v>
      </c>
      <c r="E1077" s="2" t="s">
        <v>77</v>
      </c>
      <c r="F1077" s="2">
        <v>29143</v>
      </c>
      <c r="G1077" s="2" t="s">
        <v>18</v>
      </c>
      <c r="H1077" s="2" t="s">
        <v>16</v>
      </c>
      <c r="I1077" s="2" t="s">
        <v>138</v>
      </c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 t="s">
        <v>4447</v>
      </c>
      <c r="W1077" s="2"/>
      <c r="X1077" s="2"/>
      <c r="Y1077" s="2"/>
      <c r="Z1077" s="2"/>
      <c r="AA1077" s="2"/>
      <c r="AB1077" s="2"/>
      <c r="AC1077" s="2"/>
      <c r="AD1077" s="2" t="s">
        <v>4252</v>
      </c>
      <c r="AE1077" s="2" t="s">
        <v>4252</v>
      </c>
      <c r="AF1077" s="2" t="s">
        <v>4252</v>
      </c>
      <c r="AG1077" s="2" t="s">
        <v>4252</v>
      </c>
      <c r="AH1077" s="2"/>
    </row>
    <row r="1078" spans="1:34" x14ac:dyDescent="0.25">
      <c r="A1078" s="2">
        <v>331884</v>
      </c>
      <c r="B1078" s="2" t="s">
        <v>2568</v>
      </c>
      <c r="C1078" s="2" t="s">
        <v>1051</v>
      </c>
      <c r="D1078" s="2" t="s">
        <v>593</v>
      </c>
      <c r="E1078" s="2" t="s">
        <v>77</v>
      </c>
      <c r="F1078" s="2">
        <v>34457</v>
      </c>
      <c r="G1078" s="2" t="s">
        <v>18</v>
      </c>
      <c r="H1078" s="2" t="s">
        <v>16</v>
      </c>
      <c r="I1078" s="2" t="s">
        <v>138</v>
      </c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 t="s">
        <v>4447</v>
      </c>
      <c r="W1078" s="2"/>
      <c r="X1078" s="2"/>
      <c r="Y1078" s="2"/>
      <c r="Z1078" s="2"/>
      <c r="AA1078" s="2"/>
      <c r="AB1078" s="2" t="s">
        <v>4252</v>
      </c>
      <c r="AC1078" s="2" t="s">
        <v>4252</v>
      </c>
      <c r="AD1078" s="2" t="s">
        <v>4252</v>
      </c>
      <c r="AE1078" s="2" t="s">
        <v>4252</v>
      </c>
      <c r="AF1078" s="2" t="s">
        <v>4252</v>
      </c>
      <c r="AG1078" s="2" t="s">
        <v>4252</v>
      </c>
      <c r="AH1078" s="2"/>
    </row>
    <row r="1079" spans="1:34" x14ac:dyDescent="0.25">
      <c r="A1079" s="2">
        <v>331913</v>
      </c>
      <c r="B1079" s="2" t="s">
        <v>3488</v>
      </c>
      <c r="C1079" s="2" t="s">
        <v>278</v>
      </c>
      <c r="D1079" s="2" t="s">
        <v>509</v>
      </c>
      <c r="E1079" s="2" t="s">
        <v>77</v>
      </c>
      <c r="F1079" s="2">
        <v>25424</v>
      </c>
      <c r="G1079" s="2" t="s">
        <v>18</v>
      </c>
      <c r="H1079" s="2" t="s">
        <v>16</v>
      </c>
      <c r="I1079" s="2" t="s">
        <v>138</v>
      </c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 t="s">
        <v>4447</v>
      </c>
      <c r="W1079" s="2"/>
      <c r="X1079" s="2"/>
      <c r="Y1079" s="2"/>
      <c r="Z1079" s="2"/>
      <c r="AA1079" s="2"/>
      <c r="AB1079" s="2"/>
      <c r="AC1079" s="2" t="s">
        <v>4252</v>
      </c>
      <c r="AD1079" s="2" t="s">
        <v>4252</v>
      </c>
      <c r="AE1079" s="2" t="s">
        <v>4252</v>
      </c>
      <c r="AF1079" s="2" t="s">
        <v>4252</v>
      </c>
      <c r="AG1079" s="2" t="s">
        <v>4252</v>
      </c>
      <c r="AH1079" s="2"/>
    </row>
    <row r="1080" spans="1:34" x14ac:dyDescent="0.25">
      <c r="A1080" s="2">
        <v>332200</v>
      </c>
      <c r="B1080" s="2" t="s">
        <v>4106</v>
      </c>
      <c r="C1080" s="2" t="s">
        <v>917</v>
      </c>
      <c r="D1080" s="2" t="s">
        <v>4107</v>
      </c>
      <c r="E1080" s="2" t="s">
        <v>76</v>
      </c>
      <c r="F1080" s="2">
        <v>35563</v>
      </c>
      <c r="G1080" s="2" t="s">
        <v>70</v>
      </c>
      <c r="H1080" s="2" t="s">
        <v>16</v>
      </c>
      <c r="I1080" s="2" t="s">
        <v>138</v>
      </c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 t="s">
        <v>4447</v>
      </c>
      <c r="W1080" s="2"/>
      <c r="X1080" s="2"/>
      <c r="Y1080" s="2"/>
      <c r="Z1080" s="2"/>
      <c r="AA1080" s="2"/>
      <c r="AB1080" s="2"/>
      <c r="AC1080" s="2"/>
      <c r="AD1080" s="2" t="s">
        <v>4252</v>
      </c>
      <c r="AE1080" s="2" t="s">
        <v>4252</v>
      </c>
      <c r="AF1080" s="2" t="s">
        <v>4252</v>
      </c>
      <c r="AG1080" s="2" t="s">
        <v>4252</v>
      </c>
      <c r="AH1080" s="2"/>
    </row>
    <row r="1081" spans="1:34" x14ac:dyDescent="0.25">
      <c r="A1081" s="2">
        <v>332329</v>
      </c>
      <c r="B1081" s="2" t="s">
        <v>3621</v>
      </c>
      <c r="C1081" s="2" t="s">
        <v>588</v>
      </c>
      <c r="D1081" s="2" t="s">
        <v>3622</v>
      </c>
      <c r="E1081" s="2" t="s">
        <v>76</v>
      </c>
      <c r="F1081" s="2">
        <v>35915</v>
      </c>
      <c r="G1081" s="2" t="s">
        <v>3623</v>
      </c>
      <c r="H1081" s="2" t="s">
        <v>16</v>
      </c>
      <c r="I1081" s="2" t="s">
        <v>138</v>
      </c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 t="s">
        <v>4447</v>
      </c>
      <c r="W1081" s="2"/>
      <c r="X1081" s="2"/>
      <c r="Y1081" s="2"/>
      <c r="Z1081" s="2"/>
      <c r="AA1081" s="2"/>
      <c r="AB1081" s="2"/>
      <c r="AC1081" s="2" t="s">
        <v>4252</v>
      </c>
      <c r="AD1081" s="2" t="s">
        <v>4252</v>
      </c>
      <c r="AE1081" s="2" t="s">
        <v>4252</v>
      </c>
      <c r="AF1081" s="2" t="s">
        <v>4252</v>
      </c>
      <c r="AG1081" s="2" t="s">
        <v>4252</v>
      </c>
      <c r="AH1081" s="2"/>
    </row>
    <row r="1082" spans="1:34" x14ac:dyDescent="0.25">
      <c r="A1082" s="2">
        <v>332440</v>
      </c>
      <c r="B1082" s="2" t="s">
        <v>3755</v>
      </c>
      <c r="C1082" s="2" t="s">
        <v>396</v>
      </c>
      <c r="D1082" s="2" t="s">
        <v>3756</v>
      </c>
      <c r="E1082" s="2" t="s">
        <v>76</v>
      </c>
      <c r="F1082" s="2">
        <v>28250</v>
      </c>
      <c r="G1082" s="2" t="s">
        <v>428</v>
      </c>
      <c r="H1082" s="2" t="s">
        <v>16</v>
      </c>
      <c r="I1082" s="2" t="s">
        <v>138</v>
      </c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 t="s">
        <v>4447</v>
      </c>
      <c r="W1082" s="2"/>
      <c r="X1082" s="2"/>
      <c r="Y1082" s="2"/>
      <c r="Z1082" s="2"/>
      <c r="AA1082" s="2"/>
      <c r="AB1082" s="2"/>
      <c r="AC1082" s="2"/>
      <c r="AD1082" s="2" t="s">
        <v>4252</v>
      </c>
      <c r="AE1082" s="2" t="s">
        <v>4252</v>
      </c>
      <c r="AF1082" s="2" t="s">
        <v>4252</v>
      </c>
      <c r="AG1082" s="2" t="s">
        <v>4252</v>
      </c>
      <c r="AH1082" s="2"/>
    </row>
    <row r="1083" spans="1:34" x14ac:dyDescent="0.25">
      <c r="A1083" s="2">
        <v>332516</v>
      </c>
      <c r="B1083" s="2" t="s">
        <v>2608</v>
      </c>
      <c r="C1083" s="2" t="s">
        <v>791</v>
      </c>
      <c r="D1083" s="2" t="s">
        <v>410</v>
      </c>
      <c r="E1083" s="2" t="s">
        <v>76</v>
      </c>
      <c r="F1083" s="2">
        <v>31912</v>
      </c>
      <c r="G1083" s="2" t="s">
        <v>2609</v>
      </c>
      <c r="H1083" s="2" t="s">
        <v>16</v>
      </c>
      <c r="I1083" s="2" t="s">
        <v>138</v>
      </c>
      <c r="J1083" s="2" t="s">
        <v>1179</v>
      </c>
      <c r="K1083" s="2"/>
      <c r="L1083" s="2" t="s">
        <v>18</v>
      </c>
      <c r="M1083" s="2"/>
      <c r="N1083" s="2"/>
      <c r="O1083" s="2"/>
      <c r="P1083" s="2"/>
      <c r="Q1083" s="2"/>
      <c r="R1083" s="2"/>
      <c r="S1083" s="2"/>
      <c r="T1083" s="2"/>
      <c r="U1083" s="2"/>
      <c r="V1083" s="2" t="s">
        <v>4447</v>
      </c>
      <c r="W1083" s="2"/>
      <c r="X1083" s="2"/>
      <c r="Y1083" s="2"/>
      <c r="Z1083" s="2"/>
      <c r="AA1083" s="2"/>
      <c r="AB1083" s="2"/>
      <c r="AC1083" s="2"/>
      <c r="AD1083" s="2"/>
      <c r="AE1083" s="2" t="s">
        <v>4252</v>
      </c>
      <c r="AF1083" s="2" t="s">
        <v>4252</v>
      </c>
      <c r="AG1083" s="2" t="s">
        <v>4252</v>
      </c>
      <c r="AH1083" s="2"/>
    </row>
    <row r="1084" spans="1:34" x14ac:dyDescent="0.25">
      <c r="A1084" s="2">
        <v>332680</v>
      </c>
      <c r="B1084" s="2" t="s">
        <v>3025</v>
      </c>
      <c r="C1084" s="2" t="s">
        <v>3026</v>
      </c>
      <c r="D1084" s="2" t="s">
        <v>3027</v>
      </c>
      <c r="E1084" s="2" t="s">
        <v>76</v>
      </c>
      <c r="F1084" s="2">
        <v>34364</v>
      </c>
      <c r="G1084" s="2" t="s">
        <v>3028</v>
      </c>
      <c r="H1084" s="2" t="s">
        <v>16</v>
      </c>
      <c r="I1084" s="2" t="s">
        <v>138</v>
      </c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 t="s">
        <v>4447</v>
      </c>
      <c r="W1084" s="2"/>
      <c r="X1084" s="2"/>
      <c r="Y1084" s="2"/>
      <c r="Z1084" s="2"/>
      <c r="AA1084" s="2"/>
      <c r="AB1084" s="2"/>
      <c r="AC1084" s="2" t="s">
        <v>4252</v>
      </c>
      <c r="AD1084" s="2" t="s">
        <v>4252</v>
      </c>
      <c r="AE1084" s="2" t="s">
        <v>4252</v>
      </c>
      <c r="AF1084" s="2" t="s">
        <v>4252</v>
      </c>
      <c r="AG1084" s="2" t="s">
        <v>4252</v>
      </c>
      <c r="AH1084" s="2"/>
    </row>
    <row r="1085" spans="1:34" x14ac:dyDescent="0.25">
      <c r="A1085" s="2">
        <v>332800</v>
      </c>
      <c r="B1085" s="2" t="s">
        <v>3160</v>
      </c>
      <c r="C1085" s="2" t="s">
        <v>220</v>
      </c>
      <c r="D1085" s="2" t="s">
        <v>276</v>
      </c>
      <c r="E1085" s="2" t="s">
        <v>76</v>
      </c>
      <c r="F1085" s="2"/>
      <c r="G1085" s="2"/>
      <c r="H1085" s="2" t="s">
        <v>16</v>
      </c>
      <c r="I1085" s="2" t="s">
        <v>138</v>
      </c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 t="s">
        <v>4447</v>
      </c>
      <c r="W1085" s="2"/>
      <c r="X1085" s="2"/>
      <c r="Y1085" s="2"/>
      <c r="Z1085" s="2"/>
      <c r="AA1085" s="2"/>
      <c r="AB1085" s="2"/>
      <c r="AC1085" s="2"/>
      <c r="AD1085" s="2" t="s">
        <v>4252</v>
      </c>
      <c r="AE1085" s="2" t="s">
        <v>4252</v>
      </c>
      <c r="AF1085" s="2" t="s">
        <v>4252</v>
      </c>
      <c r="AG1085" s="2" t="s">
        <v>4252</v>
      </c>
      <c r="AH1085" s="2"/>
    </row>
    <row r="1086" spans="1:34" x14ac:dyDescent="0.25">
      <c r="A1086" s="2">
        <v>333343</v>
      </c>
      <c r="B1086" s="2" t="s">
        <v>2762</v>
      </c>
      <c r="C1086" s="2" t="s">
        <v>274</v>
      </c>
      <c r="D1086" s="2" t="s">
        <v>294</v>
      </c>
      <c r="E1086" s="2" t="s">
        <v>76</v>
      </c>
      <c r="F1086" s="2">
        <v>35431</v>
      </c>
      <c r="G1086" s="2" t="s">
        <v>18</v>
      </c>
      <c r="H1086" s="2" t="s">
        <v>16</v>
      </c>
      <c r="I1086" s="2" t="s">
        <v>138</v>
      </c>
      <c r="J1086" s="2" t="s">
        <v>15</v>
      </c>
      <c r="K1086" s="2"/>
      <c r="L1086" s="2" t="s">
        <v>73</v>
      </c>
      <c r="M1086" s="2"/>
      <c r="N1086" s="2"/>
      <c r="O1086" s="2"/>
      <c r="P1086" s="2"/>
      <c r="Q1086" s="2"/>
      <c r="R1086" s="2"/>
      <c r="S1086" s="2"/>
      <c r="T1086" s="2"/>
      <c r="U1086" s="2"/>
      <c r="V1086" s="2" t="s">
        <v>4447</v>
      </c>
      <c r="W1086" s="2"/>
      <c r="X1086" s="2"/>
      <c r="Y1086" s="2"/>
      <c r="Z1086" s="2"/>
      <c r="AA1086" s="2"/>
      <c r="AB1086" s="2"/>
      <c r="AC1086" s="2"/>
      <c r="AD1086" s="2"/>
      <c r="AE1086" s="2" t="s">
        <v>4252</v>
      </c>
      <c r="AF1086" s="2" t="s">
        <v>4252</v>
      </c>
      <c r="AG1086" s="2" t="s">
        <v>4252</v>
      </c>
      <c r="AH1086" s="2"/>
    </row>
    <row r="1087" spans="1:34" x14ac:dyDescent="0.25">
      <c r="A1087" s="2">
        <v>333357</v>
      </c>
      <c r="B1087" s="2" t="s">
        <v>2890</v>
      </c>
      <c r="C1087" s="2" t="s">
        <v>2891</v>
      </c>
      <c r="D1087" s="2" t="s">
        <v>2892</v>
      </c>
      <c r="E1087" s="2" t="s">
        <v>76</v>
      </c>
      <c r="F1087" s="2">
        <v>35094</v>
      </c>
      <c r="G1087" s="2" t="s">
        <v>18</v>
      </c>
      <c r="H1087" s="2" t="s">
        <v>16</v>
      </c>
      <c r="I1087" s="2" t="s">
        <v>138</v>
      </c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 t="s">
        <v>4447</v>
      </c>
      <c r="W1087" s="2"/>
      <c r="X1087" s="2"/>
      <c r="Y1087" s="2"/>
      <c r="Z1087" s="2"/>
      <c r="AA1087" s="2"/>
      <c r="AB1087" s="2"/>
      <c r="AC1087" s="2"/>
      <c r="AD1087" s="2" t="s">
        <v>4252</v>
      </c>
      <c r="AE1087" s="2" t="s">
        <v>4252</v>
      </c>
      <c r="AF1087" s="2" t="s">
        <v>4252</v>
      </c>
      <c r="AG1087" s="2" t="s">
        <v>4252</v>
      </c>
      <c r="AH1087" s="2"/>
    </row>
    <row r="1088" spans="1:34" x14ac:dyDescent="0.25">
      <c r="A1088" s="2">
        <v>333623</v>
      </c>
      <c r="B1088" s="2" t="s">
        <v>2358</v>
      </c>
      <c r="C1088" s="2" t="s">
        <v>668</v>
      </c>
      <c r="D1088" s="2" t="s">
        <v>2359</v>
      </c>
      <c r="E1088" s="2" t="s">
        <v>77</v>
      </c>
      <c r="F1088" s="2">
        <v>35431</v>
      </c>
      <c r="G1088" s="2" t="s">
        <v>2360</v>
      </c>
      <c r="H1088" s="2" t="s">
        <v>16</v>
      </c>
      <c r="I1088" s="2" t="s">
        <v>138</v>
      </c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 t="s">
        <v>4447</v>
      </c>
      <c r="W1088" s="2"/>
      <c r="X1088" s="2"/>
      <c r="Y1088" s="2"/>
      <c r="Z1088" s="2"/>
      <c r="AA1088" s="2"/>
      <c r="AB1088" s="2"/>
      <c r="AC1088" s="2"/>
      <c r="AD1088" s="2" t="s">
        <v>4252</v>
      </c>
      <c r="AE1088" s="2" t="s">
        <v>4252</v>
      </c>
      <c r="AF1088" s="2" t="s">
        <v>4252</v>
      </c>
      <c r="AG1088" s="2" t="s">
        <v>4252</v>
      </c>
      <c r="AH1088" s="2"/>
    </row>
    <row r="1089" spans="1:34" x14ac:dyDescent="0.25">
      <c r="A1089" s="2">
        <v>333667</v>
      </c>
      <c r="B1089" s="2" t="s">
        <v>981</v>
      </c>
      <c r="C1089" s="2" t="s">
        <v>387</v>
      </c>
      <c r="D1089" s="2" t="s">
        <v>1184</v>
      </c>
      <c r="E1089" s="2" t="s">
        <v>76</v>
      </c>
      <c r="F1089" s="2"/>
      <c r="G1089" s="2"/>
      <c r="H1089" s="2" t="s">
        <v>16</v>
      </c>
      <c r="I1089" s="2" t="s">
        <v>138</v>
      </c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 t="s">
        <v>4447</v>
      </c>
      <c r="W1089" s="2"/>
      <c r="X1089" s="2"/>
      <c r="Y1089" s="2"/>
      <c r="Z1089" s="2"/>
      <c r="AA1089" s="2"/>
      <c r="AB1089" s="2"/>
      <c r="AC1089" s="2"/>
      <c r="AD1089" s="2" t="s">
        <v>4252</v>
      </c>
      <c r="AE1089" s="2" t="s">
        <v>4252</v>
      </c>
      <c r="AF1089" s="2" t="s">
        <v>4252</v>
      </c>
      <c r="AG1089" s="2" t="s">
        <v>4252</v>
      </c>
      <c r="AH1089" s="2"/>
    </row>
    <row r="1090" spans="1:34" x14ac:dyDescent="0.25">
      <c r="A1090" s="2">
        <v>333834</v>
      </c>
      <c r="B1090" s="2" t="s">
        <v>4114</v>
      </c>
      <c r="C1090" s="2" t="s">
        <v>263</v>
      </c>
      <c r="D1090" s="2" t="s">
        <v>1580</v>
      </c>
      <c r="E1090" s="2" t="s">
        <v>77</v>
      </c>
      <c r="F1090" s="2">
        <v>34335</v>
      </c>
      <c r="G1090" s="2" t="s">
        <v>4115</v>
      </c>
      <c r="H1090" s="2" t="s">
        <v>16</v>
      </c>
      <c r="I1090" s="2" t="s">
        <v>138</v>
      </c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 t="s">
        <v>4447</v>
      </c>
      <c r="W1090" s="2"/>
      <c r="X1090" s="2"/>
      <c r="Y1090" s="2"/>
      <c r="Z1090" s="2"/>
      <c r="AA1090" s="2"/>
      <c r="AB1090" s="2"/>
      <c r="AC1090" s="2"/>
      <c r="AD1090" s="2" t="s">
        <v>4252</v>
      </c>
      <c r="AE1090" s="2" t="s">
        <v>4252</v>
      </c>
      <c r="AF1090" s="2" t="s">
        <v>4252</v>
      </c>
      <c r="AG1090" s="2" t="s">
        <v>4252</v>
      </c>
      <c r="AH1090" s="2"/>
    </row>
    <row r="1091" spans="1:34" x14ac:dyDescent="0.25">
      <c r="A1091" s="2">
        <v>334121</v>
      </c>
      <c r="B1091" s="2" t="s">
        <v>3640</v>
      </c>
      <c r="C1091" s="2" t="s">
        <v>323</v>
      </c>
      <c r="D1091" s="2" t="s">
        <v>915</v>
      </c>
      <c r="E1091" s="2" t="s">
        <v>77</v>
      </c>
      <c r="F1091" s="2">
        <v>31973</v>
      </c>
      <c r="G1091" s="2" t="s">
        <v>3641</v>
      </c>
      <c r="H1091" s="2" t="s">
        <v>16</v>
      </c>
      <c r="I1091" s="2" t="s">
        <v>138</v>
      </c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 t="s">
        <v>4447</v>
      </c>
      <c r="W1091" s="2"/>
      <c r="X1091" s="2"/>
      <c r="Y1091" s="2"/>
      <c r="Z1091" s="2"/>
      <c r="AA1091" s="2"/>
      <c r="AB1091" s="2"/>
      <c r="AC1091" s="2" t="s">
        <v>4252</v>
      </c>
      <c r="AD1091" s="2" t="s">
        <v>4252</v>
      </c>
      <c r="AE1091" s="2" t="s">
        <v>4252</v>
      </c>
      <c r="AF1091" s="2" t="s">
        <v>4252</v>
      </c>
      <c r="AG1091" s="2" t="s">
        <v>4252</v>
      </c>
      <c r="AH1091" s="2"/>
    </row>
    <row r="1092" spans="1:34" x14ac:dyDescent="0.25">
      <c r="A1092" s="2">
        <v>334157</v>
      </c>
      <c r="B1092" s="2" t="s">
        <v>3643</v>
      </c>
      <c r="C1092" s="2" t="s">
        <v>252</v>
      </c>
      <c r="D1092" s="2" t="s">
        <v>678</v>
      </c>
      <c r="E1092" s="2" t="s">
        <v>77</v>
      </c>
      <c r="F1092" s="2">
        <v>31613</v>
      </c>
      <c r="G1092" s="2" t="s">
        <v>3644</v>
      </c>
      <c r="H1092" s="2" t="s">
        <v>16</v>
      </c>
      <c r="I1092" s="2" t="s">
        <v>138</v>
      </c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 t="s">
        <v>4447</v>
      </c>
      <c r="W1092" s="2"/>
      <c r="X1092" s="2"/>
      <c r="Y1092" s="2"/>
      <c r="Z1092" s="2"/>
      <c r="AA1092" s="2"/>
      <c r="AB1092" s="2"/>
      <c r="AC1092" s="2" t="s">
        <v>4252</v>
      </c>
      <c r="AD1092" s="2" t="s">
        <v>4252</v>
      </c>
      <c r="AE1092" s="2" t="s">
        <v>4252</v>
      </c>
      <c r="AF1092" s="2" t="s">
        <v>4252</v>
      </c>
      <c r="AG1092" s="2" t="s">
        <v>4252</v>
      </c>
      <c r="AH1092" s="2"/>
    </row>
    <row r="1093" spans="1:34" x14ac:dyDescent="0.25">
      <c r="A1093" s="2">
        <v>334253</v>
      </c>
      <c r="B1093" s="2" t="s">
        <v>3431</v>
      </c>
      <c r="C1093" s="2" t="s">
        <v>525</v>
      </c>
      <c r="D1093" s="2" t="s">
        <v>3285</v>
      </c>
      <c r="E1093" s="2" t="s">
        <v>76</v>
      </c>
      <c r="F1093" s="2">
        <v>35796</v>
      </c>
      <c r="G1093" s="2" t="s">
        <v>900</v>
      </c>
      <c r="H1093" s="2" t="s">
        <v>16</v>
      </c>
      <c r="I1093" s="2" t="s">
        <v>138</v>
      </c>
      <c r="J1093" s="2" t="s">
        <v>1179</v>
      </c>
      <c r="K1093" s="2"/>
      <c r="L1093" s="2" t="s">
        <v>70</v>
      </c>
      <c r="M1093" s="2"/>
      <c r="N1093" s="2"/>
      <c r="O1093" s="2"/>
      <c r="P1093" s="2"/>
      <c r="Q1093" s="2"/>
      <c r="R1093" s="2"/>
      <c r="S1093" s="2"/>
      <c r="T1093" s="2"/>
      <c r="U1093" s="2"/>
      <c r="V1093" s="2" t="s">
        <v>4447</v>
      </c>
      <c r="W1093" s="2"/>
      <c r="X1093" s="2"/>
      <c r="Y1093" s="2"/>
      <c r="Z1093" s="2"/>
      <c r="AA1093" s="2"/>
      <c r="AB1093" s="2"/>
      <c r="AC1093" s="2"/>
      <c r="AD1093" s="2"/>
      <c r="AE1093" s="2"/>
      <c r="AF1093" s="2" t="s">
        <v>4252</v>
      </c>
      <c r="AG1093" s="2" t="s">
        <v>4252</v>
      </c>
      <c r="AH1093" s="2"/>
    </row>
    <row r="1094" spans="1:34" x14ac:dyDescent="0.25">
      <c r="A1094" s="2">
        <v>334363</v>
      </c>
      <c r="B1094" s="2" t="s">
        <v>2906</v>
      </c>
      <c r="C1094" s="2" t="s">
        <v>228</v>
      </c>
      <c r="D1094" s="2" t="s">
        <v>2907</v>
      </c>
      <c r="E1094" s="2" t="s">
        <v>76</v>
      </c>
      <c r="F1094" s="2">
        <v>32001</v>
      </c>
      <c r="G1094" s="2" t="s">
        <v>18</v>
      </c>
      <c r="H1094" s="2" t="s">
        <v>16</v>
      </c>
      <c r="I1094" s="2" t="s">
        <v>138</v>
      </c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 t="s">
        <v>4447</v>
      </c>
      <c r="W1094" s="2"/>
      <c r="X1094" s="2"/>
      <c r="Y1094" s="2"/>
      <c r="Z1094" s="2"/>
      <c r="AA1094" s="2"/>
      <c r="AB1094" s="2" t="s">
        <v>4252</v>
      </c>
      <c r="AC1094" s="2" t="s">
        <v>4252</v>
      </c>
      <c r="AD1094" s="2" t="s">
        <v>4252</v>
      </c>
      <c r="AE1094" s="2" t="s">
        <v>4252</v>
      </c>
      <c r="AF1094" s="2" t="s">
        <v>4252</v>
      </c>
      <c r="AG1094" s="2" t="s">
        <v>4252</v>
      </c>
      <c r="AH1094" s="2"/>
    </row>
    <row r="1095" spans="1:34" x14ac:dyDescent="0.25">
      <c r="A1095" s="2">
        <v>334525</v>
      </c>
      <c r="B1095" s="2" t="s">
        <v>1091</v>
      </c>
      <c r="C1095" s="2" t="s">
        <v>568</v>
      </c>
      <c r="D1095" s="2" t="s">
        <v>494</v>
      </c>
      <c r="E1095" s="2" t="s">
        <v>76</v>
      </c>
      <c r="F1095" s="2"/>
      <c r="G1095" s="2"/>
      <c r="H1095" s="2" t="s">
        <v>16</v>
      </c>
      <c r="I1095" s="2" t="s">
        <v>138</v>
      </c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 t="s">
        <v>4447</v>
      </c>
      <c r="W1095" s="2"/>
      <c r="X1095" s="2"/>
      <c r="Y1095" s="2"/>
      <c r="Z1095" s="2"/>
      <c r="AA1095" s="2"/>
      <c r="AB1095" s="2" t="s">
        <v>4252</v>
      </c>
      <c r="AC1095" s="2" t="s">
        <v>4252</v>
      </c>
      <c r="AD1095" s="2" t="s">
        <v>4252</v>
      </c>
      <c r="AE1095" s="2" t="s">
        <v>4252</v>
      </c>
      <c r="AF1095" s="2" t="s">
        <v>4252</v>
      </c>
      <c r="AG1095" s="2" t="s">
        <v>4252</v>
      </c>
      <c r="AH1095" s="2"/>
    </row>
    <row r="1096" spans="1:34" x14ac:dyDescent="0.25">
      <c r="A1096" s="2">
        <v>334873</v>
      </c>
      <c r="B1096" s="2" t="s">
        <v>3513</v>
      </c>
      <c r="C1096" s="2" t="s">
        <v>376</v>
      </c>
      <c r="D1096" s="2" t="s">
        <v>281</v>
      </c>
      <c r="E1096" s="2" t="s">
        <v>77</v>
      </c>
      <c r="F1096" s="2">
        <v>35582</v>
      </c>
      <c r="G1096" s="2" t="s">
        <v>18</v>
      </c>
      <c r="H1096" s="2" t="s">
        <v>16</v>
      </c>
      <c r="I1096" s="2" t="s">
        <v>138</v>
      </c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 t="s">
        <v>4447</v>
      </c>
      <c r="W1096" s="2"/>
      <c r="X1096" s="2"/>
      <c r="Y1096" s="2"/>
      <c r="Z1096" s="2"/>
      <c r="AA1096" s="2"/>
      <c r="AB1096" s="2"/>
      <c r="AC1096" s="2" t="s">
        <v>4252</v>
      </c>
      <c r="AD1096" s="2" t="s">
        <v>4252</v>
      </c>
      <c r="AE1096" s="2" t="s">
        <v>4252</v>
      </c>
      <c r="AF1096" s="2" t="s">
        <v>4252</v>
      </c>
      <c r="AG1096" s="2" t="s">
        <v>4252</v>
      </c>
      <c r="AH1096" s="2"/>
    </row>
    <row r="1097" spans="1:34" x14ac:dyDescent="0.25">
      <c r="A1097" s="2">
        <v>334902</v>
      </c>
      <c r="B1097" s="2" t="s">
        <v>3041</v>
      </c>
      <c r="C1097" s="2" t="s">
        <v>837</v>
      </c>
      <c r="D1097" s="2" t="s">
        <v>2242</v>
      </c>
      <c r="E1097" s="2" t="s">
        <v>76</v>
      </c>
      <c r="F1097" s="2">
        <v>35459</v>
      </c>
      <c r="G1097" s="2" t="s">
        <v>3042</v>
      </c>
      <c r="H1097" s="2" t="s">
        <v>16</v>
      </c>
      <c r="I1097" s="2" t="s">
        <v>138</v>
      </c>
      <c r="J1097" s="2" t="s">
        <v>1179</v>
      </c>
      <c r="K1097" s="2"/>
      <c r="L1097" s="2" t="s">
        <v>70</v>
      </c>
      <c r="M1097" s="2"/>
      <c r="N1097" s="2"/>
      <c r="O1097" s="2"/>
      <c r="P1097" s="2"/>
      <c r="Q1097" s="2"/>
      <c r="R1097" s="2"/>
      <c r="S1097" s="2"/>
      <c r="T1097" s="2"/>
      <c r="U1097" s="2"/>
      <c r="V1097" s="2" t="s">
        <v>4447</v>
      </c>
      <c r="W1097" s="2"/>
      <c r="X1097" s="2"/>
      <c r="Y1097" s="2"/>
      <c r="Z1097" s="2"/>
      <c r="AA1097" s="2"/>
      <c r="AB1097" s="2"/>
      <c r="AC1097" s="2"/>
      <c r="AD1097" s="2"/>
      <c r="AE1097" s="2"/>
      <c r="AF1097" s="2" t="s">
        <v>4252</v>
      </c>
      <c r="AG1097" s="2" t="s">
        <v>4252</v>
      </c>
      <c r="AH1097" s="2"/>
    </row>
    <row r="1098" spans="1:34" x14ac:dyDescent="0.25">
      <c r="A1098" s="2">
        <v>335049</v>
      </c>
      <c r="B1098" s="2" t="s">
        <v>936</v>
      </c>
      <c r="C1098" s="2" t="s">
        <v>361</v>
      </c>
      <c r="D1098" s="2" t="s">
        <v>3035</v>
      </c>
      <c r="E1098" s="2" t="s">
        <v>76</v>
      </c>
      <c r="F1098" s="2"/>
      <c r="G1098" s="2"/>
      <c r="H1098" s="2" t="s">
        <v>16</v>
      </c>
      <c r="I1098" s="2" t="s">
        <v>138</v>
      </c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 t="s">
        <v>4447</v>
      </c>
      <c r="W1098" s="2"/>
      <c r="X1098" s="2"/>
      <c r="Y1098" s="2"/>
      <c r="Z1098" s="2"/>
      <c r="AA1098" s="2"/>
      <c r="AB1098" s="2"/>
      <c r="AC1098" s="2"/>
      <c r="AD1098" s="2" t="s">
        <v>4252</v>
      </c>
      <c r="AE1098" s="2" t="s">
        <v>4252</v>
      </c>
      <c r="AF1098" s="2" t="s">
        <v>4252</v>
      </c>
      <c r="AG1098" s="2" t="s">
        <v>4252</v>
      </c>
      <c r="AH1098" s="2"/>
    </row>
    <row r="1099" spans="1:34" x14ac:dyDescent="0.25">
      <c r="A1099" s="2">
        <v>335156</v>
      </c>
      <c r="B1099" s="2" t="s">
        <v>2822</v>
      </c>
      <c r="C1099" s="2" t="s">
        <v>228</v>
      </c>
      <c r="D1099" s="2" t="s">
        <v>658</v>
      </c>
      <c r="E1099" s="2" t="s">
        <v>76</v>
      </c>
      <c r="F1099" s="2">
        <v>36050</v>
      </c>
      <c r="G1099" s="2" t="s">
        <v>212</v>
      </c>
      <c r="H1099" s="2" t="s">
        <v>16</v>
      </c>
      <c r="I1099" s="2" t="s">
        <v>138</v>
      </c>
      <c r="J1099" s="2" t="s">
        <v>1179</v>
      </c>
      <c r="K1099" s="2"/>
      <c r="L1099" s="2" t="s">
        <v>73</v>
      </c>
      <c r="M1099" s="2"/>
      <c r="N1099" s="2"/>
      <c r="O1099" s="2"/>
      <c r="P1099" s="2"/>
      <c r="Q1099" s="2"/>
      <c r="R1099" s="2"/>
      <c r="S1099" s="2"/>
      <c r="T1099" s="2"/>
      <c r="U1099" s="2"/>
      <c r="V1099" s="2" t="s">
        <v>4447</v>
      </c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 t="s">
        <v>4252</v>
      </c>
      <c r="AH1099" s="2"/>
    </row>
    <row r="1100" spans="1:34" x14ac:dyDescent="0.25">
      <c r="A1100" s="2">
        <v>335196</v>
      </c>
      <c r="B1100" s="2" t="s">
        <v>2908</v>
      </c>
      <c r="C1100" s="2" t="s">
        <v>562</v>
      </c>
      <c r="D1100" s="2" t="s">
        <v>533</v>
      </c>
      <c r="E1100" s="2" t="s">
        <v>76</v>
      </c>
      <c r="F1100" s="2">
        <v>30834</v>
      </c>
      <c r="G1100" s="2" t="s">
        <v>216</v>
      </c>
      <c r="H1100" s="2" t="s">
        <v>16</v>
      </c>
      <c r="I1100" s="2" t="s">
        <v>138</v>
      </c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 t="s">
        <v>4447</v>
      </c>
      <c r="W1100" s="2"/>
      <c r="X1100" s="2"/>
      <c r="Y1100" s="2"/>
      <c r="Z1100" s="2"/>
      <c r="AA1100" s="2"/>
      <c r="AB1100" s="2" t="s">
        <v>4252</v>
      </c>
      <c r="AC1100" s="2" t="s">
        <v>4252</v>
      </c>
      <c r="AD1100" s="2" t="s">
        <v>4252</v>
      </c>
      <c r="AE1100" s="2" t="s">
        <v>4252</v>
      </c>
      <c r="AF1100" s="2" t="s">
        <v>4252</v>
      </c>
      <c r="AG1100" s="2" t="s">
        <v>4252</v>
      </c>
      <c r="AH1100" s="2"/>
    </row>
    <row r="1101" spans="1:34" x14ac:dyDescent="0.25">
      <c r="A1101" s="2">
        <v>335364</v>
      </c>
      <c r="B1101" s="2" t="s">
        <v>3517</v>
      </c>
      <c r="C1101" s="2" t="s">
        <v>3518</v>
      </c>
      <c r="D1101" s="2" t="s">
        <v>3519</v>
      </c>
      <c r="E1101" s="2" t="s">
        <v>76</v>
      </c>
      <c r="F1101" s="2">
        <v>34274</v>
      </c>
      <c r="G1101" s="2" t="s">
        <v>37</v>
      </c>
      <c r="H1101" s="2" t="s">
        <v>16</v>
      </c>
      <c r="I1101" s="2" t="s">
        <v>138</v>
      </c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 t="s">
        <v>4447</v>
      </c>
      <c r="W1101" s="2"/>
      <c r="X1101" s="2"/>
      <c r="Y1101" s="2"/>
      <c r="Z1101" s="2"/>
      <c r="AA1101" s="2"/>
      <c r="AB1101" s="2"/>
      <c r="AC1101" s="2"/>
      <c r="AD1101" s="2" t="s">
        <v>4252</v>
      </c>
      <c r="AE1101" s="2" t="s">
        <v>4252</v>
      </c>
      <c r="AF1101" s="2" t="s">
        <v>4252</v>
      </c>
      <c r="AG1101" s="2" t="s">
        <v>4252</v>
      </c>
      <c r="AH1101" s="2"/>
    </row>
    <row r="1102" spans="1:34" x14ac:dyDescent="0.25">
      <c r="A1102" s="2">
        <v>335380</v>
      </c>
      <c r="B1102" s="2" t="s">
        <v>2796</v>
      </c>
      <c r="C1102" s="2" t="s">
        <v>228</v>
      </c>
      <c r="D1102" s="2" t="s">
        <v>548</v>
      </c>
      <c r="E1102" s="2" t="s">
        <v>76</v>
      </c>
      <c r="F1102" s="2">
        <v>34349</v>
      </c>
      <c r="G1102" s="2" t="s">
        <v>1565</v>
      </c>
      <c r="H1102" s="2" t="s">
        <v>16</v>
      </c>
      <c r="I1102" s="2" t="s">
        <v>138</v>
      </c>
      <c r="J1102" s="2" t="s">
        <v>1179</v>
      </c>
      <c r="K1102" s="2"/>
      <c r="L1102" s="2" t="s">
        <v>30</v>
      </c>
      <c r="M1102" s="2"/>
      <c r="N1102" s="2"/>
      <c r="O1102" s="2"/>
      <c r="P1102" s="2"/>
      <c r="Q1102" s="2"/>
      <c r="R1102" s="2"/>
      <c r="S1102" s="2"/>
      <c r="T1102" s="2"/>
      <c r="U1102" s="2"/>
      <c r="V1102" s="2" t="s">
        <v>4447</v>
      </c>
      <c r="W1102" s="2"/>
      <c r="X1102" s="2"/>
      <c r="Y1102" s="2"/>
      <c r="Z1102" s="2"/>
      <c r="AA1102" s="2"/>
      <c r="AB1102" s="2"/>
      <c r="AC1102" s="2"/>
      <c r="AD1102" s="2"/>
      <c r="AE1102" s="2" t="s">
        <v>4252</v>
      </c>
      <c r="AF1102" s="2" t="s">
        <v>4252</v>
      </c>
      <c r="AG1102" s="2" t="s">
        <v>4252</v>
      </c>
      <c r="AH1102" s="2"/>
    </row>
    <row r="1103" spans="1:34" x14ac:dyDescent="0.25">
      <c r="A1103" s="2">
        <v>335527</v>
      </c>
      <c r="B1103" s="2" t="s">
        <v>2909</v>
      </c>
      <c r="C1103" s="2" t="s">
        <v>247</v>
      </c>
      <c r="D1103" s="2" t="s">
        <v>1872</v>
      </c>
      <c r="E1103" s="2" t="s">
        <v>77</v>
      </c>
      <c r="F1103" s="2"/>
      <c r="G1103" s="2"/>
      <c r="H1103" s="2" t="s">
        <v>16</v>
      </c>
      <c r="I1103" s="2" t="s">
        <v>138</v>
      </c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 t="s">
        <v>4447</v>
      </c>
      <c r="W1103" s="2"/>
      <c r="X1103" s="2"/>
      <c r="Y1103" s="2"/>
      <c r="Z1103" s="2"/>
      <c r="AA1103" s="2"/>
      <c r="AB1103" s="2" t="s">
        <v>4252</v>
      </c>
      <c r="AC1103" s="2" t="s">
        <v>4252</v>
      </c>
      <c r="AD1103" s="2" t="s">
        <v>4252</v>
      </c>
      <c r="AE1103" s="2" t="s">
        <v>4252</v>
      </c>
      <c r="AF1103" s="2" t="s">
        <v>4252</v>
      </c>
      <c r="AG1103" s="2" t="s">
        <v>4252</v>
      </c>
      <c r="AH1103" s="2"/>
    </row>
    <row r="1104" spans="1:34" x14ac:dyDescent="0.25">
      <c r="A1104" s="2">
        <v>335541</v>
      </c>
      <c r="B1104" s="2" t="s">
        <v>3835</v>
      </c>
      <c r="C1104" s="2" t="s">
        <v>274</v>
      </c>
      <c r="D1104" s="2" t="s">
        <v>3836</v>
      </c>
      <c r="E1104" s="2" t="s">
        <v>77</v>
      </c>
      <c r="F1104" s="2">
        <v>30130</v>
      </c>
      <c r="G1104" s="2" t="s">
        <v>830</v>
      </c>
      <c r="H1104" s="2" t="s">
        <v>16</v>
      </c>
      <c r="I1104" s="2" t="s">
        <v>138</v>
      </c>
      <c r="J1104" s="2" t="s">
        <v>1179</v>
      </c>
      <c r="K1104" s="2"/>
      <c r="L1104" s="2" t="s">
        <v>18</v>
      </c>
      <c r="M1104" s="2"/>
      <c r="N1104" s="2"/>
      <c r="O1104" s="2"/>
      <c r="P1104" s="2"/>
      <c r="Q1104" s="2"/>
      <c r="R1104" s="2"/>
      <c r="S1104" s="2"/>
      <c r="T1104" s="2"/>
      <c r="U1104" s="2"/>
      <c r="V1104" s="2" t="s">
        <v>4447</v>
      </c>
      <c r="W1104" s="2"/>
      <c r="X1104" s="2"/>
      <c r="Y1104" s="2"/>
      <c r="Z1104" s="2"/>
      <c r="AA1104" s="2"/>
      <c r="AB1104" s="2"/>
      <c r="AC1104" s="2"/>
      <c r="AD1104" s="2"/>
      <c r="AE1104" s="2"/>
      <c r="AF1104" s="2" t="s">
        <v>4252</v>
      </c>
      <c r="AG1104" s="2" t="s">
        <v>4252</v>
      </c>
      <c r="AH1104" s="2"/>
    </row>
    <row r="1105" spans="1:34" x14ac:dyDescent="0.25">
      <c r="A1105" s="2">
        <v>335721</v>
      </c>
      <c r="B1105" s="2" t="s">
        <v>2466</v>
      </c>
      <c r="C1105" s="2" t="s">
        <v>274</v>
      </c>
      <c r="D1105" s="2" t="s">
        <v>1676</v>
      </c>
      <c r="E1105" s="2" t="s">
        <v>76</v>
      </c>
      <c r="F1105" s="2">
        <v>33558</v>
      </c>
      <c r="G1105" s="2" t="s">
        <v>18</v>
      </c>
      <c r="H1105" s="2" t="s">
        <v>16</v>
      </c>
      <c r="I1105" s="2" t="s">
        <v>138</v>
      </c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 t="s">
        <v>4447</v>
      </c>
      <c r="W1105" s="2"/>
      <c r="X1105" s="2"/>
      <c r="Y1105" s="2"/>
      <c r="Z1105" s="2"/>
      <c r="AA1105" s="2"/>
      <c r="AB1105" s="2"/>
      <c r="AC1105" s="2" t="s">
        <v>4252</v>
      </c>
      <c r="AD1105" s="2" t="s">
        <v>4252</v>
      </c>
      <c r="AE1105" s="2" t="s">
        <v>4252</v>
      </c>
      <c r="AF1105" s="2" t="s">
        <v>4252</v>
      </c>
      <c r="AG1105" s="2" t="s">
        <v>4252</v>
      </c>
      <c r="AH1105" s="2"/>
    </row>
    <row r="1106" spans="1:34" x14ac:dyDescent="0.25">
      <c r="A1106" s="2">
        <v>335743</v>
      </c>
      <c r="B1106" s="2" t="s">
        <v>2597</v>
      </c>
      <c r="C1106" s="2" t="s">
        <v>228</v>
      </c>
      <c r="D1106" s="2" t="s">
        <v>2117</v>
      </c>
      <c r="E1106" s="2" t="s">
        <v>77</v>
      </c>
      <c r="F1106" s="2">
        <v>34561</v>
      </c>
      <c r="G1106" s="2" t="s">
        <v>651</v>
      </c>
      <c r="H1106" s="2" t="s">
        <v>16</v>
      </c>
      <c r="I1106" s="2" t="s">
        <v>138</v>
      </c>
      <c r="J1106" s="2" t="s">
        <v>1179</v>
      </c>
      <c r="K1106" s="2"/>
      <c r="L1106" s="2" t="s">
        <v>18</v>
      </c>
      <c r="M1106" s="2"/>
      <c r="N1106" s="2"/>
      <c r="O1106" s="2"/>
      <c r="P1106" s="2"/>
      <c r="Q1106" s="2"/>
      <c r="R1106" s="2"/>
      <c r="S1106" s="2"/>
      <c r="T1106" s="2"/>
      <c r="U1106" s="2"/>
      <c r="V1106" s="2" t="s">
        <v>4447</v>
      </c>
      <c r="W1106" s="2"/>
      <c r="X1106" s="2"/>
      <c r="Y1106" s="2"/>
      <c r="Z1106" s="2"/>
      <c r="AA1106" s="2"/>
      <c r="AB1106" s="2"/>
      <c r="AC1106" s="2"/>
      <c r="AD1106" s="2"/>
      <c r="AE1106" s="2"/>
      <c r="AF1106" s="2" t="s">
        <v>4252</v>
      </c>
      <c r="AG1106" s="2" t="s">
        <v>4252</v>
      </c>
      <c r="AH1106" s="2"/>
    </row>
    <row r="1107" spans="1:34" x14ac:dyDescent="0.25">
      <c r="A1107" s="2">
        <v>335870</v>
      </c>
      <c r="B1107" s="2" t="s">
        <v>3395</v>
      </c>
      <c r="C1107" s="2" t="s">
        <v>460</v>
      </c>
      <c r="D1107" s="2" t="s">
        <v>330</v>
      </c>
      <c r="E1107" s="2" t="s">
        <v>76</v>
      </c>
      <c r="F1107" s="2">
        <v>35916</v>
      </c>
      <c r="G1107" s="2" t="s">
        <v>332</v>
      </c>
      <c r="H1107" s="2" t="s">
        <v>16</v>
      </c>
      <c r="I1107" s="2" t="s">
        <v>138</v>
      </c>
      <c r="J1107" s="2" t="s">
        <v>15</v>
      </c>
      <c r="K1107" s="2"/>
      <c r="L1107" s="2" t="s">
        <v>30</v>
      </c>
      <c r="M1107" s="2"/>
      <c r="N1107" s="2"/>
      <c r="O1107" s="2"/>
      <c r="P1107" s="2"/>
      <c r="Q1107" s="2"/>
      <c r="R1107" s="2"/>
      <c r="S1107" s="2"/>
      <c r="T1107" s="2"/>
      <c r="U1107" s="2"/>
      <c r="V1107" s="2" t="s">
        <v>4447</v>
      </c>
      <c r="W1107" s="2"/>
      <c r="X1107" s="2"/>
      <c r="Y1107" s="2"/>
      <c r="Z1107" s="2"/>
      <c r="AA1107" s="2"/>
      <c r="AB1107" s="2"/>
      <c r="AC1107" s="2"/>
      <c r="AD1107" s="2"/>
      <c r="AE1107" s="2"/>
      <c r="AF1107" s="2" t="s">
        <v>4252</v>
      </c>
      <c r="AG1107" s="2" t="s">
        <v>4252</v>
      </c>
      <c r="AH1107" s="2"/>
    </row>
    <row r="1108" spans="1:34" x14ac:dyDescent="0.25">
      <c r="A1108" s="2">
        <v>336172</v>
      </c>
      <c r="B1108" s="2" t="s">
        <v>3772</v>
      </c>
      <c r="C1108" s="2" t="s">
        <v>338</v>
      </c>
      <c r="D1108" s="2" t="s">
        <v>221</v>
      </c>
      <c r="E1108" s="2" t="s">
        <v>77</v>
      </c>
      <c r="F1108" s="2">
        <v>33785</v>
      </c>
      <c r="G1108" s="2" t="s">
        <v>18</v>
      </c>
      <c r="H1108" s="2" t="s">
        <v>16</v>
      </c>
      <c r="I1108" s="2" t="s">
        <v>138</v>
      </c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 t="s">
        <v>4447</v>
      </c>
      <c r="W1108" s="2"/>
      <c r="X1108" s="2"/>
      <c r="Y1108" s="2"/>
      <c r="Z1108" s="2"/>
      <c r="AA1108" s="2"/>
      <c r="AB1108" s="2"/>
      <c r="AC1108" s="2"/>
      <c r="AD1108" s="2" t="s">
        <v>4252</v>
      </c>
      <c r="AE1108" s="2" t="s">
        <v>4252</v>
      </c>
      <c r="AF1108" s="2" t="s">
        <v>4252</v>
      </c>
      <c r="AG1108" s="2" t="s">
        <v>4252</v>
      </c>
      <c r="AH1108" s="2"/>
    </row>
    <row r="1109" spans="1:34" x14ac:dyDescent="0.25">
      <c r="A1109" s="2">
        <v>336244</v>
      </c>
      <c r="B1109" s="2" t="s">
        <v>1027</v>
      </c>
      <c r="C1109" s="2" t="s">
        <v>213</v>
      </c>
      <c r="D1109" s="2" t="s">
        <v>585</v>
      </c>
      <c r="E1109" s="2" t="s">
        <v>76</v>
      </c>
      <c r="F1109" s="2">
        <v>35450</v>
      </c>
      <c r="G1109" s="2" t="s">
        <v>1190</v>
      </c>
      <c r="H1109" s="2" t="s">
        <v>16</v>
      </c>
      <c r="I1109" s="2" t="s">
        <v>138</v>
      </c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 t="s">
        <v>4447</v>
      </c>
      <c r="W1109" s="2"/>
      <c r="X1109" s="2"/>
      <c r="Y1109" s="2"/>
      <c r="Z1109" s="2"/>
      <c r="AA1109" s="2"/>
      <c r="AB1109" s="2"/>
      <c r="AC1109" s="2" t="s">
        <v>4252</v>
      </c>
      <c r="AD1109" s="2" t="s">
        <v>4252</v>
      </c>
      <c r="AE1109" s="2" t="s">
        <v>4252</v>
      </c>
      <c r="AF1109" s="2" t="s">
        <v>4252</v>
      </c>
      <c r="AG1109" s="2" t="s">
        <v>4252</v>
      </c>
      <c r="AH1109" s="2"/>
    </row>
    <row r="1110" spans="1:34" x14ac:dyDescent="0.25">
      <c r="A1110" s="2">
        <v>336249</v>
      </c>
      <c r="B1110" s="2" t="s">
        <v>2910</v>
      </c>
      <c r="C1110" s="2" t="s">
        <v>928</v>
      </c>
      <c r="D1110" s="2" t="s">
        <v>234</v>
      </c>
      <c r="E1110" s="2" t="s">
        <v>76</v>
      </c>
      <c r="F1110" s="2">
        <v>35431</v>
      </c>
      <c r="G1110" s="2" t="s">
        <v>651</v>
      </c>
      <c r="H1110" s="2" t="s">
        <v>16</v>
      </c>
      <c r="I1110" s="2" t="s">
        <v>138</v>
      </c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 t="s">
        <v>4447</v>
      </c>
      <c r="W1110" s="2"/>
      <c r="X1110" s="2"/>
      <c r="Y1110" s="2"/>
      <c r="Z1110" s="2"/>
      <c r="AA1110" s="2"/>
      <c r="AB1110" s="2" t="s">
        <v>4252</v>
      </c>
      <c r="AC1110" s="2" t="s">
        <v>4252</v>
      </c>
      <c r="AD1110" s="2" t="s">
        <v>4252</v>
      </c>
      <c r="AE1110" s="2" t="s">
        <v>4252</v>
      </c>
      <c r="AF1110" s="2" t="s">
        <v>4252</v>
      </c>
      <c r="AG1110" s="2" t="s">
        <v>4252</v>
      </c>
      <c r="AH1110" s="2"/>
    </row>
    <row r="1111" spans="1:34" x14ac:dyDescent="0.25">
      <c r="A1111" s="2">
        <v>336454</v>
      </c>
      <c r="B1111" s="2" t="s">
        <v>3308</v>
      </c>
      <c r="C1111" s="2" t="s">
        <v>710</v>
      </c>
      <c r="D1111" s="2" t="s">
        <v>410</v>
      </c>
      <c r="E1111" s="2" t="s">
        <v>76</v>
      </c>
      <c r="F1111" s="2">
        <v>36239</v>
      </c>
      <c r="G1111" s="2" t="s">
        <v>3309</v>
      </c>
      <c r="H1111" s="2" t="s">
        <v>16</v>
      </c>
      <c r="I1111" s="2" t="s">
        <v>138</v>
      </c>
      <c r="J1111" s="2" t="s">
        <v>15</v>
      </c>
      <c r="K1111" s="2"/>
      <c r="L1111" s="2" t="s">
        <v>30</v>
      </c>
      <c r="M1111" s="2"/>
      <c r="N1111" s="2"/>
      <c r="O1111" s="2"/>
      <c r="P1111" s="2"/>
      <c r="Q1111" s="2"/>
      <c r="R1111" s="2"/>
      <c r="S1111" s="2"/>
      <c r="T1111" s="2"/>
      <c r="U1111" s="2"/>
      <c r="V1111" s="2" t="s">
        <v>4447</v>
      </c>
      <c r="W1111" s="2"/>
      <c r="X1111" s="2"/>
      <c r="Y1111" s="2"/>
      <c r="Z1111" s="2"/>
      <c r="AA1111" s="2"/>
      <c r="AB1111" s="2"/>
      <c r="AC1111" s="2"/>
      <c r="AD1111" s="2"/>
      <c r="AE1111" s="2" t="s">
        <v>4252</v>
      </c>
      <c r="AF1111" s="2" t="s">
        <v>4252</v>
      </c>
      <c r="AG1111" s="2" t="s">
        <v>4252</v>
      </c>
      <c r="AH1111" s="2"/>
    </row>
    <row r="1112" spans="1:34" x14ac:dyDescent="0.25">
      <c r="A1112" s="2">
        <v>336493</v>
      </c>
      <c r="B1112" s="2" t="s">
        <v>3319</v>
      </c>
      <c r="C1112" s="2" t="s">
        <v>213</v>
      </c>
      <c r="D1112" s="2" t="s">
        <v>412</v>
      </c>
      <c r="E1112" s="2" t="s">
        <v>76</v>
      </c>
      <c r="F1112" s="2">
        <v>35084</v>
      </c>
      <c r="G1112" s="2" t="s">
        <v>1543</v>
      </c>
      <c r="H1112" s="2" t="s">
        <v>16</v>
      </c>
      <c r="I1112" s="2" t="s">
        <v>138</v>
      </c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 t="s">
        <v>4447</v>
      </c>
      <c r="W1112" s="2"/>
      <c r="X1112" s="2"/>
      <c r="Y1112" s="2"/>
      <c r="Z1112" s="2"/>
      <c r="AA1112" s="2"/>
      <c r="AB1112" s="2"/>
      <c r="AC1112" s="2"/>
      <c r="AD1112" s="2" t="s">
        <v>4252</v>
      </c>
      <c r="AE1112" s="2" t="s">
        <v>4252</v>
      </c>
      <c r="AF1112" s="2" t="s">
        <v>4252</v>
      </c>
      <c r="AG1112" s="2" t="s">
        <v>4252</v>
      </c>
      <c r="AH1112" s="2"/>
    </row>
    <row r="1113" spans="1:34" x14ac:dyDescent="0.25">
      <c r="A1113" s="2">
        <v>336496</v>
      </c>
      <c r="B1113" s="2" t="s">
        <v>2963</v>
      </c>
      <c r="C1113" s="2" t="s">
        <v>342</v>
      </c>
      <c r="D1113" s="2" t="s">
        <v>1538</v>
      </c>
      <c r="E1113" s="2" t="s">
        <v>77</v>
      </c>
      <c r="F1113" s="2">
        <v>31718</v>
      </c>
      <c r="G1113" s="2" t="s">
        <v>2964</v>
      </c>
      <c r="H1113" s="2" t="s">
        <v>16</v>
      </c>
      <c r="I1113" s="2" t="s">
        <v>138</v>
      </c>
      <c r="J1113" s="2" t="s">
        <v>1179</v>
      </c>
      <c r="K1113" s="2"/>
      <c r="L1113" s="2" t="s">
        <v>70</v>
      </c>
      <c r="M1113" s="2"/>
      <c r="N1113" s="2"/>
      <c r="O1113" s="2"/>
      <c r="P1113" s="2"/>
      <c r="Q1113" s="2"/>
      <c r="R1113" s="2"/>
      <c r="S1113" s="2"/>
      <c r="T1113" s="2"/>
      <c r="U1113" s="2"/>
      <c r="V1113" s="2" t="s">
        <v>4447</v>
      </c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 t="s">
        <v>4252</v>
      </c>
      <c r="AH1113" s="2"/>
    </row>
    <row r="1114" spans="1:34" x14ac:dyDescent="0.25">
      <c r="A1114" s="2">
        <v>336718</v>
      </c>
      <c r="B1114" s="2" t="s">
        <v>3036</v>
      </c>
      <c r="C1114" s="2" t="s">
        <v>213</v>
      </c>
      <c r="D1114" s="2" t="s">
        <v>211</v>
      </c>
      <c r="E1114" s="2" t="s">
        <v>76</v>
      </c>
      <c r="F1114" s="2"/>
      <c r="G1114" s="2"/>
      <c r="H1114" s="2" t="s">
        <v>16</v>
      </c>
      <c r="I1114" s="2" t="s">
        <v>138</v>
      </c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 t="s">
        <v>4447</v>
      </c>
      <c r="W1114" s="2"/>
      <c r="X1114" s="2"/>
      <c r="Y1114" s="2"/>
      <c r="Z1114" s="2"/>
      <c r="AA1114" s="2"/>
      <c r="AB1114" s="2"/>
      <c r="AC1114" s="2" t="s">
        <v>4252</v>
      </c>
      <c r="AD1114" s="2" t="s">
        <v>4252</v>
      </c>
      <c r="AE1114" s="2" t="s">
        <v>4252</v>
      </c>
      <c r="AF1114" s="2" t="s">
        <v>4252</v>
      </c>
      <c r="AG1114" s="2" t="s">
        <v>4252</v>
      </c>
      <c r="AH1114" s="2"/>
    </row>
    <row r="1115" spans="1:34" x14ac:dyDescent="0.25">
      <c r="A1115" s="2">
        <v>336744</v>
      </c>
      <c r="B1115" s="2" t="s">
        <v>3782</v>
      </c>
      <c r="C1115" s="2" t="s">
        <v>249</v>
      </c>
      <c r="D1115" s="2" t="s">
        <v>3783</v>
      </c>
      <c r="E1115" s="2" t="s">
        <v>77</v>
      </c>
      <c r="F1115" s="2">
        <v>35291</v>
      </c>
      <c r="G1115" s="2" t="s">
        <v>18</v>
      </c>
      <c r="H1115" s="2" t="s">
        <v>16</v>
      </c>
      <c r="I1115" s="2" t="s">
        <v>138</v>
      </c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 t="s">
        <v>4447</v>
      </c>
      <c r="W1115" s="2"/>
      <c r="X1115" s="2"/>
      <c r="Y1115" s="2"/>
      <c r="Z1115" s="2"/>
      <c r="AA1115" s="2"/>
      <c r="AB1115" s="2"/>
      <c r="AC1115" s="2"/>
      <c r="AD1115" s="2" t="s">
        <v>4252</v>
      </c>
      <c r="AE1115" s="2" t="s">
        <v>4252</v>
      </c>
      <c r="AF1115" s="2" t="s">
        <v>4252</v>
      </c>
      <c r="AG1115" s="2" t="s">
        <v>4252</v>
      </c>
      <c r="AH1115" s="2"/>
    </row>
    <row r="1116" spans="1:34" x14ac:dyDescent="0.25">
      <c r="A1116" s="2">
        <v>336844</v>
      </c>
      <c r="B1116" s="2" t="s">
        <v>3674</v>
      </c>
      <c r="C1116" s="2" t="s">
        <v>228</v>
      </c>
      <c r="D1116" s="2" t="s">
        <v>1324</v>
      </c>
      <c r="E1116" s="2" t="s">
        <v>77</v>
      </c>
      <c r="F1116" s="2">
        <v>29059</v>
      </c>
      <c r="G1116" s="2" t="s">
        <v>18</v>
      </c>
      <c r="H1116" s="2" t="s">
        <v>16</v>
      </c>
      <c r="I1116" s="2" t="s">
        <v>138</v>
      </c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 t="s">
        <v>4447</v>
      </c>
      <c r="W1116" s="2"/>
      <c r="X1116" s="2"/>
      <c r="Y1116" s="2"/>
      <c r="Z1116" s="2"/>
      <c r="AA1116" s="2"/>
      <c r="AB1116" s="2"/>
      <c r="AC1116" s="2" t="s">
        <v>4252</v>
      </c>
      <c r="AD1116" s="2" t="s">
        <v>4252</v>
      </c>
      <c r="AE1116" s="2" t="s">
        <v>4252</v>
      </c>
      <c r="AF1116" s="2" t="s">
        <v>4252</v>
      </c>
      <c r="AG1116" s="2" t="s">
        <v>4252</v>
      </c>
      <c r="AH1116" s="2"/>
    </row>
    <row r="1117" spans="1:34" x14ac:dyDescent="0.25">
      <c r="A1117" s="2">
        <v>336932</v>
      </c>
      <c r="B1117" s="2" t="s">
        <v>1814</v>
      </c>
      <c r="C1117" s="2" t="s">
        <v>1526</v>
      </c>
      <c r="D1117" s="2" t="s">
        <v>1505</v>
      </c>
      <c r="E1117" s="2" t="s">
        <v>76</v>
      </c>
      <c r="F1117" s="2">
        <v>36023</v>
      </c>
      <c r="G1117" s="2" t="s">
        <v>2612</v>
      </c>
      <c r="H1117" s="2" t="s">
        <v>16</v>
      </c>
      <c r="I1117" s="2" t="s">
        <v>138</v>
      </c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 t="s">
        <v>4447</v>
      </c>
      <c r="W1117" s="2"/>
      <c r="X1117" s="2"/>
      <c r="Y1117" s="2"/>
      <c r="Z1117" s="2"/>
      <c r="AA1117" s="2"/>
      <c r="AB1117" s="2"/>
      <c r="AC1117" s="2"/>
      <c r="AD1117" s="2"/>
      <c r="AE1117" s="2"/>
      <c r="AF1117" s="2" t="s">
        <v>4252</v>
      </c>
      <c r="AG1117" s="2" t="s">
        <v>4252</v>
      </c>
      <c r="AH1117" s="2"/>
    </row>
    <row r="1118" spans="1:34" x14ac:dyDescent="0.25">
      <c r="A1118" s="2">
        <v>336984</v>
      </c>
      <c r="B1118" s="2" t="s">
        <v>2617</v>
      </c>
      <c r="C1118" s="2" t="s">
        <v>228</v>
      </c>
      <c r="D1118" s="2" t="s">
        <v>322</v>
      </c>
      <c r="E1118" s="2" t="s">
        <v>76</v>
      </c>
      <c r="F1118" s="2">
        <v>36558</v>
      </c>
      <c r="G1118" s="2" t="s">
        <v>18</v>
      </c>
      <c r="H1118" s="2" t="s">
        <v>16</v>
      </c>
      <c r="I1118" s="2" t="s">
        <v>138</v>
      </c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 t="s">
        <v>4447</v>
      </c>
      <c r="W1118" s="2"/>
      <c r="X1118" s="2"/>
      <c r="Y1118" s="2"/>
      <c r="Z1118" s="2"/>
      <c r="AA1118" s="2"/>
      <c r="AB1118" s="2"/>
      <c r="AC1118" s="2"/>
      <c r="AD1118" s="2" t="s">
        <v>4252</v>
      </c>
      <c r="AE1118" s="2" t="s">
        <v>4252</v>
      </c>
      <c r="AF1118" s="2" t="s">
        <v>4252</v>
      </c>
      <c r="AG1118" s="2" t="s">
        <v>4252</v>
      </c>
      <c r="AH1118" s="2"/>
    </row>
    <row r="1119" spans="1:34" x14ac:dyDescent="0.25">
      <c r="A1119" s="2">
        <v>337049</v>
      </c>
      <c r="B1119" s="2" t="s">
        <v>2397</v>
      </c>
      <c r="C1119" s="2" t="s">
        <v>386</v>
      </c>
      <c r="D1119" s="2" t="s">
        <v>298</v>
      </c>
      <c r="E1119" s="2" t="s">
        <v>77</v>
      </c>
      <c r="F1119" s="2">
        <v>34335</v>
      </c>
      <c r="G1119" s="2" t="s">
        <v>2335</v>
      </c>
      <c r="H1119" s="2" t="s">
        <v>16</v>
      </c>
      <c r="I1119" s="2" t="s">
        <v>138</v>
      </c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 t="s">
        <v>4447</v>
      </c>
      <c r="W1119" s="2"/>
      <c r="X1119" s="2"/>
      <c r="Y1119" s="2"/>
      <c r="Z1119" s="2"/>
      <c r="AA1119" s="2"/>
      <c r="AB1119" s="2"/>
      <c r="AC1119" s="2"/>
      <c r="AD1119" s="2" t="s">
        <v>4252</v>
      </c>
      <c r="AE1119" s="2" t="s">
        <v>4252</v>
      </c>
      <c r="AF1119" s="2" t="s">
        <v>4252</v>
      </c>
      <c r="AG1119" s="2" t="s">
        <v>4252</v>
      </c>
      <c r="AH1119" s="2"/>
    </row>
    <row r="1120" spans="1:34" x14ac:dyDescent="0.25">
      <c r="A1120" s="2">
        <v>337121</v>
      </c>
      <c r="B1120" s="2" t="s">
        <v>2797</v>
      </c>
      <c r="C1120" s="2" t="s">
        <v>856</v>
      </c>
      <c r="D1120" s="2" t="s">
        <v>415</v>
      </c>
      <c r="E1120" s="2" t="s">
        <v>76</v>
      </c>
      <c r="F1120" s="2">
        <v>35895</v>
      </c>
      <c r="G1120" s="2" t="s">
        <v>18</v>
      </c>
      <c r="H1120" s="2" t="s">
        <v>16</v>
      </c>
      <c r="I1120" s="2" t="s">
        <v>138</v>
      </c>
      <c r="J1120" s="2" t="s">
        <v>1179</v>
      </c>
      <c r="K1120" s="2"/>
      <c r="L1120" s="2" t="s">
        <v>18</v>
      </c>
      <c r="M1120" s="2"/>
      <c r="N1120" s="2"/>
      <c r="O1120" s="2"/>
      <c r="P1120" s="2"/>
      <c r="Q1120" s="2"/>
      <c r="R1120" s="2"/>
      <c r="S1120" s="2"/>
      <c r="T1120" s="2"/>
      <c r="U1120" s="2"/>
      <c r="V1120" s="2" t="s">
        <v>4447</v>
      </c>
      <c r="W1120" s="2"/>
      <c r="X1120" s="2"/>
      <c r="Y1120" s="2"/>
      <c r="Z1120" s="2"/>
      <c r="AA1120" s="2"/>
      <c r="AB1120" s="2"/>
      <c r="AC1120" s="2"/>
      <c r="AD1120" s="2"/>
      <c r="AE1120" s="2"/>
      <c r="AF1120" s="2" t="s">
        <v>4252</v>
      </c>
      <c r="AG1120" s="2" t="s">
        <v>4252</v>
      </c>
      <c r="AH1120" s="2"/>
    </row>
    <row r="1121" spans="1:34" x14ac:dyDescent="0.25">
      <c r="A1121" s="2">
        <v>338259</v>
      </c>
      <c r="B1121" s="2" t="s">
        <v>3985</v>
      </c>
      <c r="C1121" s="2" t="s">
        <v>3986</v>
      </c>
      <c r="D1121" s="2" t="s">
        <v>3987</v>
      </c>
      <c r="E1121" s="2" t="s">
        <v>76</v>
      </c>
      <c r="F1121" s="2">
        <v>34701</v>
      </c>
      <c r="G1121" s="2" t="s">
        <v>18</v>
      </c>
      <c r="H1121" s="2" t="s">
        <v>16</v>
      </c>
      <c r="I1121" s="2" t="s">
        <v>138</v>
      </c>
      <c r="J1121" s="2" t="s">
        <v>15</v>
      </c>
      <c r="K1121" s="2"/>
      <c r="L1121" s="2" t="s">
        <v>18</v>
      </c>
      <c r="M1121" s="2"/>
      <c r="N1121" s="2"/>
      <c r="O1121" s="2"/>
      <c r="P1121" s="2"/>
      <c r="Q1121" s="2"/>
      <c r="R1121" s="2"/>
      <c r="S1121" s="2"/>
      <c r="T1121" s="2"/>
      <c r="U1121" s="2"/>
      <c r="V1121" s="2" t="s">
        <v>4447</v>
      </c>
      <c r="W1121" s="2"/>
      <c r="X1121" s="2"/>
      <c r="Y1121" s="2"/>
      <c r="Z1121" s="2"/>
      <c r="AA1121" s="2"/>
      <c r="AB1121" s="2"/>
      <c r="AC1121" s="2"/>
      <c r="AD1121" s="2"/>
      <c r="AE1121" s="2" t="s">
        <v>4252</v>
      </c>
      <c r="AF1121" s="2" t="s">
        <v>4252</v>
      </c>
      <c r="AG1121" s="2" t="s">
        <v>4252</v>
      </c>
      <c r="AH1121" s="2"/>
    </row>
    <row r="1122" spans="1:34" x14ac:dyDescent="0.25">
      <c r="A1122" s="2">
        <v>338322</v>
      </c>
      <c r="B1122" s="2" t="s">
        <v>2895</v>
      </c>
      <c r="C1122" s="2" t="s">
        <v>510</v>
      </c>
      <c r="D1122" s="2" t="s">
        <v>276</v>
      </c>
      <c r="E1122" s="2" t="s">
        <v>76</v>
      </c>
      <c r="F1122" s="2">
        <v>35563</v>
      </c>
      <c r="G1122" s="2" t="s">
        <v>18</v>
      </c>
      <c r="H1122" s="2" t="s">
        <v>16</v>
      </c>
      <c r="I1122" s="2" t="s">
        <v>138</v>
      </c>
      <c r="J1122" s="2" t="s">
        <v>1179</v>
      </c>
      <c r="K1122" s="2"/>
      <c r="L1122" s="2" t="s">
        <v>73</v>
      </c>
      <c r="M1122" s="2"/>
      <c r="N1122" s="2"/>
      <c r="O1122" s="2"/>
      <c r="P1122" s="2"/>
      <c r="Q1122" s="2"/>
      <c r="R1122" s="2"/>
      <c r="S1122" s="2"/>
      <c r="T1122" s="2"/>
      <c r="U1122" s="2"/>
      <c r="V1122" s="2" t="s">
        <v>4447</v>
      </c>
      <c r="W1122" s="2"/>
      <c r="X1122" s="2"/>
      <c r="Y1122" s="2"/>
      <c r="Z1122" s="2"/>
      <c r="AA1122" s="2"/>
      <c r="AB1122" s="2"/>
      <c r="AC1122" s="2"/>
      <c r="AD1122" s="2"/>
      <c r="AE1122" s="2" t="s">
        <v>4252</v>
      </c>
      <c r="AF1122" s="2" t="s">
        <v>4252</v>
      </c>
      <c r="AG1122" s="2" t="s">
        <v>4252</v>
      </c>
      <c r="AH1122" s="2"/>
    </row>
    <row r="1123" spans="1:34" x14ac:dyDescent="0.25">
      <c r="A1123" s="2">
        <v>338949</v>
      </c>
      <c r="B1123" s="2" t="s">
        <v>3841</v>
      </c>
      <c r="C1123" s="2" t="s">
        <v>681</v>
      </c>
      <c r="D1123" s="2" t="s">
        <v>405</v>
      </c>
      <c r="E1123" s="2" t="s">
        <v>76</v>
      </c>
      <c r="F1123" s="2">
        <v>28938</v>
      </c>
      <c r="G1123" s="2" t="s">
        <v>18</v>
      </c>
      <c r="H1123" s="2" t="s">
        <v>16</v>
      </c>
      <c r="I1123" s="2" t="s">
        <v>138</v>
      </c>
      <c r="J1123" s="2" t="s">
        <v>15</v>
      </c>
      <c r="K1123" s="2"/>
      <c r="L1123" s="2" t="s">
        <v>18</v>
      </c>
      <c r="M1123" s="2"/>
      <c r="N1123" s="2"/>
      <c r="O1123" s="2"/>
      <c r="P1123" s="2"/>
      <c r="Q1123" s="2"/>
      <c r="R1123" s="2"/>
      <c r="S1123" s="2"/>
      <c r="T1123" s="2"/>
      <c r="U1123" s="2"/>
      <c r="V1123" s="2" t="s">
        <v>4447</v>
      </c>
      <c r="W1123" s="2"/>
      <c r="X1123" s="2"/>
      <c r="Y1123" s="2"/>
      <c r="Z1123" s="2"/>
      <c r="AA1123" s="2"/>
      <c r="AB1123" s="2"/>
      <c r="AC1123" s="2"/>
      <c r="AD1123" s="2"/>
      <c r="AE1123" s="2" t="s">
        <v>4252</v>
      </c>
      <c r="AF1123" s="2" t="s">
        <v>4252</v>
      </c>
      <c r="AG1123" s="2" t="s">
        <v>4252</v>
      </c>
      <c r="AH1123" s="2"/>
    </row>
    <row r="1124" spans="1:34" x14ac:dyDescent="0.25">
      <c r="A1124" s="2">
        <v>338954</v>
      </c>
      <c r="B1124" s="2" t="s">
        <v>3038</v>
      </c>
      <c r="C1124" s="2" t="s">
        <v>530</v>
      </c>
      <c r="D1124" s="2" t="s">
        <v>480</v>
      </c>
      <c r="E1124" s="2" t="s">
        <v>77</v>
      </c>
      <c r="F1124" s="2">
        <v>35624</v>
      </c>
      <c r="G1124" s="2" t="s">
        <v>18</v>
      </c>
      <c r="H1124" s="2" t="s">
        <v>16</v>
      </c>
      <c r="I1124" s="2" t="s">
        <v>138</v>
      </c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 t="s">
        <v>4447</v>
      </c>
      <c r="W1124" s="2"/>
      <c r="X1124" s="2"/>
      <c r="Y1124" s="2"/>
      <c r="Z1124" s="2"/>
      <c r="AA1124" s="2"/>
      <c r="AB1124" s="2"/>
      <c r="AC1124" s="2"/>
      <c r="AD1124" s="2" t="s">
        <v>4252</v>
      </c>
      <c r="AE1124" s="2" t="s">
        <v>4252</v>
      </c>
      <c r="AF1124" s="2" t="s">
        <v>4252</v>
      </c>
      <c r="AG1124" s="2" t="s">
        <v>4252</v>
      </c>
      <c r="AH1124" s="2"/>
    </row>
    <row r="1125" spans="1:34" x14ac:dyDescent="0.25">
      <c r="A1125" s="2">
        <v>331891</v>
      </c>
      <c r="B1125" s="2" t="s">
        <v>2183</v>
      </c>
      <c r="C1125" s="2" t="s">
        <v>361</v>
      </c>
      <c r="D1125" s="2" t="s">
        <v>448</v>
      </c>
      <c r="E1125" s="2" t="s">
        <v>76</v>
      </c>
      <c r="F1125" s="2">
        <v>34237</v>
      </c>
      <c r="G1125" s="2" t="s">
        <v>18</v>
      </c>
      <c r="H1125" s="2" t="s">
        <v>16</v>
      </c>
      <c r="I1125" s="2" t="s">
        <v>138</v>
      </c>
      <c r="J1125" s="2" t="s">
        <v>1179</v>
      </c>
      <c r="K1125" s="2"/>
      <c r="L1125" s="2" t="s">
        <v>18</v>
      </c>
      <c r="M1125" s="2"/>
      <c r="N1125" s="2"/>
      <c r="O1125" s="2"/>
      <c r="P1125" s="2"/>
      <c r="Q1125" s="2"/>
      <c r="R1125" s="2"/>
      <c r="S1125" s="2"/>
      <c r="T1125" s="2"/>
      <c r="U1125" s="2"/>
      <c r="V1125" s="2" t="s">
        <v>4449</v>
      </c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</row>
    <row r="1126" spans="1:34" x14ac:dyDescent="0.25">
      <c r="A1126" s="2">
        <v>333174</v>
      </c>
      <c r="B1126" s="2" t="s">
        <v>2088</v>
      </c>
      <c r="C1126" s="2" t="s">
        <v>213</v>
      </c>
      <c r="D1126" s="2" t="s">
        <v>2089</v>
      </c>
      <c r="E1126" s="2" t="s">
        <v>77</v>
      </c>
      <c r="F1126" s="2">
        <v>32217</v>
      </c>
      <c r="G1126" s="2" t="s">
        <v>18</v>
      </c>
      <c r="H1126" s="2" t="s">
        <v>16</v>
      </c>
      <c r="I1126" s="2" t="s">
        <v>138</v>
      </c>
      <c r="J1126" s="2"/>
      <c r="K1126" s="2"/>
      <c r="L1126" s="2"/>
      <c r="M1126" s="2"/>
      <c r="N1126" s="2"/>
      <c r="O1126" s="2"/>
      <c r="P1126" s="2"/>
      <c r="Q1126" s="2"/>
      <c r="R1126" s="2">
        <v>5059</v>
      </c>
      <c r="S1126" s="2">
        <v>45512</v>
      </c>
      <c r="T1126" s="2">
        <v>210000</v>
      </c>
      <c r="U1126" s="2"/>
      <c r="V1126" s="2" t="s">
        <v>4449</v>
      </c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</row>
    <row r="1127" spans="1:34" x14ac:dyDescent="0.25">
      <c r="A1127" s="2">
        <v>333296</v>
      </c>
      <c r="B1127" s="2" t="s">
        <v>1929</v>
      </c>
      <c r="C1127" s="2" t="s">
        <v>293</v>
      </c>
      <c r="D1127" s="2" t="s">
        <v>322</v>
      </c>
      <c r="E1127" s="2" t="s">
        <v>77</v>
      </c>
      <c r="F1127" s="2">
        <v>35906</v>
      </c>
      <c r="G1127" s="2" t="s">
        <v>18</v>
      </c>
      <c r="H1127" s="2" t="s">
        <v>16</v>
      </c>
      <c r="I1127" s="2" t="s">
        <v>138</v>
      </c>
      <c r="J1127" s="2" t="s">
        <v>1179</v>
      </c>
      <c r="K1127" s="2"/>
      <c r="L1127" s="2" t="s">
        <v>18</v>
      </c>
      <c r="M1127" s="2"/>
      <c r="N1127" s="2"/>
      <c r="O1127" s="2"/>
      <c r="P1127" s="2"/>
      <c r="Q1127" s="2"/>
      <c r="R1127" s="2"/>
      <c r="S1127" s="2"/>
      <c r="T1127" s="2"/>
      <c r="U1127" s="2"/>
      <c r="V1127" s="2" t="s">
        <v>4449</v>
      </c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</row>
    <row r="1128" spans="1:34" x14ac:dyDescent="0.25">
      <c r="A1128" s="2">
        <v>334654</v>
      </c>
      <c r="B1128" s="2" t="s">
        <v>1923</v>
      </c>
      <c r="C1128" s="2" t="s">
        <v>219</v>
      </c>
      <c r="D1128" s="2" t="s">
        <v>1924</v>
      </c>
      <c r="E1128" s="2" t="s">
        <v>77</v>
      </c>
      <c r="F1128" s="2">
        <v>34335</v>
      </c>
      <c r="G1128" s="2" t="s">
        <v>1925</v>
      </c>
      <c r="H1128" s="2" t="s">
        <v>16</v>
      </c>
      <c r="I1128" s="2" t="s">
        <v>138</v>
      </c>
      <c r="J1128" s="2" t="s">
        <v>1179</v>
      </c>
      <c r="K1128" s="2"/>
      <c r="L1128" s="2" t="s">
        <v>30</v>
      </c>
      <c r="M1128" s="2"/>
      <c r="N1128" s="2"/>
      <c r="O1128" s="2"/>
      <c r="P1128" s="2"/>
      <c r="Q1128" s="2"/>
      <c r="R1128" s="2"/>
      <c r="S1128" s="2"/>
      <c r="T1128" s="2"/>
      <c r="U1128" s="2"/>
      <c r="V1128" s="2" t="s">
        <v>4449</v>
      </c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</row>
    <row r="1129" spans="1:34" x14ac:dyDescent="0.25">
      <c r="A1129" s="2">
        <v>337104</v>
      </c>
      <c r="B1129" s="2" t="s">
        <v>2090</v>
      </c>
      <c r="C1129" s="2" t="s">
        <v>295</v>
      </c>
      <c r="D1129" s="2" t="s">
        <v>438</v>
      </c>
      <c r="E1129" s="2" t="s">
        <v>76</v>
      </c>
      <c r="F1129" s="2"/>
      <c r="G1129" s="2"/>
      <c r="H1129" s="2" t="s">
        <v>16</v>
      </c>
      <c r="I1129" s="2" t="s">
        <v>138</v>
      </c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 t="s">
        <v>4449</v>
      </c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</row>
    <row r="1130" spans="1:34" x14ac:dyDescent="0.25">
      <c r="A1130" s="2">
        <v>332495</v>
      </c>
      <c r="B1130" s="2" t="s">
        <v>2005</v>
      </c>
      <c r="C1130" s="2" t="s">
        <v>408</v>
      </c>
      <c r="D1130" s="2" t="s">
        <v>2006</v>
      </c>
      <c r="E1130" s="2" t="s">
        <v>76</v>
      </c>
      <c r="F1130" s="2"/>
      <c r="G1130" s="2"/>
      <c r="H1130" s="2" t="s">
        <v>16</v>
      </c>
      <c r="I1130" s="2" t="s">
        <v>138</v>
      </c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 t="s">
        <v>4449</v>
      </c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 t="s">
        <v>4252</v>
      </c>
      <c r="AH1130" s="2"/>
    </row>
    <row r="1131" spans="1:34" x14ac:dyDescent="0.25">
      <c r="A1131" s="2">
        <v>334755</v>
      </c>
      <c r="B1131" s="2" t="s">
        <v>2249</v>
      </c>
      <c r="C1131" s="2" t="s">
        <v>2250</v>
      </c>
      <c r="D1131" s="2" t="s">
        <v>2251</v>
      </c>
      <c r="E1131" s="2" t="s">
        <v>77</v>
      </c>
      <c r="F1131" s="2">
        <v>35392</v>
      </c>
      <c r="G1131" s="2" t="s">
        <v>212</v>
      </c>
      <c r="H1131" s="2" t="s">
        <v>16</v>
      </c>
      <c r="I1131" s="2" t="s">
        <v>138</v>
      </c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 t="s">
        <v>4449</v>
      </c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 t="s">
        <v>4252</v>
      </c>
      <c r="AH1131" s="2"/>
    </row>
    <row r="1132" spans="1:34" x14ac:dyDescent="0.25">
      <c r="A1132" s="2">
        <v>337269</v>
      </c>
      <c r="B1132" s="2" t="s">
        <v>1521</v>
      </c>
      <c r="C1132" s="2" t="s">
        <v>331</v>
      </c>
      <c r="D1132" s="2" t="s">
        <v>845</v>
      </c>
      <c r="E1132" s="2" t="s">
        <v>76</v>
      </c>
      <c r="F1132" s="2">
        <v>34196</v>
      </c>
      <c r="G1132" s="2" t="s">
        <v>846</v>
      </c>
      <c r="H1132" s="2" t="s">
        <v>16</v>
      </c>
      <c r="I1132" s="2" t="s">
        <v>138</v>
      </c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 t="s">
        <v>4449</v>
      </c>
      <c r="W1132" s="2"/>
      <c r="X1132" s="2"/>
      <c r="Y1132" s="2"/>
      <c r="Z1132" s="2"/>
      <c r="AA1132" s="2"/>
      <c r="AB1132" s="2"/>
      <c r="AC1132" s="2"/>
      <c r="AD1132" s="2"/>
      <c r="AE1132" s="2"/>
      <c r="AF1132" s="2" t="s">
        <v>4252</v>
      </c>
      <c r="AG1132" s="2" t="s">
        <v>4252</v>
      </c>
      <c r="AH1132" s="2"/>
    </row>
    <row r="1133" spans="1:34" x14ac:dyDescent="0.25">
      <c r="A1133" s="2">
        <v>337296</v>
      </c>
      <c r="B1133" s="2" t="s">
        <v>2012</v>
      </c>
      <c r="C1133" s="2" t="s">
        <v>247</v>
      </c>
      <c r="D1133" s="2" t="s">
        <v>855</v>
      </c>
      <c r="E1133" s="2" t="s">
        <v>76</v>
      </c>
      <c r="F1133" s="2">
        <v>34112</v>
      </c>
      <c r="G1133" s="2" t="s">
        <v>18</v>
      </c>
      <c r="H1133" s="2" t="s">
        <v>16</v>
      </c>
      <c r="I1133" s="2" t="s">
        <v>138</v>
      </c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 t="s">
        <v>4449</v>
      </c>
      <c r="W1133" s="2"/>
      <c r="X1133" s="2"/>
      <c r="Y1133" s="2"/>
      <c r="Z1133" s="2"/>
      <c r="AA1133" s="2"/>
      <c r="AB1133" s="2"/>
      <c r="AC1133" s="2"/>
      <c r="AD1133" s="2" t="s">
        <v>4252</v>
      </c>
      <c r="AE1133" s="2" t="s">
        <v>4252</v>
      </c>
      <c r="AF1133" s="2" t="s">
        <v>4252</v>
      </c>
      <c r="AG1133" s="2" t="s">
        <v>4252</v>
      </c>
      <c r="AH1133" s="2"/>
    </row>
    <row r="1134" spans="1:34" x14ac:dyDescent="0.25">
      <c r="A1134" s="2">
        <v>334623</v>
      </c>
      <c r="B1134" s="2" t="s">
        <v>1922</v>
      </c>
      <c r="C1134" s="2" t="s">
        <v>249</v>
      </c>
      <c r="D1134" s="2" t="s">
        <v>495</v>
      </c>
      <c r="E1134" s="2" t="s">
        <v>76</v>
      </c>
      <c r="F1134" s="2">
        <v>36079</v>
      </c>
      <c r="G1134" s="2" t="s">
        <v>18</v>
      </c>
      <c r="H1134" s="2" t="s">
        <v>16</v>
      </c>
      <c r="I1134" s="2" t="s">
        <v>138</v>
      </c>
      <c r="J1134" s="2" t="s">
        <v>15</v>
      </c>
      <c r="K1134" s="2"/>
      <c r="L1134" s="2" t="s">
        <v>18</v>
      </c>
      <c r="M1134" s="2"/>
      <c r="N1134" s="2"/>
      <c r="O1134" s="2"/>
      <c r="P1134" s="2"/>
      <c r="Q1134" s="2"/>
      <c r="R1134" s="2"/>
      <c r="S1134" s="2"/>
      <c r="T1134" s="2"/>
      <c r="U1134" s="2"/>
      <c r="V1134" s="2" t="s">
        <v>4449</v>
      </c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</row>
    <row r="1135" spans="1:34" x14ac:dyDescent="0.25">
      <c r="A1135" s="2">
        <v>319069</v>
      </c>
      <c r="B1135" s="2" t="s">
        <v>2361</v>
      </c>
      <c r="C1135" s="2" t="s">
        <v>1001</v>
      </c>
      <c r="D1135" s="2" t="s">
        <v>2362</v>
      </c>
      <c r="E1135" s="2" t="s">
        <v>76</v>
      </c>
      <c r="F1135" s="2">
        <v>29407</v>
      </c>
      <c r="G1135" s="2" t="s">
        <v>18</v>
      </c>
      <c r="H1135" s="2" t="s">
        <v>16</v>
      </c>
      <c r="I1135" s="2" t="s">
        <v>138</v>
      </c>
      <c r="J1135" s="2" t="s">
        <v>15</v>
      </c>
      <c r="K1135" s="2"/>
      <c r="L1135" s="2" t="s">
        <v>18</v>
      </c>
      <c r="M1135" s="2"/>
      <c r="N1135" s="2"/>
      <c r="O1135" s="2"/>
      <c r="P1135" s="2"/>
      <c r="Q1135" s="2"/>
      <c r="R1135" s="2"/>
      <c r="S1135" s="2"/>
      <c r="T1135" s="2"/>
      <c r="U1135" s="2"/>
      <c r="V1135" s="2" t="s">
        <v>4449</v>
      </c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</row>
    <row r="1136" spans="1:34" x14ac:dyDescent="0.25">
      <c r="A1136" s="2">
        <v>324565</v>
      </c>
      <c r="B1136" s="2" t="s">
        <v>3819</v>
      </c>
      <c r="C1136" s="2" t="s">
        <v>338</v>
      </c>
      <c r="D1136" s="2" t="s">
        <v>445</v>
      </c>
      <c r="E1136" s="2" t="s">
        <v>76</v>
      </c>
      <c r="F1136" s="2">
        <v>34588</v>
      </c>
      <c r="G1136" s="2" t="s">
        <v>3820</v>
      </c>
      <c r="H1136" s="2" t="s">
        <v>16</v>
      </c>
      <c r="I1136" s="2" t="s">
        <v>138</v>
      </c>
      <c r="J1136" s="2" t="s">
        <v>1179</v>
      </c>
      <c r="K1136" s="2">
        <v>2014</v>
      </c>
      <c r="L1136" s="2" t="s">
        <v>18</v>
      </c>
      <c r="M1136" s="2"/>
      <c r="N1136" s="2"/>
      <c r="O1136" s="2"/>
      <c r="P1136" s="2"/>
      <c r="Q1136" s="2"/>
      <c r="R1136" s="2"/>
      <c r="S1136" s="2"/>
      <c r="T1136" s="2"/>
      <c r="U1136" s="2"/>
      <c r="V1136" s="2" t="s">
        <v>4449</v>
      </c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</row>
    <row r="1137" spans="1:34" x14ac:dyDescent="0.25">
      <c r="A1137" s="2">
        <v>327266</v>
      </c>
      <c r="B1137" s="2" t="s">
        <v>3592</v>
      </c>
      <c r="C1137" s="2" t="s">
        <v>955</v>
      </c>
      <c r="D1137" s="2" t="s">
        <v>231</v>
      </c>
      <c r="E1137" s="2" t="s">
        <v>77</v>
      </c>
      <c r="F1137" s="2">
        <v>34534</v>
      </c>
      <c r="G1137" s="2" t="s">
        <v>556</v>
      </c>
      <c r="H1137" s="2" t="s">
        <v>16</v>
      </c>
      <c r="I1137" s="2" t="s">
        <v>138</v>
      </c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 t="s">
        <v>4449</v>
      </c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</row>
    <row r="1138" spans="1:34" x14ac:dyDescent="0.25">
      <c r="A1138" s="2">
        <v>328448</v>
      </c>
      <c r="B1138" s="2" t="s">
        <v>3143</v>
      </c>
      <c r="C1138" s="2" t="s">
        <v>348</v>
      </c>
      <c r="D1138" s="2" t="s">
        <v>231</v>
      </c>
      <c r="E1138" s="2" t="s">
        <v>77</v>
      </c>
      <c r="F1138" s="2">
        <v>30606</v>
      </c>
      <c r="G1138" s="2" t="s">
        <v>3144</v>
      </c>
      <c r="H1138" s="2" t="s">
        <v>16</v>
      </c>
      <c r="I1138" s="2" t="s">
        <v>138</v>
      </c>
      <c r="J1138" s="2" t="s">
        <v>1179</v>
      </c>
      <c r="K1138" s="2"/>
      <c r="L1138" s="2" t="s">
        <v>30</v>
      </c>
      <c r="M1138" s="2"/>
      <c r="N1138" s="2"/>
      <c r="O1138" s="2"/>
      <c r="P1138" s="2"/>
      <c r="Q1138" s="2"/>
      <c r="R1138" s="2"/>
      <c r="S1138" s="2"/>
      <c r="T1138" s="2"/>
      <c r="U1138" s="2"/>
      <c r="V1138" s="2" t="s">
        <v>4449</v>
      </c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</row>
    <row r="1139" spans="1:34" x14ac:dyDescent="0.25">
      <c r="A1139" s="2">
        <v>329898</v>
      </c>
      <c r="B1139" s="2" t="s">
        <v>4103</v>
      </c>
      <c r="C1139" s="2" t="s">
        <v>572</v>
      </c>
      <c r="D1139" s="2" t="s">
        <v>288</v>
      </c>
      <c r="E1139" s="2" t="s">
        <v>76</v>
      </c>
      <c r="F1139" s="2">
        <v>35250</v>
      </c>
      <c r="G1139" s="2" t="s">
        <v>18</v>
      </c>
      <c r="H1139" s="2" t="s">
        <v>16</v>
      </c>
      <c r="I1139" s="2" t="s">
        <v>138</v>
      </c>
      <c r="J1139" s="2" t="s">
        <v>1179</v>
      </c>
      <c r="K1139" s="2"/>
      <c r="L1139" s="2" t="s">
        <v>18</v>
      </c>
      <c r="M1139" s="2"/>
      <c r="N1139" s="2"/>
      <c r="O1139" s="2"/>
      <c r="P1139" s="2"/>
      <c r="Q1139" s="2"/>
      <c r="R1139" s="2"/>
      <c r="S1139" s="2"/>
      <c r="T1139" s="2"/>
      <c r="U1139" s="2"/>
      <c r="V1139" s="2" t="s">
        <v>4449</v>
      </c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</row>
    <row r="1140" spans="1:34" x14ac:dyDescent="0.25">
      <c r="A1140" s="2">
        <v>330044</v>
      </c>
      <c r="B1140" s="2" t="s">
        <v>2345</v>
      </c>
      <c r="C1140" s="2" t="s">
        <v>348</v>
      </c>
      <c r="D1140" s="2" t="s">
        <v>621</v>
      </c>
      <c r="E1140" s="2" t="s">
        <v>76</v>
      </c>
      <c r="F1140" s="2">
        <v>32875</v>
      </c>
      <c r="G1140" s="2" t="s">
        <v>18</v>
      </c>
      <c r="H1140" s="2" t="s">
        <v>16</v>
      </c>
      <c r="I1140" s="2" t="s">
        <v>138</v>
      </c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 t="s">
        <v>4449</v>
      </c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</row>
    <row r="1141" spans="1:34" x14ac:dyDescent="0.25">
      <c r="A1141" s="2">
        <v>331133</v>
      </c>
      <c r="B1141" s="2" t="s">
        <v>3824</v>
      </c>
      <c r="C1141" s="2" t="s">
        <v>252</v>
      </c>
      <c r="D1141" s="2" t="s">
        <v>978</v>
      </c>
      <c r="E1141" s="2" t="s">
        <v>76</v>
      </c>
      <c r="F1141" s="2">
        <v>34440</v>
      </c>
      <c r="G1141" s="2" t="s">
        <v>18</v>
      </c>
      <c r="H1141" s="2" t="s">
        <v>16</v>
      </c>
      <c r="I1141" s="2" t="s">
        <v>138</v>
      </c>
      <c r="J1141" s="2" t="s">
        <v>1179</v>
      </c>
      <c r="K1141" s="2"/>
      <c r="L1141" s="2" t="s">
        <v>30</v>
      </c>
      <c r="M1141" s="2"/>
      <c r="N1141" s="2"/>
      <c r="O1141" s="2"/>
      <c r="P1141" s="2"/>
      <c r="Q1141" s="2"/>
      <c r="R1141" s="2"/>
      <c r="S1141" s="2"/>
      <c r="T1141" s="2"/>
      <c r="U1141" s="2"/>
      <c r="V1141" s="2" t="s">
        <v>4449</v>
      </c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</row>
    <row r="1142" spans="1:34" x14ac:dyDescent="0.25">
      <c r="A1142" s="2">
        <v>332281</v>
      </c>
      <c r="B1142" s="2" t="s">
        <v>3720</v>
      </c>
      <c r="C1142" s="2" t="s">
        <v>274</v>
      </c>
      <c r="D1142" s="2" t="s">
        <v>320</v>
      </c>
      <c r="E1142" s="2" t="s">
        <v>77</v>
      </c>
      <c r="F1142" s="2">
        <v>36305</v>
      </c>
      <c r="G1142" s="2" t="s">
        <v>70</v>
      </c>
      <c r="H1142" s="2" t="s">
        <v>16</v>
      </c>
      <c r="I1142" s="2" t="s">
        <v>138</v>
      </c>
      <c r="J1142" s="2" t="s">
        <v>1179</v>
      </c>
      <c r="K1142" s="2"/>
      <c r="L1142" s="2" t="s">
        <v>70</v>
      </c>
      <c r="M1142" s="2"/>
      <c r="N1142" s="2"/>
      <c r="O1142" s="2"/>
      <c r="P1142" s="2"/>
      <c r="Q1142" s="2"/>
      <c r="R1142" s="2"/>
      <c r="S1142" s="2"/>
      <c r="T1142" s="2"/>
      <c r="U1142" s="2"/>
      <c r="V1142" s="2" t="s">
        <v>4449</v>
      </c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</row>
    <row r="1143" spans="1:34" x14ac:dyDescent="0.25">
      <c r="A1143" s="2">
        <v>302786</v>
      </c>
      <c r="B1143" s="2" t="s">
        <v>3460</v>
      </c>
      <c r="C1143" s="2" t="s">
        <v>674</v>
      </c>
      <c r="D1143" s="2" t="s">
        <v>507</v>
      </c>
      <c r="E1143" s="2" t="s">
        <v>76</v>
      </c>
      <c r="F1143" s="2">
        <v>31051</v>
      </c>
      <c r="G1143" s="2" t="s">
        <v>246</v>
      </c>
      <c r="H1143" s="2" t="s">
        <v>16</v>
      </c>
      <c r="I1143" s="2" t="s">
        <v>138</v>
      </c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 t="s">
        <v>4449</v>
      </c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 t="s">
        <v>4252</v>
      </c>
      <c r="AH1143" s="2"/>
    </row>
    <row r="1144" spans="1:34" x14ac:dyDescent="0.25">
      <c r="A1144" s="2">
        <v>312634</v>
      </c>
      <c r="B1144" s="2" t="s">
        <v>2818</v>
      </c>
      <c r="C1144" s="2" t="s">
        <v>648</v>
      </c>
      <c r="D1144" s="2" t="s">
        <v>611</v>
      </c>
      <c r="E1144" s="2" t="s">
        <v>77</v>
      </c>
      <c r="F1144" s="2">
        <v>30854</v>
      </c>
      <c r="G1144" s="2" t="s">
        <v>61</v>
      </c>
      <c r="H1144" s="2" t="s">
        <v>16</v>
      </c>
      <c r="I1144" s="2" t="s">
        <v>138</v>
      </c>
      <c r="J1144" s="2" t="s">
        <v>1179</v>
      </c>
      <c r="K1144" s="2"/>
      <c r="L1144" s="2" t="s">
        <v>40</v>
      </c>
      <c r="M1144" s="2"/>
      <c r="N1144" s="2"/>
      <c r="O1144" s="2"/>
      <c r="P1144" s="2"/>
      <c r="Q1144" s="2"/>
      <c r="R1144" s="2"/>
      <c r="S1144" s="2"/>
      <c r="T1144" s="2"/>
      <c r="U1144" s="2"/>
      <c r="V1144" s="2" t="s">
        <v>4449</v>
      </c>
      <c r="W1144" s="2"/>
      <c r="X1144" s="2"/>
      <c r="Y1144" s="2"/>
      <c r="Z1144" s="2"/>
      <c r="AA1144" s="2"/>
      <c r="AB1144" s="2"/>
      <c r="AC1144" s="2"/>
      <c r="AD1144" s="2"/>
      <c r="AE1144" s="2"/>
      <c r="AF1144" s="2" t="s">
        <v>4252</v>
      </c>
      <c r="AG1144" s="2" t="s">
        <v>4252</v>
      </c>
      <c r="AH1144" s="2"/>
    </row>
    <row r="1145" spans="1:34" x14ac:dyDescent="0.25">
      <c r="A1145" s="2">
        <v>318621</v>
      </c>
      <c r="B1145" s="2" t="s">
        <v>3183</v>
      </c>
      <c r="C1145" s="2" t="s">
        <v>1006</v>
      </c>
      <c r="D1145" s="2" t="s">
        <v>3184</v>
      </c>
      <c r="E1145" s="2" t="s">
        <v>77</v>
      </c>
      <c r="F1145" s="2">
        <v>33750</v>
      </c>
      <c r="G1145" s="2" t="s">
        <v>18</v>
      </c>
      <c r="H1145" s="2" t="s">
        <v>16</v>
      </c>
      <c r="I1145" s="2" t="s">
        <v>138</v>
      </c>
      <c r="J1145" s="2" t="s">
        <v>1179</v>
      </c>
      <c r="K1145" s="2"/>
      <c r="L1145" s="2" t="s">
        <v>18</v>
      </c>
      <c r="M1145" s="2"/>
      <c r="N1145" s="2"/>
      <c r="O1145" s="2"/>
      <c r="P1145" s="2"/>
      <c r="Q1145" s="2"/>
      <c r="R1145" s="2"/>
      <c r="S1145" s="2"/>
      <c r="T1145" s="2"/>
      <c r="U1145" s="2"/>
      <c r="V1145" s="2" t="s">
        <v>4449</v>
      </c>
      <c r="W1145" s="2"/>
      <c r="X1145" s="2"/>
      <c r="Y1145" s="2"/>
      <c r="Z1145" s="2"/>
      <c r="AA1145" s="2"/>
      <c r="AB1145" s="2"/>
      <c r="AC1145" s="2"/>
      <c r="AD1145" s="2"/>
      <c r="AE1145" s="2" t="s">
        <v>4252</v>
      </c>
      <c r="AF1145" s="2" t="s">
        <v>4252</v>
      </c>
      <c r="AG1145" s="2" t="s">
        <v>4252</v>
      </c>
      <c r="AH1145" s="2"/>
    </row>
    <row r="1146" spans="1:34" x14ac:dyDescent="0.25">
      <c r="A1146" s="2">
        <v>323291</v>
      </c>
      <c r="B1146" s="2" t="s">
        <v>4094</v>
      </c>
      <c r="C1146" s="2" t="s">
        <v>389</v>
      </c>
      <c r="D1146" s="2" t="s">
        <v>4095</v>
      </c>
      <c r="E1146" s="2" t="s">
        <v>76</v>
      </c>
      <c r="F1146" s="2">
        <v>34944</v>
      </c>
      <c r="G1146" s="2" t="s">
        <v>18</v>
      </c>
      <c r="H1146" s="2" t="s">
        <v>16</v>
      </c>
      <c r="I1146" s="2" t="s">
        <v>138</v>
      </c>
      <c r="J1146" s="2" t="s">
        <v>1179</v>
      </c>
      <c r="K1146" s="2"/>
      <c r="L1146" s="2" t="s">
        <v>73</v>
      </c>
      <c r="M1146" s="2"/>
      <c r="N1146" s="2"/>
      <c r="O1146" s="2"/>
      <c r="P1146" s="2"/>
      <c r="Q1146" s="2"/>
      <c r="R1146" s="2"/>
      <c r="S1146" s="2"/>
      <c r="T1146" s="2"/>
      <c r="U1146" s="2"/>
      <c r="V1146" s="2" t="s">
        <v>4449</v>
      </c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 t="s">
        <v>4252</v>
      </c>
      <c r="AH1146" s="2"/>
    </row>
    <row r="1147" spans="1:34" x14ac:dyDescent="0.25">
      <c r="A1147" s="2">
        <v>325077</v>
      </c>
      <c r="B1147" s="2" t="s">
        <v>2449</v>
      </c>
      <c r="C1147" s="2" t="s">
        <v>598</v>
      </c>
      <c r="D1147" s="2" t="s">
        <v>221</v>
      </c>
      <c r="E1147" s="2" t="s">
        <v>76</v>
      </c>
      <c r="F1147" s="2">
        <v>34796</v>
      </c>
      <c r="G1147" s="2" t="s">
        <v>284</v>
      </c>
      <c r="H1147" s="2" t="s">
        <v>16</v>
      </c>
      <c r="I1147" s="2" t="s">
        <v>138</v>
      </c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 t="s">
        <v>4449</v>
      </c>
      <c r="W1147" s="2"/>
      <c r="X1147" s="2"/>
      <c r="Y1147" s="2"/>
      <c r="Z1147" s="2"/>
      <c r="AA1147" s="2"/>
      <c r="AB1147" s="2"/>
      <c r="AC1147" s="2" t="s">
        <v>4252</v>
      </c>
      <c r="AD1147" s="2" t="s">
        <v>4252</v>
      </c>
      <c r="AE1147" s="2" t="s">
        <v>4252</v>
      </c>
      <c r="AF1147" s="2" t="s">
        <v>4252</v>
      </c>
      <c r="AG1147" s="2" t="s">
        <v>4252</v>
      </c>
      <c r="AH1147" s="2"/>
    </row>
    <row r="1148" spans="1:34" x14ac:dyDescent="0.25">
      <c r="A1148" s="2">
        <v>325421</v>
      </c>
      <c r="B1148" s="2" t="s">
        <v>3135</v>
      </c>
      <c r="C1148" s="2" t="s">
        <v>376</v>
      </c>
      <c r="D1148" s="2" t="s">
        <v>767</v>
      </c>
      <c r="E1148" s="2" t="s">
        <v>76</v>
      </c>
      <c r="F1148" s="2">
        <v>34995</v>
      </c>
      <c r="G1148" s="2" t="s">
        <v>18</v>
      </c>
      <c r="H1148" s="2" t="s">
        <v>16</v>
      </c>
      <c r="I1148" s="2" t="s">
        <v>138</v>
      </c>
      <c r="J1148" s="2" t="s">
        <v>1179</v>
      </c>
      <c r="K1148" s="2"/>
      <c r="L1148" s="2" t="s">
        <v>30</v>
      </c>
      <c r="M1148" s="2"/>
      <c r="N1148" s="2"/>
      <c r="O1148" s="2"/>
      <c r="P1148" s="2"/>
      <c r="Q1148" s="2"/>
      <c r="R1148" s="2"/>
      <c r="S1148" s="2"/>
      <c r="T1148" s="2"/>
      <c r="U1148" s="2"/>
      <c r="V1148" s="2" t="s">
        <v>4449</v>
      </c>
      <c r="W1148" s="2"/>
      <c r="X1148" s="2"/>
      <c r="Y1148" s="2"/>
      <c r="Z1148" s="2"/>
      <c r="AA1148" s="2"/>
      <c r="AB1148" s="2"/>
      <c r="AC1148" s="2"/>
      <c r="AD1148" s="2"/>
      <c r="AE1148" s="2" t="s">
        <v>4252</v>
      </c>
      <c r="AF1148" s="2" t="s">
        <v>4252</v>
      </c>
      <c r="AG1148" s="2" t="s">
        <v>4252</v>
      </c>
      <c r="AH1148" s="2"/>
    </row>
    <row r="1149" spans="1:34" x14ac:dyDescent="0.25">
      <c r="A1149" s="2">
        <v>326293</v>
      </c>
      <c r="B1149" s="2" t="s">
        <v>2556</v>
      </c>
      <c r="C1149" s="2" t="s">
        <v>456</v>
      </c>
      <c r="D1149" s="2" t="s">
        <v>2557</v>
      </c>
      <c r="E1149" s="2" t="s">
        <v>76</v>
      </c>
      <c r="F1149" s="2">
        <v>35443</v>
      </c>
      <c r="G1149" s="2" t="s">
        <v>18</v>
      </c>
      <c r="H1149" s="2" t="s">
        <v>16</v>
      </c>
      <c r="I1149" s="2" t="s">
        <v>138</v>
      </c>
      <c r="J1149" s="2" t="s">
        <v>1179</v>
      </c>
      <c r="K1149" s="2"/>
      <c r="L1149" s="2" t="s">
        <v>18</v>
      </c>
      <c r="M1149" s="2"/>
      <c r="N1149" s="2"/>
      <c r="O1149" s="2"/>
      <c r="P1149" s="2"/>
      <c r="Q1149" s="2"/>
      <c r="R1149" s="2"/>
      <c r="S1149" s="2"/>
      <c r="T1149" s="2"/>
      <c r="U1149" s="2"/>
      <c r="V1149" s="2" t="s">
        <v>4449</v>
      </c>
      <c r="W1149" s="2"/>
      <c r="X1149" s="2"/>
      <c r="Y1149" s="2"/>
      <c r="Z1149" s="2"/>
      <c r="AA1149" s="2"/>
      <c r="AB1149" s="2"/>
      <c r="AC1149" s="2"/>
      <c r="AD1149" s="2"/>
      <c r="AE1149" s="2" t="s">
        <v>4252</v>
      </c>
      <c r="AF1149" s="2" t="s">
        <v>4252</v>
      </c>
      <c r="AG1149" s="2" t="s">
        <v>4252</v>
      </c>
      <c r="AH1149" s="2"/>
    </row>
    <row r="1150" spans="1:34" x14ac:dyDescent="0.25">
      <c r="A1150" s="2">
        <v>326743</v>
      </c>
      <c r="B1150" s="2" t="s">
        <v>3475</v>
      </c>
      <c r="C1150" s="2" t="s">
        <v>338</v>
      </c>
      <c r="D1150" s="2" t="s">
        <v>449</v>
      </c>
      <c r="E1150" s="2" t="s">
        <v>76</v>
      </c>
      <c r="F1150" s="2">
        <v>34768</v>
      </c>
      <c r="G1150" s="2" t="s">
        <v>358</v>
      </c>
      <c r="H1150" s="2" t="s">
        <v>16</v>
      </c>
      <c r="I1150" s="2" t="s">
        <v>138</v>
      </c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 t="s">
        <v>4449</v>
      </c>
      <c r="W1150" s="2"/>
      <c r="X1150" s="2"/>
      <c r="Y1150" s="2"/>
      <c r="Z1150" s="2"/>
      <c r="AA1150" s="2"/>
      <c r="AB1150" s="2"/>
      <c r="AC1150" s="2"/>
      <c r="AD1150" s="2" t="s">
        <v>4252</v>
      </c>
      <c r="AE1150" s="2" t="s">
        <v>4252</v>
      </c>
      <c r="AF1150" s="2" t="s">
        <v>4252</v>
      </c>
      <c r="AG1150" s="2" t="s">
        <v>4252</v>
      </c>
      <c r="AH1150" s="2"/>
    </row>
    <row r="1151" spans="1:34" x14ac:dyDescent="0.25">
      <c r="A1151" s="2">
        <v>327361</v>
      </c>
      <c r="B1151" s="2" t="s">
        <v>3593</v>
      </c>
      <c r="C1151" s="2" t="s">
        <v>228</v>
      </c>
      <c r="D1151" s="2" t="s">
        <v>1192</v>
      </c>
      <c r="E1151" s="2" t="s">
        <v>76</v>
      </c>
      <c r="F1151" s="2">
        <v>35247</v>
      </c>
      <c r="G1151" s="2" t="s">
        <v>18</v>
      </c>
      <c r="H1151" s="2" t="s">
        <v>16</v>
      </c>
      <c r="I1151" s="2" t="s">
        <v>138</v>
      </c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 t="s">
        <v>4449</v>
      </c>
      <c r="W1151" s="2"/>
      <c r="X1151" s="2"/>
      <c r="Y1151" s="2"/>
      <c r="Z1151" s="2"/>
      <c r="AA1151" s="2"/>
      <c r="AB1151" s="2"/>
      <c r="AC1151" s="2"/>
      <c r="AD1151" s="2" t="s">
        <v>4252</v>
      </c>
      <c r="AE1151" s="2" t="s">
        <v>4252</v>
      </c>
      <c r="AF1151" s="2" t="s">
        <v>4252</v>
      </c>
      <c r="AG1151" s="2" t="s">
        <v>4252</v>
      </c>
      <c r="AH1151" s="2"/>
    </row>
    <row r="1152" spans="1:34" x14ac:dyDescent="0.25">
      <c r="A1152" s="2">
        <v>327727</v>
      </c>
      <c r="B1152" s="2" t="s">
        <v>3113</v>
      </c>
      <c r="C1152" s="2" t="s">
        <v>249</v>
      </c>
      <c r="D1152" s="2" t="s">
        <v>484</v>
      </c>
      <c r="E1152" s="2" t="s">
        <v>76</v>
      </c>
      <c r="F1152" s="2">
        <v>35065</v>
      </c>
      <c r="G1152" s="2" t="s">
        <v>18</v>
      </c>
      <c r="H1152" s="2" t="s">
        <v>16</v>
      </c>
      <c r="I1152" s="2" t="s">
        <v>138</v>
      </c>
      <c r="J1152" s="2" t="s">
        <v>1179</v>
      </c>
      <c r="K1152" s="2"/>
      <c r="L1152" s="2" t="s">
        <v>18</v>
      </c>
      <c r="M1152" s="2"/>
      <c r="N1152" s="2"/>
      <c r="O1152" s="2"/>
      <c r="P1152" s="2"/>
      <c r="Q1152" s="2"/>
      <c r="R1152" s="2"/>
      <c r="S1152" s="2"/>
      <c r="T1152" s="2"/>
      <c r="U1152" s="2"/>
      <c r="V1152" s="2" t="s">
        <v>4449</v>
      </c>
      <c r="W1152" s="2"/>
      <c r="X1152" s="2"/>
      <c r="Y1152" s="2"/>
      <c r="Z1152" s="2"/>
      <c r="AA1152" s="2"/>
      <c r="AB1152" s="2"/>
      <c r="AC1152" s="2"/>
      <c r="AD1152" s="2"/>
      <c r="AE1152" s="2" t="s">
        <v>4252</v>
      </c>
      <c r="AF1152" s="2" t="s">
        <v>4252</v>
      </c>
      <c r="AG1152" s="2" t="s">
        <v>4252</v>
      </c>
      <c r="AH1152" s="2"/>
    </row>
    <row r="1153" spans="1:34" x14ac:dyDescent="0.25">
      <c r="A1153" s="2">
        <v>327813</v>
      </c>
      <c r="B1153" s="2" t="s">
        <v>2901</v>
      </c>
      <c r="C1153" s="2" t="s">
        <v>247</v>
      </c>
      <c r="D1153" s="2" t="s">
        <v>741</v>
      </c>
      <c r="E1153" s="2" t="s">
        <v>76</v>
      </c>
      <c r="F1153" s="2">
        <v>35090</v>
      </c>
      <c r="G1153" s="2" t="s">
        <v>18</v>
      </c>
      <c r="H1153" s="2" t="s">
        <v>16</v>
      </c>
      <c r="I1153" s="2" t="s">
        <v>138</v>
      </c>
      <c r="J1153" s="2" t="s">
        <v>1179</v>
      </c>
      <c r="K1153" s="2"/>
      <c r="L1153" s="2" t="s">
        <v>67</v>
      </c>
      <c r="M1153" s="2"/>
      <c r="N1153" s="2"/>
      <c r="O1153" s="2"/>
      <c r="P1153" s="2"/>
      <c r="Q1153" s="2"/>
      <c r="R1153" s="2"/>
      <c r="S1153" s="2"/>
      <c r="T1153" s="2"/>
      <c r="U1153" s="2"/>
      <c r="V1153" s="2" t="s">
        <v>4449</v>
      </c>
      <c r="W1153" s="2"/>
      <c r="X1153" s="2"/>
      <c r="Y1153" s="2"/>
      <c r="Z1153" s="2"/>
      <c r="AA1153" s="2"/>
      <c r="AB1153" s="2"/>
      <c r="AC1153" s="2"/>
      <c r="AD1153" s="2"/>
      <c r="AE1153" s="2" t="s">
        <v>4252</v>
      </c>
      <c r="AF1153" s="2" t="s">
        <v>4252</v>
      </c>
      <c r="AG1153" s="2" t="s">
        <v>4252</v>
      </c>
      <c r="AH1153" s="2"/>
    </row>
    <row r="1154" spans="1:34" x14ac:dyDescent="0.25">
      <c r="A1154" s="2">
        <v>327920</v>
      </c>
      <c r="B1154" s="2" t="s">
        <v>1519</v>
      </c>
      <c r="C1154" s="2" t="s">
        <v>228</v>
      </c>
      <c r="D1154" s="2" t="s">
        <v>605</v>
      </c>
      <c r="E1154" s="2" t="s">
        <v>76</v>
      </c>
      <c r="F1154" s="2">
        <v>35367</v>
      </c>
      <c r="G1154" s="2" t="s">
        <v>18</v>
      </c>
      <c r="H1154" s="2" t="s">
        <v>19</v>
      </c>
      <c r="I1154" s="2" t="s">
        <v>138</v>
      </c>
      <c r="J1154" s="2" t="s">
        <v>1179</v>
      </c>
      <c r="K1154" s="2"/>
      <c r="L1154" s="2" t="s">
        <v>18</v>
      </c>
      <c r="M1154" s="2"/>
      <c r="N1154" s="2"/>
      <c r="O1154" s="2"/>
      <c r="P1154" s="2"/>
      <c r="Q1154" s="2"/>
      <c r="R1154" s="2"/>
      <c r="S1154" s="2"/>
      <c r="T1154" s="2"/>
      <c r="U1154" s="2"/>
      <c r="V1154" s="2" t="s">
        <v>4449</v>
      </c>
      <c r="W1154" s="2"/>
      <c r="X1154" s="2"/>
      <c r="Y1154" s="2"/>
      <c r="Z1154" s="2"/>
      <c r="AA1154" s="2"/>
      <c r="AB1154" s="2"/>
      <c r="AC1154" s="2"/>
      <c r="AD1154" s="2"/>
      <c r="AE1154" s="2"/>
      <c r="AF1154" s="2" t="s">
        <v>4252</v>
      </c>
      <c r="AG1154" s="2" t="s">
        <v>4252</v>
      </c>
      <c r="AH1154" s="2"/>
    </row>
    <row r="1155" spans="1:34" x14ac:dyDescent="0.25">
      <c r="A1155" s="2">
        <v>329579</v>
      </c>
      <c r="B1155" s="2" t="s">
        <v>4101</v>
      </c>
      <c r="C1155" s="2" t="s">
        <v>278</v>
      </c>
      <c r="D1155" s="2" t="s">
        <v>554</v>
      </c>
      <c r="E1155" s="2" t="s">
        <v>76</v>
      </c>
      <c r="F1155" s="2">
        <v>34059</v>
      </c>
      <c r="G1155" s="2" t="s">
        <v>18</v>
      </c>
      <c r="H1155" s="2" t="s">
        <v>16</v>
      </c>
      <c r="I1155" s="2" t="s">
        <v>138</v>
      </c>
      <c r="J1155" s="2" t="s">
        <v>15</v>
      </c>
      <c r="K1155" s="2"/>
      <c r="L1155" s="2" t="s">
        <v>18</v>
      </c>
      <c r="M1155" s="2"/>
      <c r="N1155" s="2"/>
      <c r="O1155" s="2"/>
      <c r="P1155" s="2"/>
      <c r="Q1155" s="2"/>
      <c r="R1155" s="2"/>
      <c r="S1155" s="2"/>
      <c r="T1155" s="2"/>
      <c r="U1155" s="2"/>
      <c r="V1155" s="2" t="s">
        <v>4449</v>
      </c>
      <c r="W1155" s="2"/>
      <c r="X1155" s="2"/>
      <c r="Y1155" s="2"/>
      <c r="Z1155" s="2"/>
      <c r="AA1155" s="2"/>
      <c r="AB1155" s="2"/>
      <c r="AC1155" s="2"/>
      <c r="AD1155" s="2"/>
      <c r="AE1155" s="2" t="s">
        <v>4252</v>
      </c>
      <c r="AF1155" s="2" t="s">
        <v>4252</v>
      </c>
      <c r="AG1155" s="2" t="s">
        <v>4252</v>
      </c>
      <c r="AH1155" s="2"/>
    </row>
    <row r="1156" spans="1:34" x14ac:dyDescent="0.25">
      <c r="A1156" s="2">
        <v>329774</v>
      </c>
      <c r="B1156" s="2" t="s">
        <v>3146</v>
      </c>
      <c r="C1156" s="2" t="s">
        <v>668</v>
      </c>
      <c r="D1156" s="2" t="s">
        <v>621</v>
      </c>
      <c r="E1156" s="2" t="s">
        <v>77</v>
      </c>
      <c r="F1156" s="2">
        <v>35472</v>
      </c>
      <c r="G1156" s="2" t="s">
        <v>18</v>
      </c>
      <c r="H1156" s="2" t="s">
        <v>16</v>
      </c>
      <c r="I1156" s="2" t="s">
        <v>138</v>
      </c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 t="s">
        <v>4449</v>
      </c>
      <c r="W1156" s="2"/>
      <c r="X1156" s="2"/>
      <c r="Y1156" s="2"/>
      <c r="Z1156" s="2"/>
      <c r="AA1156" s="2"/>
      <c r="AB1156" s="2"/>
      <c r="AC1156" s="2" t="s">
        <v>4252</v>
      </c>
      <c r="AD1156" s="2" t="s">
        <v>4252</v>
      </c>
      <c r="AE1156" s="2" t="s">
        <v>4252</v>
      </c>
      <c r="AF1156" s="2" t="s">
        <v>4252</v>
      </c>
      <c r="AG1156" s="2" t="s">
        <v>4252</v>
      </c>
      <c r="AH1156" s="2"/>
    </row>
    <row r="1157" spans="1:34" x14ac:dyDescent="0.25">
      <c r="A1157" s="2">
        <v>330454</v>
      </c>
      <c r="B1157" s="2" t="s">
        <v>2607</v>
      </c>
      <c r="C1157" s="2" t="s">
        <v>307</v>
      </c>
      <c r="D1157" s="2" t="s">
        <v>211</v>
      </c>
      <c r="E1157" s="2" t="s">
        <v>76</v>
      </c>
      <c r="F1157" s="2">
        <v>35439</v>
      </c>
      <c r="G1157" s="2" t="s">
        <v>18</v>
      </c>
      <c r="H1157" s="2" t="s">
        <v>16</v>
      </c>
      <c r="I1157" s="2" t="s">
        <v>138</v>
      </c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 t="s">
        <v>4449</v>
      </c>
      <c r="W1157" s="2"/>
      <c r="X1157" s="2"/>
      <c r="Y1157" s="2"/>
      <c r="Z1157" s="2"/>
      <c r="AA1157" s="2"/>
      <c r="AB1157" s="2"/>
      <c r="AC1157" s="2" t="s">
        <v>4252</v>
      </c>
      <c r="AD1157" s="2" t="s">
        <v>4252</v>
      </c>
      <c r="AE1157" s="2" t="s">
        <v>4252</v>
      </c>
      <c r="AF1157" s="2" t="s">
        <v>4252</v>
      </c>
      <c r="AG1157" s="2" t="s">
        <v>4252</v>
      </c>
      <c r="AH1157" s="2"/>
    </row>
    <row r="1158" spans="1:34" x14ac:dyDescent="0.25">
      <c r="A1158" s="2">
        <v>331070</v>
      </c>
      <c r="B1158" s="2" t="s">
        <v>2994</v>
      </c>
      <c r="C1158" s="2" t="s">
        <v>512</v>
      </c>
      <c r="D1158" s="2" t="s">
        <v>2995</v>
      </c>
      <c r="E1158" s="2" t="s">
        <v>76</v>
      </c>
      <c r="F1158" s="2">
        <v>32233</v>
      </c>
      <c r="G1158" s="2" t="s">
        <v>651</v>
      </c>
      <c r="H1158" s="2" t="s">
        <v>16</v>
      </c>
      <c r="I1158" s="2" t="s">
        <v>138</v>
      </c>
      <c r="J1158" s="2" t="s">
        <v>1179</v>
      </c>
      <c r="K1158" s="2"/>
      <c r="L1158" s="2" t="s">
        <v>40</v>
      </c>
      <c r="M1158" s="2"/>
      <c r="N1158" s="2"/>
      <c r="O1158" s="2"/>
      <c r="P1158" s="2"/>
      <c r="Q1158" s="2"/>
      <c r="R1158" s="2"/>
      <c r="S1158" s="2"/>
      <c r="T1158" s="2"/>
      <c r="U1158" s="2"/>
      <c r="V1158" s="2" t="s">
        <v>4449</v>
      </c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 t="s">
        <v>4252</v>
      </c>
      <c r="AH1158" s="2"/>
    </row>
    <row r="1159" spans="1:34" x14ac:dyDescent="0.25">
      <c r="A1159" s="2">
        <v>331337</v>
      </c>
      <c r="B1159" s="2" t="s">
        <v>3262</v>
      </c>
      <c r="C1159" s="2" t="s">
        <v>2413</v>
      </c>
      <c r="D1159" s="2" t="s">
        <v>1476</v>
      </c>
      <c r="E1159" s="2" t="s">
        <v>77</v>
      </c>
      <c r="F1159" s="2">
        <v>29281</v>
      </c>
      <c r="G1159" s="2" t="s">
        <v>3263</v>
      </c>
      <c r="H1159" s="2" t="s">
        <v>16</v>
      </c>
      <c r="I1159" s="2" t="s">
        <v>138</v>
      </c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 t="s">
        <v>4449</v>
      </c>
      <c r="W1159" s="2"/>
      <c r="X1159" s="2"/>
      <c r="Y1159" s="2"/>
      <c r="Z1159" s="2"/>
      <c r="AA1159" s="2"/>
      <c r="AB1159" s="2"/>
      <c r="AC1159" s="2"/>
      <c r="AD1159" s="2" t="s">
        <v>4252</v>
      </c>
      <c r="AE1159" s="2" t="s">
        <v>4252</v>
      </c>
      <c r="AF1159" s="2" t="s">
        <v>4252</v>
      </c>
      <c r="AG1159" s="2" t="s">
        <v>4252</v>
      </c>
      <c r="AH1159" s="2"/>
    </row>
    <row r="1160" spans="1:34" x14ac:dyDescent="0.25">
      <c r="A1160" s="2">
        <v>331428</v>
      </c>
      <c r="B1160" s="2" t="s">
        <v>3607</v>
      </c>
      <c r="C1160" s="2" t="s">
        <v>228</v>
      </c>
      <c r="D1160" s="2" t="s">
        <v>3608</v>
      </c>
      <c r="E1160" s="2" t="s">
        <v>76</v>
      </c>
      <c r="F1160" s="2">
        <v>36161</v>
      </c>
      <c r="G1160" s="2" t="s">
        <v>18</v>
      </c>
      <c r="H1160" s="2" t="s">
        <v>16</v>
      </c>
      <c r="I1160" s="2" t="s">
        <v>138</v>
      </c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 t="s">
        <v>4449</v>
      </c>
      <c r="W1160" s="2"/>
      <c r="X1160" s="2"/>
      <c r="Y1160" s="2"/>
      <c r="Z1160" s="2"/>
      <c r="AA1160" s="2"/>
      <c r="AB1160" s="2"/>
      <c r="AC1160" s="2"/>
      <c r="AD1160" s="2" t="s">
        <v>4252</v>
      </c>
      <c r="AE1160" s="2" t="s">
        <v>4252</v>
      </c>
      <c r="AF1160" s="2" t="s">
        <v>4252</v>
      </c>
      <c r="AG1160" s="2" t="s">
        <v>4252</v>
      </c>
      <c r="AH1160" s="2"/>
    </row>
    <row r="1161" spans="1:34" x14ac:dyDescent="0.25">
      <c r="A1161" s="2">
        <v>332251</v>
      </c>
      <c r="B1161" s="2" t="s">
        <v>3619</v>
      </c>
      <c r="C1161" s="2" t="s">
        <v>639</v>
      </c>
      <c r="D1161" s="2" t="s">
        <v>2049</v>
      </c>
      <c r="E1161" s="2" t="s">
        <v>76</v>
      </c>
      <c r="F1161" s="2">
        <v>35848</v>
      </c>
      <c r="G1161" s="2" t="s">
        <v>3620</v>
      </c>
      <c r="H1161" s="2" t="s">
        <v>16</v>
      </c>
      <c r="I1161" s="2" t="s">
        <v>138</v>
      </c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 t="s">
        <v>4449</v>
      </c>
      <c r="W1161" s="2"/>
      <c r="X1161" s="2"/>
      <c r="Y1161" s="2"/>
      <c r="Z1161" s="2"/>
      <c r="AA1161" s="2"/>
      <c r="AB1161" s="2"/>
      <c r="AC1161" s="2" t="s">
        <v>4252</v>
      </c>
      <c r="AD1161" s="2" t="s">
        <v>4252</v>
      </c>
      <c r="AE1161" s="2" t="s">
        <v>4252</v>
      </c>
      <c r="AF1161" s="2" t="s">
        <v>4252</v>
      </c>
      <c r="AG1161" s="2" t="s">
        <v>4252</v>
      </c>
      <c r="AH1161" s="2"/>
    </row>
    <row r="1162" spans="1:34" x14ac:dyDescent="0.25">
      <c r="A1162" s="2">
        <v>332405</v>
      </c>
      <c r="B1162" s="2" t="s">
        <v>3034</v>
      </c>
      <c r="C1162" s="2" t="s">
        <v>213</v>
      </c>
      <c r="D1162" s="2" t="s">
        <v>438</v>
      </c>
      <c r="E1162" s="2" t="s">
        <v>76</v>
      </c>
      <c r="F1162" s="2">
        <v>36417</v>
      </c>
      <c r="G1162" s="2" t="s">
        <v>18</v>
      </c>
      <c r="H1162" s="2" t="s">
        <v>16</v>
      </c>
      <c r="I1162" s="2" t="s">
        <v>138</v>
      </c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 t="s">
        <v>4449</v>
      </c>
      <c r="W1162" s="2"/>
      <c r="X1162" s="2"/>
      <c r="Y1162" s="2"/>
      <c r="Z1162" s="2"/>
      <c r="AA1162" s="2"/>
      <c r="AB1162" s="2"/>
      <c r="AC1162" s="2" t="s">
        <v>4252</v>
      </c>
      <c r="AD1162" s="2" t="s">
        <v>4252</v>
      </c>
      <c r="AE1162" s="2" t="s">
        <v>4252</v>
      </c>
      <c r="AF1162" s="2" t="s">
        <v>4252</v>
      </c>
      <c r="AG1162" s="2" t="s">
        <v>4252</v>
      </c>
      <c r="AH1162" s="2"/>
    </row>
    <row r="1163" spans="1:34" x14ac:dyDescent="0.25">
      <c r="A1163" s="2">
        <v>333278</v>
      </c>
      <c r="B1163" s="2" t="s">
        <v>3828</v>
      </c>
      <c r="C1163" s="2" t="s">
        <v>454</v>
      </c>
      <c r="D1163" s="2" t="s">
        <v>380</v>
      </c>
      <c r="E1163" s="2" t="s">
        <v>77</v>
      </c>
      <c r="F1163" s="2">
        <v>33239</v>
      </c>
      <c r="G1163" s="2" t="s">
        <v>18</v>
      </c>
      <c r="H1163" s="2" t="s">
        <v>16</v>
      </c>
      <c r="I1163" s="2" t="s">
        <v>138</v>
      </c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 t="s">
        <v>4449</v>
      </c>
      <c r="W1163" s="2"/>
      <c r="X1163" s="2"/>
      <c r="Y1163" s="2"/>
      <c r="Z1163" s="2"/>
      <c r="AA1163" s="2"/>
      <c r="AB1163" s="2"/>
      <c r="AC1163" s="2"/>
      <c r="AD1163" s="2" t="s">
        <v>4252</v>
      </c>
      <c r="AE1163" s="2" t="s">
        <v>4252</v>
      </c>
      <c r="AF1163" s="2" t="s">
        <v>4252</v>
      </c>
      <c r="AG1163" s="2" t="s">
        <v>4252</v>
      </c>
      <c r="AH1163" s="2"/>
    </row>
    <row r="1164" spans="1:34" x14ac:dyDescent="0.25">
      <c r="A1164" s="2">
        <v>333315</v>
      </c>
      <c r="B1164" s="2" t="s">
        <v>3630</v>
      </c>
      <c r="C1164" s="2" t="s">
        <v>347</v>
      </c>
      <c r="D1164" s="2" t="s">
        <v>3631</v>
      </c>
      <c r="E1164" s="2" t="s">
        <v>77</v>
      </c>
      <c r="F1164" s="2">
        <v>31767</v>
      </c>
      <c r="G1164" s="2" t="s">
        <v>18</v>
      </c>
      <c r="H1164" s="2" t="s">
        <v>16</v>
      </c>
      <c r="I1164" s="2" t="s">
        <v>138</v>
      </c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 t="s">
        <v>4449</v>
      </c>
      <c r="W1164" s="2"/>
      <c r="X1164" s="2"/>
      <c r="Y1164" s="2"/>
      <c r="Z1164" s="2"/>
      <c r="AA1164" s="2"/>
      <c r="AB1164" s="2"/>
      <c r="AC1164" s="2" t="s">
        <v>4252</v>
      </c>
      <c r="AD1164" s="2" t="s">
        <v>4252</v>
      </c>
      <c r="AE1164" s="2" t="s">
        <v>4252</v>
      </c>
      <c r="AF1164" s="2" t="s">
        <v>4252</v>
      </c>
      <c r="AG1164" s="2" t="s">
        <v>4252</v>
      </c>
      <c r="AH1164" s="2"/>
    </row>
    <row r="1165" spans="1:34" x14ac:dyDescent="0.25">
      <c r="A1165" s="2">
        <v>333537</v>
      </c>
      <c r="B1165" s="2" t="s">
        <v>3721</v>
      </c>
      <c r="C1165" s="2" t="s">
        <v>210</v>
      </c>
      <c r="D1165" s="2" t="s">
        <v>481</v>
      </c>
      <c r="E1165" s="2" t="s">
        <v>76</v>
      </c>
      <c r="F1165" s="2">
        <v>35137</v>
      </c>
      <c r="G1165" s="2" t="s">
        <v>670</v>
      </c>
      <c r="H1165" s="2" t="s">
        <v>16</v>
      </c>
      <c r="I1165" s="2" t="s">
        <v>138</v>
      </c>
      <c r="J1165" s="2" t="s">
        <v>1179</v>
      </c>
      <c r="K1165" s="2"/>
      <c r="L1165" s="2" t="s">
        <v>73</v>
      </c>
      <c r="M1165" s="2"/>
      <c r="N1165" s="2"/>
      <c r="O1165" s="2"/>
      <c r="P1165" s="2"/>
      <c r="Q1165" s="2"/>
      <c r="R1165" s="2"/>
      <c r="S1165" s="2"/>
      <c r="T1165" s="2"/>
      <c r="U1165" s="2"/>
      <c r="V1165" s="2" t="s">
        <v>4449</v>
      </c>
      <c r="W1165" s="2"/>
      <c r="X1165" s="2"/>
      <c r="Y1165" s="2"/>
      <c r="Z1165" s="2"/>
      <c r="AA1165" s="2"/>
      <c r="AB1165" s="2"/>
      <c r="AC1165" s="2"/>
      <c r="AD1165" s="2"/>
      <c r="AE1165" s="2" t="s">
        <v>4252</v>
      </c>
      <c r="AF1165" s="2" t="s">
        <v>4252</v>
      </c>
      <c r="AG1165" s="2" t="s">
        <v>4252</v>
      </c>
      <c r="AH1165" s="2"/>
    </row>
    <row r="1166" spans="1:34" x14ac:dyDescent="0.25">
      <c r="A1166" s="2">
        <v>333575</v>
      </c>
      <c r="B1166" s="2" t="s">
        <v>3759</v>
      </c>
      <c r="C1166" s="2" t="s">
        <v>628</v>
      </c>
      <c r="D1166" s="2" t="s">
        <v>3760</v>
      </c>
      <c r="E1166" s="2" t="s">
        <v>77</v>
      </c>
      <c r="F1166" s="2">
        <v>32931</v>
      </c>
      <c r="G1166" s="2" t="s">
        <v>514</v>
      </c>
      <c r="H1166" s="2" t="s">
        <v>16</v>
      </c>
      <c r="I1166" s="2" t="s">
        <v>138</v>
      </c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 t="s">
        <v>4449</v>
      </c>
      <c r="W1166" s="2"/>
      <c r="X1166" s="2"/>
      <c r="Y1166" s="2"/>
      <c r="Z1166" s="2"/>
      <c r="AA1166" s="2"/>
      <c r="AB1166" s="2"/>
      <c r="AC1166" s="2"/>
      <c r="AD1166" s="2" t="s">
        <v>4252</v>
      </c>
      <c r="AE1166" s="2" t="s">
        <v>4252</v>
      </c>
      <c r="AF1166" s="2" t="s">
        <v>4252</v>
      </c>
      <c r="AG1166" s="2" t="s">
        <v>4252</v>
      </c>
      <c r="AH1166" s="2"/>
    </row>
    <row r="1167" spans="1:34" x14ac:dyDescent="0.25">
      <c r="A1167" s="2">
        <v>333845</v>
      </c>
      <c r="B1167" s="2" t="s">
        <v>3761</v>
      </c>
      <c r="C1167" s="2" t="s">
        <v>500</v>
      </c>
      <c r="D1167" s="2" t="s">
        <v>2304</v>
      </c>
      <c r="E1167" s="2" t="s">
        <v>77</v>
      </c>
      <c r="F1167" s="2">
        <v>35096</v>
      </c>
      <c r="G1167" s="2" t="s">
        <v>1549</v>
      </c>
      <c r="H1167" s="2" t="s">
        <v>16</v>
      </c>
      <c r="I1167" s="2" t="s">
        <v>138</v>
      </c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 t="s">
        <v>4449</v>
      </c>
      <c r="W1167" s="2"/>
      <c r="X1167" s="2"/>
      <c r="Y1167" s="2"/>
      <c r="Z1167" s="2"/>
      <c r="AA1167" s="2"/>
      <c r="AB1167" s="2"/>
      <c r="AC1167" s="2"/>
      <c r="AD1167" s="2"/>
      <c r="AE1167" s="2" t="s">
        <v>4252</v>
      </c>
      <c r="AF1167" s="2" t="s">
        <v>4252</v>
      </c>
      <c r="AG1167" s="2" t="s">
        <v>4252</v>
      </c>
      <c r="AH1167" s="2"/>
    </row>
    <row r="1168" spans="1:34" x14ac:dyDescent="0.25">
      <c r="A1168" s="2">
        <v>334039</v>
      </c>
      <c r="B1168" s="2" t="s">
        <v>3636</v>
      </c>
      <c r="C1168" s="2" t="s">
        <v>1836</v>
      </c>
      <c r="D1168" s="2" t="s">
        <v>611</v>
      </c>
      <c r="E1168" s="2" t="s">
        <v>77</v>
      </c>
      <c r="F1168" s="2">
        <v>34182</v>
      </c>
      <c r="G1168" s="2" t="s">
        <v>2381</v>
      </c>
      <c r="H1168" s="2" t="s">
        <v>16</v>
      </c>
      <c r="I1168" s="2" t="s">
        <v>138</v>
      </c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 t="s">
        <v>4449</v>
      </c>
      <c r="W1168" s="2"/>
      <c r="X1168" s="2"/>
      <c r="Y1168" s="2"/>
      <c r="Z1168" s="2"/>
      <c r="AA1168" s="2"/>
      <c r="AB1168" s="2"/>
      <c r="AC1168" s="2" t="s">
        <v>4252</v>
      </c>
      <c r="AD1168" s="2" t="s">
        <v>4252</v>
      </c>
      <c r="AE1168" s="2" t="s">
        <v>4252</v>
      </c>
      <c r="AF1168" s="2" t="s">
        <v>4252</v>
      </c>
      <c r="AG1168" s="2" t="s">
        <v>4252</v>
      </c>
      <c r="AH1168" s="2"/>
    </row>
    <row r="1169" spans="1:34" x14ac:dyDescent="0.25">
      <c r="A1169" s="2">
        <v>337150</v>
      </c>
      <c r="B1169" s="2" t="s">
        <v>3812</v>
      </c>
      <c r="C1169" s="2" t="s">
        <v>334</v>
      </c>
      <c r="D1169" s="2" t="s">
        <v>883</v>
      </c>
      <c r="E1169" s="2" t="s">
        <v>77</v>
      </c>
      <c r="F1169" s="2">
        <v>31936</v>
      </c>
      <c r="G1169" s="2" t="s">
        <v>18</v>
      </c>
      <c r="H1169" s="2" t="s">
        <v>16</v>
      </c>
      <c r="I1169" s="2" t="s">
        <v>138</v>
      </c>
      <c r="J1169" s="2" t="s">
        <v>1179</v>
      </c>
      <c r="K1169" s="2"/>
      <c r="L1169" s="2" t="s">
        <v>73</v>
      </c>
      <c r="M1169" s="2"/>
      <c r="N1169" s="2"/>
      <c r="O1169" s="2"/>
      <c r="P1169" s="2"/>
      <c r="Q1169" s="2"/>
      <c r="R1169" s="2"/>
      <c r="S1169" s="2"/>
      <c r="T1169" s="2"/>
      <c r="U1169" s="2"/>
      <c r="V1169" s="2" t="s">
        <v>4449</v>
      </c>
      <c r="W1169" s="2"/>
      <c r="X1169" s="2"/>
      <c r="Y1169" s="2"/>
      <c r="Z1169" s="2"/>
      <c r="AA1169" s="2"/>
      <c r="AB1169" s="2"/>
      <c r="AC1169" s="2"/>
      <c r="AD1169" s="2"/>
      <c r="AE1169" s="2" t="s">
        <v>4252</v>
      </c>
      <c r="AF1169" s="2" t="s">
        <v>4252</v>
      </c>
      <c r="AG1169" s="2" t="s">
        <v>4252</v>
      </c>
      <c r="AH1169" s="2"/>
    </row>
    <row r="1170" spans="1:34" x14ac:dyDescent="0.25">
      <c r="A1170" s="2">
        <v>338344</v>
      </c>
      <c r="B1170" s="2" t="s">
        <v>313</v>
      </c>
      <c r="C1170" s="2" t="s">
        <v>278</v>
      </c>
      <c r="D1170" s="2" t="s">
        <v>234</v>
      </c>
      <c r="E1170" s="2" t="s">
        <v>76</v>
      </c>
      <c r="F1170" s="2">
        <v>28494</v>
      </c>
      <c r="G1170" s="2" t="s">
        <v>18</v>
      </c>
      <c r="H1170" s="2" t="s">
        <v>16</v>
      </c>
      <c r="I1170" s="2" t="s">
        <v>138</v>
      </c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 t="s">
        <v>4449</v>
      </c>
      <c r="W1170" s="2"/>
      <c r="X1170" s="2"/>
      <c r="Y1170" s="2"/>
      <c r="Z1170" s="2"/>
      <c r="AA1170" s="2"/>
      <c r="AB1170" s="2"/>
      <c r="AC1170" s="2" t="s">
        <v>4252</v>
      </c>
      <c r="AD1170" s="2" t="s">
        <v>4252</v>
      </c>
      <c r="AE1170" s="2" t="s">
        <v>4252</v>
      </c>
      <c r="AF1170" s="2" t="s">
        <v>4252</v>
      </c>
      <c r="AG1170" s="2" t="s">
        <v>4252</v>
      </c>
      <c r="AH1170" s="2"/>
    </row>
    <row r="1171" spans="1:34" x14ac:dyDescent="0.25">
      <c r="A1171" s="2">
        <v>313973</v>
      </c>
      <c r="B1171" s="2" t="s">
        <v>3403</v>
      </c>
      <c r="C1171" s="2" t="s">
        <v>3404</v>
      </c>
      <c r="D1171" s="2" t="s">
        <v>231</v>
      </c>
      <c r="E1171" s="2" t="s">
        <v>77</v>
      </c>
      <c r="F1171" s="2">
        <v>32162</v>
      </c>
      <c r="G1171" s="2" t="s">
        <v>18</v>
      </c>
      <c r="H1171" s="2" t="s">
        <v>16</v>
      </c>
      <c r="I1171" s="2" t="s">
        <v>138</v>
      </c>
      <c r="J1171" s="2" t="s">
        <v>15</v>
      </c>
      <c r="K1171" s="2"/>
      <c r="L1171" s="2" t="s">
        <v>30</v>
      </c>
      <c r="M1171" s="2"/>
      <c r="N1171" s="2"/>
      <c r="O1171" s="2"/>
      <c r="P1171" s="2"/>
      <c r="Q1171" s="2"/>
      <c r="R1171" s="2"/>
      <c r="S1171" s="2"/>
      <c r="T1171" s="2"/>
      <c r="U1171" s="2"/>
      <c r="V1171" s="2" t="s">
        <v>4450</v>
      </c>
      <c r="W1171" s="2"/>
      <c r="X1171" s="2"/>
      <c r="Y1171" s="2"/>
      <c r="Z1171" s="2"/>
      <c r="AA1171" s="2"/>
      <c r="AB1171" s="2"/>
      <c r="AC1171" s="2"/>
      <c r="AD1171" s="2"/>
      <c r="AE1171" s="2"/>
      <c r="AF1171" s="2" t="s">
        <v>4252</v>
      </c>
      <c r="AG1171" s="2" t="s">
        <v>4252</v>
      </c>
      <c r="AH1171" s="2"/>
    </row>
    <row r="1172" spans="1:34" x14ac:dyDescent="0.25">
      <c r="A1172" s="2">
        <v>334772</v>
      </c>
      <c r="B1172" s="2" t="s">
        <v>3355</v>
      </c>
      <c r="C1172" s="2" t="s">
        <v>1045</v>
      </c>
      <c r="D1172" s="2" t="s">
        <v>430</v>
      </c>
      <c r="E1172" s="2" t="s">
        <v>76</v>
      </c>
      <c r="F1172" s="2">
        <v>34700</v>
      </c>
      <c r="G1172" s="2" t="s">
        <v>18</v>
      </c>
      <c r="H1172" s="2" t="s">
        <v>16</v>
      </c>
      <c r="I1172" s="2" t="s">
        <v>138</v>
      </c>
      <c r="J1172" s="2" t="s">
        <v>1179</v>
      </c>
      <c r="K1172" s="2"/>
      <c r="L1172" s="2" t="s">
        <v>18</v>
      </c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</row>
    <row r="1173" spans="1:34" x14ac:dyDescent="0.25">
      <c r="A1173" s="2">
        <v>336792</v>
      </c>
      <c r="B1173" s="2" t="s">
        <v>2690</v>
      </c>
      <c r="C1173" s="2" t="s">
        <v>530</v>
      </c>
      <c r="D1173" s="2" t="s">
        <v>735</v>
      </c>
      <c r="E1173" s="2" t="s">
        <v>76</v>
      </c>
      <c r="F1173" s="2">
        <v>36286</v>
      </c>
      <c r="G1173" s="2" t="s">
        <v>18</v>
      </c>
      <c r="H1173" s="2" t="s">
        <v>16</v>
      </c>
      <c r="I1173" s="2" t="s">
        <v>138</v>
      </c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</row>
    <row r="1174" spans="1:34" x14ac:dyDescent="0.25">
      <c r="A1174" s="2">
        <v>326057</v>
      </c>
      <c r="B1174" s="2" t="s">
        <v>4355</v>
      </c>
      <c r="C1174" s="2" t="s">
        <v>220</v>
      </c>
      <c r="D1174" s="2" t="s">
        <v>1240</v>
      </c>
      <c r="E1174" s="2"/>
      <c r="F1174" s="2"/>
      <c r="G1174" s="2"/>
      <c r="H1174" s="2"/>
      <c r="I1174" s="2" t="s">
        <v>138</v>
      </c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 t="s">
        <v>4252</v>
      </c>
      <c r="AH1174" s="2"/>
    </row>
    <row r="1175" spans="1:34" x14ac:dyDescent="0.25">
      <c r="A1175" s="2">
        <v>327371</v>
      </c>
      <c r="B1175" s="2" t="s">
        <v>2483</v>
      </c>
      <c r="C1175" s="2" t="s">
        <v>290</v>
      </c>
      <c r="D1175" s="2" t="s">
        <v>434</v>
      </c>
      <c r="E1175" s="2" t="s">
        <v>77</v>
      </c>
      <c r="F1175" s="2">
        <v>31658</v>
      </c>
      <c r="G1175" s="2" t="s">
        <v>770</v>
      </c>
      <c r="H1175" s="2" t="s">
        <v>16</v>
      </c>
      <c r="I1175" s="2" t="s">
        <v>138</v>
      </c>
      <c r="J1175" s="2" t="s">
        <v>1179</v>
      </c>
      <c r="K1175" s="2"/>
      <c r="L1175" s="2" t="s">
        <v>18</v>
      </c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 t="s">
        <v>4252</v>
      </c>
      <c r="AH1175" s="2"/>
    </row>
    <row r="1176" spans="1:34" x14ac:dyDescent="0.25">
      <c r="A1176" s="2">
        <v>337519</v>
      </c>
      <c r="B1176" s="2" t="s">
        <v>2592</v>
      </c>
      <c r="C1176" s="2" t="s">
        <v>1517</v>
      </c>
      <c r="D1176" s="2" t="s">
        <v>738</v>
      </c>
      <c r="E1176" s="2" t="s">
        <v>76</v>
      </c>
      <c r="F1176" s="2">
        <v>34700</v>
      </c>
      <c r="G1176" s="2" t="s">
        <v>2068</v>
      </c>
      <c r="H1176" s="2" t="s">
        <v>16</v>
      </c>
      <c r="I1176" s="2" t="s">
        <v>138</v>
      </c>
      <c r="J1176" s="2" t="s">
        <v>1179</v>
      </c>
      <c r="K1176" s="2"/>
      <c r="L1176" s="2" t="s">
        <v>50</v>
      </c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</row>
    <row r="1177" spans="1:34" x14ac:dyDescent="0.25">
      <c r="A1177" s="2">
        <v>338612</v>
      </c>
      <c r="B1177" s="2" t="s">
        <v>3346</v>
      </c>
      <c r="C1177" s="2" t="s">
        <v>213</v>
      </c>
      <c r="D1177" s="2" t="s">
        <v>574</v>
      </c>
      <c r="E1177" s="2" t="s">
        <v>77</v>
      </c>
      <c r="F1177" s="2">
        <v>27517</v>
      </c>
      <c r="G1177" s="2" t="s">
        <v>706</v>
      </c>
      <c r="H1177" s="2" t="s">
        <v>16</v>
      </c>
      <c r="I1177" s="2" t="s">
        <v>138</v>
      </c>
      <c r="J1177" s="2" t="s">
        <v>1179</v>
      </c>
      <c r="K1177" s="2"/>
      <c r="L1177" s="2" t="s">
        <v>61</v>
      </c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</row>
    <row r="1178" spans="1:34" x14ac:dyDescent="0.25">
      <c r="A1178" s="2">
        <v>328666</v>
      </c>
      <c r="B1178" s="2" t="s">
        <v>4346</v>
      </c>
      <c r="C1178" s="2" t="s">
        <v>2682</v>
      </c>
      <c r="D1178" s="2" t="s">
        <v>270</v>
      </c>
      <c r="E1178" s="2"/>
      <c r="F1178" s="2"/>
      <c r="G1178" s="2"/>
      <c r="H1178" s="2"/>
      <c r="I1178" s="2" t="s">
        <v>138</v>
      </c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</row>
    <row r="1179" spans="1:34" x14ac:dyDescent="0.25">
      <c r="A1179" s="2">
        <v>302647</v>
      </c>
      <c r="B1179" s="2" t="s">
        <v>3988</v>
      </c>
      <c r="C1179" s="2" t="s">
        <v>2779</v>
      </c>
      <c r="D1179" s="2" t="s">
        <v>3989</v>
      </c>
      <c r="E1179" s="2" t="s">
        <v>76</v>
      </c>
      <c r="F1179" s="2">
        <v>27120</v>
      </c>
      <c r="G1179" s="2" t="s">
        <v>70</v>
      </c>
      <c r="H1179" s="2" t="s">
        <v>16</v>
      </c>
      <c r="I1179" s="2" t="s">
        <v>138</v>
      </c>
      <c r="J1179" s="2" t="s">
        <v>1179</v>
      </c>
      <c r="K1179" s="2"/>
      <c r="L1179" s="2" t="s">
        <v>70</v>
      </c>
      <c r="M1179" s="2"/>
      <c r="N1179" s="2"/>
      <c r="O1179" s="2"/>
      <c r="P1179" s="2"/>
      <c r="Q1179" s="2"/>
      <c r="R1179" s="2">
        <v>4955</v>
      </c>
      <c r="S1179" s="2">
        <v>45511</v>
      </c>
      <c r="T1179" s="2">
        <v>75000</v>
      </c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</row>
    <row r="1180" spans="1:34" x14ac:dyDescent="0.25">
      <c r="A1180" s="2">
        <v>305482</v>
      </c>
      <c r="B1180" s="2" t="s">
        <v>3106</v>
      </c>
      <c r="C1180" s="2" t="s">
        <v>3107</v>
      </c>
      <c r="D1180" s="2" t="s">
        <v>3108</v>
      </c>
      <c r="E1180" s="2" t="s">
        <v>76</v>
      </c>
      <c r="F1180" s="2">
        <v>27115</v>
      </c>
      <c r="G1180" s="2" t="s">
        <v>18</v>
      </c>
      <c r="H1180" s="2" t="s">
        <v>16</v>
      </c>
      <c r="I1180" s="2" t="s">
        <v>138</v>
      </c>
      <c r="J1180" s="2" t="s">
        <v>15</v>
      </c>
      <c r="K1180" s="2"/>
      <c r="L1180" s="2" t="s">
        <v>18</v>
      </c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</row>
    <row r="1181" spans="1:34" x14ac:dyDescent="0.25">
      <c r="A1181" s="2">
        <v>308409</v>
      </c>
      <c r="B1181" s="2" t="s">
        <v>2681</v>
      </c>
      <c r="C1181" s="2" t="s">
        <v>3087</v>
      </c>
      <c r="D1181" s="2" t="s">
        <v>425</v>
      </c>
      <c r="E1181" s="2" t="s">
        <v>76</v>
      </c>
      <c r="F1181" s="2">
        <v>31302</v>
      </c>
      <c r="G1181" s="2" t="s">
        <v>37</v>
      </c>
      <c r="H1181" s="2" t="s">
        <v>16</v>
      </c>
      <c r="I1181" s="2" t="s">
        <v>138</v>
      </c>
      <c r="J1181" s="2" t="s">
        <v>1179</v>
      </c>
      <c r="K1181" s="2"/>
      <c r="L1181" s="2" t="s">
        <v>37</v>
      </c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</row>
    <row r="1182" spans="1:34" x14ac:dyDescent="0.25">
      <c r="A1182" s="2">
        <v>308656</v>
      </c>
      <c r="B1182" s="2" t="s">
        <v>3732</v>
      </c>
      <c r="C1182" s="2" t="s">
        <v>648</v>
      </c>
      <c r="D1182" s="2" t="s">
        <v>312</v>
      </c>
      <c r="E1182" s="2" t="s">
        <v>77</v>
      </c>
      <c r="F1182" s="2">
        <v>28423</v>
      </c>
      <c r="G1182" s="2" t="s">
        <v>18</v>
      </c>
      <c r="H1182" s="2" t="s">
        <v>19</v>
      </c>
      <c r="I1182" s="2" t="s">
        <v>138</v>
      </c>
      <c r="J1182" s="2" t="s">
        <v>1179</v>
      </c>
      <c r="K1182" s="2"/>
      <c r="L1182" s="2" t="s">
        <v>18</v>
      </c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</row>
    <row r="1183" spans="1:34" x14ac:dyDescent="0.25">
      <c r="A1183" s="2">
        <v>309114</v>
      </c>
      <c r="B1183" s="2" t="s">
        <v>3461</v>
      </c>
      <c r="C1183" s="2" t="s">
        <v>228</v>
      </c>
      <c r="D1183" s="2" t="s">
        <v>434</v>
      </c>
      <c r="E1183" s="2" t="s">
        <v>76</v>
      </c>
      <c r="F1183" s="2">
        <v>31291</v>
      </c>
      <c r="G1183" s="2" t="s">
        <v>40</v>
      </c>
      <c r="H1183" s="2" t="s">
        <v>16</v>
      </c>
      <c r="I1183" s="2" t="s">
        <v>138</v>
      </c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</row>
    <row r="1184" spans="1:34" x14ac:dyDescent="0.25">
      <c r="A1184" s="2">
        <v>311744</v>
      </c>
      <c r="B1184" s="2" t="s">
        <v>2337</v>
      </c>
      <c r="C1184" s="2" t="s">
        <v>666</v>
      </c>
      <c r="D1184" s="2" t="s">
        <v>688</v>
      </c>
      <c r="E1184" s="2" t="s">
        <v>76</v>
      </c>
      <c r="F1184" s="2">
        <v>30148</v>
      </c>
      <c r="G1184" s="2" t="s">
        <v>55</v>
      </c>
      <c r="H1184" s="2" t="s">
        <v>16</v>
      </c>
      <c r="I1184" s="2" t="s">
        <v>138</v>
      </c>
      <c r="J1184" s="2" t="s">
        <v>1179</v>
      </c>
      <c r="K1184" s="2"/>
      <c r="L1184" s="2" t="s">
        <v>55</v>
      </c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</row>
    <row r="1185" spans="1:34" x14ac:dyDescent="0.25">
      <c r="A1185" s="2">
        <v>317995</v>
      </c>
      <c r="B1185" s="2" t="s">
        <v>3579</v>
      </c>
      <c r="C1185" s="2" t="s">
        <v>331</v>
      </c>
      <c r="D1185" s="2" t="s">
        <v>248</v>
      </c>
      <c r="E1185" s="2" t="s">
        <v>76</v>
      </c>
      <c r="F1185" s="2">
        <v>29595</v>
      </c>
      <c r="G1185" s="2" t="s">
        <v>18</v>
      </c>
      <c r="H1185" s="2" t="s">
        <v>16</v>
      </c>
      <c r="I1185" s="2" t="s">
        <v>138</v>
      </c>
      <c r="J1185" s="2" t="s">
        <v>1179</v>
      </c>
      <c r="K1185" s="2"/>
      <c r="L1185" s="2" t="s">
        <v>18</v>
      </c>
      <c r="M1185" s="2"/>
      <c r="N1185" s="2"/>
      <c r="O1185" s="2"/>
      <c r="P1185" s="2"/>
      <c r="Q1185" s="2"/>
      <c r="R1185" s="2">
        <v>4855</v>
      </c>
      <c r="S1185" s="2">
        <v>45509</v>
      </c>
      <c r="T1185" s="2">
        <v>40000</v>
      </c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</row>
    <row r="1186" spans="1:34" x14ac:dyDescent="0.25">
      <c r="A1186" s="2">
        <v>318000</v>
      </c>
      <c r="B1186" s="2" t="s">
        <v>3155</v>
      </c>
      <c r="C1186" s="2" t="s">
        <v>252</v>
      </c>
      <c r="D1186" s="2" t="s">
        <v>215</v>
      </c>
      <c r="E1186" s="2" t="s">
        <v>77</v>
      </c>
      <c r="F1186" s="2">
        <v>31326</v>
      </c>
      <c r="G1186" s="2" t="s">
        <v>18</v>
      </c>
      <c r="H1186" s="2" t="s">
        <v>16</v>
      </c>
      <c r="I1186" s="2" t="s">
        <v>138</v>
      </c>
      <c r="J1186" s="2" t="s">
        <v>1179</v>
      </c>
      <c r="K1186" s="2"/>
      <c r="L1186" s="2" t="s">
        <v>18</v>
      </c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</row>
    <row r="1187" spans="1:34" x14ac:dyDescent="0.25">
      <c r="A1187" s="2">
        <v>318174</v>
      </c>
      <c r="B1187" s="2" t="s">
        <v>3990</v>
      </c>
      <c r="C1187" s="2" t="s">
        <v>408</v>
      </c>
      <c r="D1187" s="2" t="s">
        <v>1024</v>
      </c>
      <c r="E1187" s="2" t="s">
        <v>77</v>
      </c>
      <c r="F1187" s="2">
        <v>29465</v>
      </c>
      <c r="G1187" s="2" t="s">
        <v>18</v>
      </c>
      <c r="H1187" s="2" t="s">
        <v>16</v>
      </c>
      <c r="I1187" s="2" t="s">
        <v>138</v>
      </c>
      <c r="J1187" s="2" t="s">
        <v>1179</v>
      </c>
      <c r="K1187" s="2"/>
      <c r="L1187" s="2" t="s">
        <v>18</v>
      </c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</row>
    <row r="1188" spans="1:34" x14ac:dyDescent="0.25">
      <c r="A1188" s="2">
        <v>318268</v>
      </c>
      <c r="B1188" s="2" t="s">
        <v>3462</v>
      </c>
      <c r="C1188" s="2" t="s">
        <v>646</v>
      </c>
      <c r="D1188" s="2" t="s">
        <v>222</v>
      </c>
      <c r="E1188" s="2" t="s">
        <v>76</v>
      </c>
      <c r="F1188" s="2">
        <v>31262</v>
      </c>
      <c r="G1188" s="2" t="s">
        <v>3463</v>
      </c>
      <c r="H1188" s="2" t="s">
        <v>16</v>
      </c>
      <c r="I1188" s="2" t="s">
        <v>138</v>
      </c>
      <c r="J1188" s="2" t="s">
        <v>1179</v>
      </c>
      <c r="K1188" s="2"/>
      <c r="L1188" s="2" t="s">
        <v>47</v>
      </c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</row>
    <row r="1189" spans="1:34" x14ac:dyDescent="0.25">
      <c r="A1189" s="2">
        <v>318328</v>
      </c>
      <c r="B1189" s="2" t="s">
        <v>2969</v>
      </c>
      <c r="C1189" s="2" t="s">
        <v>376</v>
      </c>
      <c r="D1189" s="2" t="s">
        <v>1064</v>
      </c>
      <c r="E1189" s="2" t="s">
        <v>76</v>
      </c>
      <c r="F1189" s="2">
        <v>24849</v>
      </c>
      <c r="G1189" s="2" t="s">
        <v>775</v>
      </c>
      <c r="H1189" s="2" t="s">
        <v>16</v>
      </c>
      <c r="I1189" s="2" t="s">
        <v>138</v>
      </c>
      <c r="J1189" s="2" t="s">
        <v>1179</v>
      </c>
      <c r="K1189" s="2"/>
      <c r="L1189" s="2" t="s">
        <v>40</v>
      </c>
      <c r="M1189" s="2"/>
      <c r="N1189" s="2"/>
      <c r="O1189" s="2"/>
      <c r="P1189" s="2"/>
      <c r="Q1189" s="2"/>
      <c r="R1189" s="2">
        <v>4870</v>
      </c>
      <c r="S1189" s="2">
        <v>45509</v>
      </c>
      <c r="T1189" s="2">
        <v>35000</v>
      </c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</row>
    <row r="1190" spans="1:34" x14ac:dyDescent="0.25">
      <c r="A1190" s="2">
        <v>318377</v>
      </c>
      <c r="B1190" s="2" t="s">
        <v>2394</v>
      </c>
      <c r="C1190" s="2" t="s">
        <v>1588</v>
      </c>
      <c r="D1190" s="2" t="s">
        <v>231</v>
      </c>
      <c r="E1190" s="2" t="s">
        <v>77</v>
      </c>
      <c r="F1190" s="2">
        <v>33124</v>
      </c>
      <c r="G1190" s="2" t="s">
        <v>984</v>
      </c>
      <c r="H1190" s="2" t="s">
        <v>16</v>
      </c>
      <c r="I1190" s="2" t="s">
        <v>138</v>
      </c>
      <c r="J1190" s="2" t="s">
        <v>1179</v>
      </c>
      <c r="K1190" s="2"/>
      <c r="L1190" s="2" t="s">
        <v>73</v>
      </c>
      <c r="M1190" s="2"/>
      <c r="N1190" s="2"/>
      <c r="O1190" s="2"/>
      <c r="P1190" s="2"/>
      <c r="Q1190" s="2"/>
      <c r="R1190" s="2">
        <v>4598</v>
      </c>
      <c r="S1190" s="2">
        <v>45491</v>
      </c>
      <c r="T1190" s="2">
        <v>32500</v>
      </c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</row>
    <row r="1191" spans="1:34" x14ac:dyDescent="0.25">
      <c r="A1191" s="2">
        <v>321346</v>
      </c>
      <c r="B1191" s="2" t="s">
        <v>3712</v>
      </c>
      <c r="C1191" s="2" t="s">
        <v>1092</v>
      </c>
      <c r="D1191" s="2" t="s">
        <v>283</v>
      </c>
      <c r="E1191" s="2" t="s">
        <v>77</v>
      </c>
      <c r="F1191" s="2">
        <v>33256</v>
      </c>
      <c r="G1191" s="2" t="s">
        <v>1931</v>
      </c>
      <c r="H1191" s="2" t="s">
        <v>16</v>
      </c>
      <c r="I1191" s="2" t="s">
        <v>138</v>
      </c>
      <c r="J1191" s="2" t="s">
        <v>1179</v>
      </c>
      <c r="K1191" s="2"/>
      <c r="L1191" s="2" t="s">
        <v>61</v>
      </c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</row>
    <row r="1192" spans="1:34" x14ac:dyDescent="0.25">
      <c r="A1192" s="2">
        <v>322866</v>
      </c>
      <c r="B1192" s="2" t="s">
        <v>3469</v>
      </c>
      <c r="C1192" s="2" t="s">
        <v>540</v>
      </c>
      <c r="D1192" s="2" t="s">
        <v>400</v>
      </c>
      <c r="E1192" s="2" t="s">
        <v>77</v>
      </c>
      <c r="F1192" s="2">
        <v>34020</v>
      </c>
      <c r="G1192" s="2" t="s">
        <v>2473</v>
      </c>
      <c r="H1192" s="2" t="s">
        <v>16</v>
      </c>
      <c r="I1192" s="2" t="s">
        <v>138</v>
      </c>
      <c r="J1192" s="2" t="s">
        <v>1179</v>
      </c>
      <c r="K1192" s="2"/>
      <c r="L1192" s="2" t="s">
        <v>40</v>
      </c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</row>
    <row r="1193" spans="1:34" x14ac:dyDescent="0.25">
      <c r="A1193" s="2">
        <v>323125</v>
      </c>
      <c r="B1193" s="2" t="s">
        <v>4093</v>
      </c>
      <c r="C1193" s="2" t="s">
        <v>323</v>
      </c>
      <c r="D1193" s="2" t="s">
        <v>1798</v>
      </c>
      <c r="E1193" s="2" t="s">
        <v>77</v>
      </c>
      <c r="F1193" s="2">
        <v>34700</v>
      </c>
      <c r="G1193" s="2" t="s">
        <v>18</v>
      </c>
      <c r="H1193" s="2" t="s">
        <v>16</v>
      </c>
      <c r="I1193" s="2" t="s">
        <v>138</v>
      </c>
      <c r="J1193" s="2" t="s">
        <v>1179</v>
      </c>
      <c r="K1193" s="2"/>
      <c r="L1193" s="2" t="s">
        <v>18</v>
      </c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</row>
    <row r="1194" spans="1:34" x14ac:dyDescent="0.25">
      <c r="A1194" s="2">
        <v>323226</v>
      </c>
      <c r="B1194" s="2" t="s">
        <v>3351</v>
      </c>
      <c r="C1194" s="2" t="s">
        <v>613</v>
      </c>
      <c r="D1194" s="2" t="s">
        <v>3352</v>
      </c>
      <c r="E1194" s="2" t="s">
        <v>77</v>
      </c>
      <c r="F1194" s="2">
        <v>34605</v>
      </c>
      <c r="G1194" s="2" t="s">
        <v>18</v>
      </c>
      <c r="H1194" s="2" t="s">
        <v>62</v>
      </c>
      <c r="I1194" s="2" t="s">
        <v>138</v>
      </c>
      <c r="J1194" s="2" t="s">
        <v>1179</v>
      </c>
      <c r="K1194" s="2"/>
      <c r="L1194" s="2" t="s">
        <v>30</v>
      </c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</row>
    <row r="1195" spans="1:34" x14ac:dyDescent="0.25">
      <c r="A1195" s="2">
        <v>324015</v>
      </c>
      <c r="B1195" s="2" t="s">
        <v>2798</v>
      </c>
      <c r="C1195" s="2" t="s">
        <v>475</v>
      </c>
      <c r="D1195" s="2" t="s">
        <v>1070</v>
      </c>
      <c r="E1195" s="2" t="s">
        <v>76</v>
      </c>
      <c r="F1195" s="2">
        <v>29007</v>
      </c>
      <c r="G1195" s="2" t="s">
        <v>1866</v>
      </c>
      <c r="H1195" s="2" t="s">
        <v>16</v>
      </c>
      <c r="I1195" s="2" t="s">
        <v>138</v>
      </c>
      <c r="J1195" s="2" t="s">
        <v>1179</v>
      </c>
      <c r="K1195" s="2"/>
      <c r="L1195" s="2" t="s">
        <v>73</v>
      </c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</row>
    <row r="1196" spans="1:34" x14ac:dyDescent="0.25">
      <c r="A1196" s="2">
        <v>325106</v>
      </c>
      <c r="B1196" s="2" t="s">
        <v>2638</v>
      </c>
      <c r="C1196" s="2" t="s">
        <v>228</v>
      </c>
      <c r="D1196" s="2" t="s">
        <v>2639</v>
      </c>
      <c r="E1196" s="2" t="s">
        <v>76</v>
      </c>
      <c r="F1196" s="2">
        <v>32167</v>
      </c>
      <c r="G1196" s="2" t="s">
        <v>595</v>
      </c>
      <c r="H1196" s="2" t="s">
        <v>16</v>
      </c>
      <c r="I1196" s="2" t="s">
        <v>138</v>
      </c>
      <c r="J1196" s="2" t="s">
        <v>1179</v>
      </c>
      <c r="K1196" s="2"/>
      <c r="L1196" s="2" t="s">
        <v>18</v>
      </c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</row>
    <row r="1197" spans="1:34" x14ac:dyDescent="0.25">
      <c r="A1197" s="2">
        <v>325315</v>
      </c>
      <c r="B1197" s="2" t="s">
        <v>3991</v>
      </c>
      <c r="C1197" s="2" t="s">
        <v>210</v>
      </c>
      <c r="D1197" s="2" t="s">
        <v>814</v>
      </c>
      <c r="E1197" s="2" t="s">
        <v>77</v>
      </c>
      <c r="F1197" s="2">
        <v>31642</v>
      </c>
      <c r="G1197" s="2" t="s">
        <v>18</v>
      </c>
      <c r="H1197" s="2" t="s">
        <v>16</v>
      </c>
      <c r="I1197" s="2" t="s">
        <v>138</v>
      </c>
      <c r="J1197" s="2" t="s">
        <v>1179</v>
      </c>
      <c r="K1197" s="2"/>
      <c r="L1197" s="2" t="s">
        <v>18</v>
      </c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</row>
    <row r="1198" spans="1:34" x14ac:dyDescent="0.25">
      <c r="A1198" s="2">
        <v>325381</v>
      </c>
      <c r="B1198" s="2" t="s">
        <v>3373</v>
      </c>
      <c r="C1198" s="2" t="s">
        <v>568</v>
      </c>
      <c r="D1198" s="2" t="s">
        <v>1330</v>
      </c>
      <c r="E1198" s="2" t="s">
        <v>77</v>
      </c>
      <c r="F1198" s="2">
        <v>35203</v>
      </c>
      <c r="G1198" s="2" t="s">
        <v>246</v>
      </c>
      <c r="H1198" s="2" t="s">
        <v>16</v>
      </c>
      <c r="I1198" s="2" t="s">
        <v>138</v>
      </c>
      <c r="J1198" s="2" t="s">
        <v>1179</v>
      </c>
      <c r="K1198" s="2"/>
      <c r="L1198" s="2" t="s">
        <v>70</v>
      </c>
      <c r="M1198" s="2"/>
      <c r="N1198" s="2"/>
      <c r="O1198" s="2"/>
      <c r="P1198" s="2"/>
      <c r="Q1198" s="2"/>
      <c r="R1198" s="2">
        <v>4964</v>
      </c>
      <c r="S1198" s="2">
        <v>45511</v>
      </c>
      <c r="T1198" s="2">
        <v>40000</v>
      </c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</row>
    <row r="1199" spans="1:34" x14ac:dyDescent="0.25">
      <c r="A1199" s="2">
        <v>325533</v>
      </c>
      <c r="B1199" s="2" t="s">
        <v>3470</v>
      </c>
      <c r="C1199" s="2" t="s">
        <v>223</v>
      </c>
      <c r="D1199" s="2" t="s">
        <v>451</v>
      </c>
      <c r="E1199" s="2" t="s">
        <v>76</v>
      </c>
      <c r="F1199" s="2">
        <v>34335</v>
      </c>
      <c r="G1199" s="2" t="s">
        <v>18</v>
      </c>
      <c r="H1199" s="2" t="s">
        <v>16</v>
      </c>
      <c r="I1199" s="2" t="s">
        <v>138</v>
      </c>
      <c r="J1199" s="2" t="s">
        <v>1179</v>
      </c>
      <c r="K1199" s="2"/>
      <c r="L1199" s="2" t="s">
        <v>18</v>
      </c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</row>
    <row r="1200" spans="1:34" x14ac:dyDescent="0.25">
      <c r="A1200" s="2">
        <v>326133</v>
      </c>
      <c r="B1200" s="2" t="s">
        <v>3471</v>
      </c>
      <c r="C1200" s="2" t="s">
        <v>673</v>
      </c>
      <c r="D1200" s="2" t="s">
        <v>365</v>
      </c>
      <c r="E1200" s="2" t="s">
        <v>77</v>
      </c>
      <c r="F1200" s="2">
        <v>35522</v>
      </c>
      <c r="G1200" s="2" t="s">
        <v>18</v>
      </c>
      <c r="H1200" s="2" t="s">
        <v>16</v>
      </c>
      <c r="I1200" s="2" t="s">
        <v>138</v>
      </c>
      <c r="J1200" s="2" t="s">
        <v>1179</v>
      </c>
      <c r="K1200" s="2"/>
      <c r="L1200" s="2" t="s">
        <v>18</v>
      </c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</row>
    <row r="1201" spans="1:34" x14ac:dyDescent="0.25">
      <c r="A1201" s="2">
        <v>326167</v>
      </c>
      <c r="B1201" s="2" t="s">
        <v>3374</v>
      </c>
      <c r="C1201" s="2" t="s">
        <v>323</v>
      </c>
      <c r="D1201" s="2" t="s">
        <v>265</v>
      </c>
      <c r="E1201" s="2" t="s">
        <v>77</v>
      </c>
      <c r="F1201" s="2">
        <v>33470</v>
      </c>
      <c r="G1201" s="2" t="s">
        <v>3375</v>
      </c>
      <c r="H1201" s="2" t="s">
        <v>16</v>
      </c>
      <c r="I1201" s="2" t="s">
        <v>138</v>
      </c>
      <c r="J1201" s="2" t="s">
        <v>1179</v>
      </c>
      <c r="K1201" s="2"/>
      <c r="L1201" s="2" t="s">
        <v>40</v>
      </c>
      <c r="M1201" s="2"/>
      <c r="N1201" s="2"/>
      <c r="O1201" s="2"/>
      <c r="P1201" s="2"/>
      <c r="Q1201" s="2"/>
      <c r="R1201" s="2">
        <v>4824</v>
      </c>
      <c r="S1201" s="2">
        <v>45508</v>
      </c>
      <c r="T1201" s="2">
        <v>48000</v>
      </c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</row>
    <row r="1202" spans="1:34" x14ac:dyDescent="0.25">
      <c r="A1202" s="2">
        <v>326231</v>
      </c>
      <c r="B1202" s="2" t="s">
        <v>4134</v>
      </c>
      <c r="C1202" s="2" t="s">
        <v>610</v>
      </c>
      <c r="D1202" s="2" t="s">
        <v>241</v>
      </c>
      <c r="E1202" s="2" t="s">
        <v>77</v>
      </c>
      <c r="F1202" s="2">
        <v>34383</v>
      </c>
      <c r="G1202" s="2" t="s">
        <v>18</v>
      </c>
      <c r="H1202" s="2" t="s">
        <v>16</v>
      </c>
      <c r="I1202" s="2" t="s">
        <v>138</v>
      </c>
      <c r="J1202" s="2" t="s">
        <v>1179</v>
      </c>
      <c r="K1202" s="2"/>
      <c r="L1202" s="2" t="s">
        <v>18</v>
      </c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</row>
    <row r="1203" spans="1:34" x14ac:dyDescent="0.25">
      <c r="A1203" s="2">
        <v>326510</v>
      </c>
      <c r="B1203" s="2" t="s">
        <v>3457</v>
      </c>
      <c r="C1203" s="2" t="s">
        <v>440</v>
      </c>
      <c r="D1203" s="2" t="s">
        <v>536</v>
      </c>
      <c r="E1203" s="2" t="s">
        <v>76</v>
      </c>
      <c r="F1203" s="2">
        <v>35065</v>
      </c>
      <c r="G1203" s="2" t="s">
        <v>704</v>
      </c>
      <c r="H1203" s="2" t="s">
        <v>16</v>
      </c>
      <c r="I1203" s="2" t="s">
        <v>138</v>
      </c>
      <c r="J1203" s="2" t="s">
        <v>15</v>
      </c>
      <c r="K1203" s="2"/>
      <c r="L1203" s="2" t="s">
        <v>30</v>
      </c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</row>
    <row r="1204" spans="1:34" x14ac:dyDescent="0.25">
      <c r="A1204" s="2">
        <v>326609</v>
      </c>
      <c r="B1204" s="2" t="s">
        <v>4097</v>
      </c>
      <c r="C1204" s="2" t="s">
        <v>537</v>
      </c>
      <c r="D1204" s="2" t="s">
        <v>221</v>
      </c>
      <c r="E1204" s="2" t="s">
        <v>76</v>
      </c>
      <c r="F1204" s="2">
        <v>34700</v>
      </c>
      <c r="G1204" s="2" t="s">
        <v>18</v>
      </c>
      <c r="H1204" s="2" t="s">
        <v>16</v>
      </c>
      <c r="I1204" s="2" t="s">
        <v>138</v>
      </c>
      <c r="J1204" s="2" t="s">
        <v>1179</v>
      </c>
      <c r="K1204" s="2"/>
      <c r="L1204" s="2" t="s">
        <v>18</v>
      </c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</row>
    <row r="1205" spans="1:34" x14ac:dyDescent="0.25">
      <c r="A1205" s="2">
        <v>326680</v>
      </c>
      <c r="B1205" s="2" t="s">
        <v>3992</v>
      </c>
      <c r="C1205" s="2" t="s">
        <v>254</v>
      </c>
      <c r="D1205" s="2" t="s">
        <v>3993</v>
      </c>
      <c r="E1205" s="2" t="s">
        <v>77</v>
      </c>
      <c r="F1205" s="2">
        <v>35796</v>
      </c>
      <c r="G1205" s="2" t="s">
        <v>556</v>
      </c>
      <c r="H1205" s="2" t="s">
        <v>16</v>
      </c>
      <c r="I1205" s="2" t="s">
        <v>138</v>
      </c>
      <c r="J1205" s="2" t="s">
        <v>1179</v>
      </c>
      <c r="K1205" s="2"/>
      <c r="L1205" s="2" t="s">
        <v>30</v>
      </c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</row>
    <row r="1206" spans="1:34" x14ac:dyDescent="0.25">
      <c r="A1206" s="2">
        <v>326824</v>
      </c>
      <c r="B1206" s="2" t="s">
        <v>3314</v>
      </c>
      <c r="C1206" s="2" t="s">
        <v>624</v>
      </c>
      <c r="D1206" s="2" t="s">
        <v>658</v>
      </c>
      <c r="E1206" s="2" t="s">
        <v>76</v>
      </c>
      <c r="F1206" s="2">
        <v>34335</v>
      </c>
      <c r="G1206" s="2" t="s">
        <v>37</v>
      </c>
      <c r="H1206" s="2" t="s">
        <v>16</v>
      </c>
      <c r="I1206" s="2" t="s">
        <v>138</v>
      </c>
      <c r="J1206" s="2" t="s">
        <v>1179</v>
      </c>
      <c r="K1206" s="2"/>
      <c r="L1206" s="2" t="s">
        <v>37</v>
      </c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</row>
    <row r="1207" spans="1:34" x14ac:dyDescent="0.25">
      <c r="A1207" s="2">
        <v>326904</v>
      </c>
      <c r="B1207" s="2" t="s">
        <v>2571</v>
      </c>
      <c r="C1207" s="2" t="s">
        <v>505</v>
      </c>
      <c r="D1207" s="2" t="s">
        <v>1197</v>
      </c>
      <c r="E1207" s="2" t="s">
        <v>77</v>
      </c>
      <c r="F1207" s="2">
        <v>35617</v>
      </c>
      <c r="G1207" s="2" t="s">
        <v>18</v>
      </c>
      <c r="H1207" s="2" t="s">
        <v>16</v>
      </c>
      <c r="I1207" s="2" t="s">
        <v>138</v>
      </c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</row>
    <row r="1208" spans="1:34" x14ac:dyDescent="0.25">
      <c r="A1208" s="2">
        <v>326923</v>
      </c>
      <c r="B1208" s="2" t="s">
        <v>3797</v>
      </c>
      <c r="C1208" s="2" t="s">
        <v>254</v>
      </c>
      <c r="D1208" s="2" t="s">
        <v>3798</v>
      </c>
      <c r="E1208" s="2" t="s">
        <v>76</v>
      </c>
      <c r="F1208" s="2">
        <v>34919</v>
      </c>
      <c r="G1208" s="2" t="s">
        <v>18</v>
      </c>
      <c r="H1208" s="2" t="s">
        <v>16</v>
      </c>
      <c r="I1208" s="2" t="s">
        <v>138</v>
      </c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</row>
    <row r="1209" spans="1:34" x14ac:dyDescent="0.25">
      <c r="A1209" s="2">
        <v>327213</v>
      </c>
      <c r="B1209" s="2" t="s">
        <v>3109</v>
      </c>
      <c r="C1209" s="2" t="s">
        <v>825</v>
      </c>
      <c r="D1209" s="2" t="s">
        <v>336</v>
      </c>
      <c r="E1209" s="2" t="s">
        <v>76</v>
      </c>
      <c r="F1209" s="2">
        <v>32704</v>
      </c>
      <c r="G1209" s="2" t="s">
        <v>18</v>
      </c>
      <c r="H1209" s="2" t="s">
        <v>16</v>
      </c>
      <c r="I1209" s="2" t="s">
        <v>138</v>
      </c>
      <c r="J1209" s="2" t="s">
        <v>1179</v>
      </c>
      <c r="K1209" s="2"/>
      <c r="L1209" s="2" t="s">
        <v>73</v>
      </c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</row>
    <row r="1210" spans="1:34" x14ac:dyDescent="0.25">
      <c r="A1210" s="2">
        <v>327364</v>
      </c>
      <c r="B1210" s="2" t="s">
        <v>2705</v>
      </c>
      <c r="C1210" s="2" t="s">
        <v>581</v>
      </c>
      <c r="D1210" s="2" t="s">
        <v>211</v>
      </c>
      <c r="E1210" s="2" t="s">
        <v>76</v>
      </c>
      <c r="F1210" s="2">
        <v>35414</v>
      </c>
      <c r="G1210" s="2" t="s">
        <v>18</v>
      </c>
      <c r="H1210" s="2" t="s">
        <v>16</v>
      </c>
      <c r="I1210" s="2" t="s">
        <v>138</v>
      </c>
      <c r="J1210" s="2" t="s">
        <v>1179</v>
      </c>
      <c r="K1210" s="2"/>
      <c r="L1210" s="2" t="s">
        <v>73</v>
      </c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</row>
    <row r="1211" spans="1:34" x14ac:dyDescent="0.25">
      <c r="A1211" s="2">
        <v>327521</v>
      </c>
      <c r="B1211" s="2" t="s">
        <v>3409</v>
      </c>
      <c r="C1211" s="2" t="s">
        <v>254</v>
      </c>
      <c r="D1211" s="2" t="s">
        <v>221</v>
      </c>
      <c r="E1211" s="2" t="s">
        <v>77</v>
      </c>
      <c r="F1211" s="2">
        <v>35570</v>
      </c>
      <c r="G1211" s="2" t="s">
        <v>18</v>
      </c>
      <c r="H1211" s="2" t="s">
        <v>16</v>
      </c>
      <c r="I1211" s="2" t="s">
        <v>138</v>
      </c>
      <c r="J1211" s="2" t="s">
        <v>1179</v>
      </c>
      <c r="K1211" s="2"/>
      <c r="L1211" s="2" t="s">
        <v>18</v>
      </c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</row>
    <row r="1212" spans="1:34" x14ac:dyDescent="0.25">
      <c r="A1212" s="2">
        <v>327565</v>
      </c>
      <c r="B1212" s="2" t="s">
        <v>2450</v>
      </c>
      <c r="C1212" s="2" t="s">
        <v>223</v>
      </c>
      <c r="D1212" s="2" t="s">
        <v>214</v>
      </c>
      <c r="E1212" s="2" t="s">
        <v>77</v>
      </c>
      <c r="F1212" s="2">
        <v>31136</v>
      </c>
      <c r="G1212" s="2" t="s">
        <v>18</v>
      </c>
      <c r="H1212" s="2" t="s">
        <v>16</v>
      </c>
      <c r="I1212" s="2" t="s">
        <v>138</v>
      </c>
      <c r="J1212" s="2" t="s">
        <v>1179</v>
      </c>
      <c r="K1212" s="2"/>
      <c r="L1212" s="2" t="s">
        <v>18</v>
      </c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</row>
    <row r="1213" spans="1:34" x14ac:dyDescent="0.25">
      <c r="A1213" s="2">
        <v>327805</v>
      </c>
      <c r="B1213" s="2" t="s">
        <v>3158</v>
      </c>
      <c r="C1213" s="2" t="s">
        <v>503</v>
      </c>
      <c r="D1213" s="2" t="s">
        <v>405</v>
      </c>
      <c r="E1213" s="2" t="s">
        <v>77</v>
      </c>
      <c r="F1213" s="2">
        <v>34700</v>
      </c>
      <c r="G1213" s="2" t="s">
        <v>18</v>
      </c>
      <c r="H1213" s="2" t="s">
        <v>16</v>
      </c>
      <c r="I1213" s="2" t="s">
        <v>138</v>
      </c>
      <c r="J1213" s="2" t="s">
        <v>1179</v>
      </c>
      <c r="K1213" s="2"/>
      <c r="L1213" s="2" t="s">
        <v>18</v>
      </c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</row>
    <row r="1214" spans="1:34" x14ac:dyDescent="0.25">
      <c r="A1214" s="2">
        <v>327954</v>
      </c>
      <c r="B1214" s="2" t="s">
        <v>2217</v>
      </c>
      <c r="C1214" s="2" t="s">
        <v>827</v>
      </c>
      <c r="D1214" s="2" t="s">
        <v>211</v>
      </c>
      <c r="E1214" s="2" t="s">
        <v>76</v>
      </c>
      <c r="F1214" s="2">
        <v>32767</v>
      </c>
      <c r="G1214" s="2" t="s">
        <v>2606</v>
      </c>
      <c r="H1214" s="2" t="s">
        <v>16</v>
      </c>
      <c r="I1214" s="2" t="s">
        <v>138</v>
      </c>
      <c r="J1214" s="2" t="s">
        <v>1179</v>
      </c>
      <c r="K1214" s="2"/>
      <c r="L1214" s="2" t="s">
        <v>18</v>
      </c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</row>
    <row r="1215" spans="1:34" x14ac:dyDescent="0.25">
      <c r="A1215" s="2">
        <v>327962</v>
      </c>
      <c r="B1215" s="2" t="s">
        <v>3376</v>
      </c>
      <c r="C1215" s="2" t="s">
        <v>378</v>
      </c>
      <c r="D1215" s="2" t="s">
        <v>214</v>
      </c>
      <c r="E1215" s="2" t="s">
        <v>77</v>
      </c>
      <c r="F1215" s="2">
        <v>32325</v>
      </c>
      <c r="G1215" s="2" t="s">
        <v>18</v>
      </c>
      <c r="H1215" s="2" t="s">
        <v>16</v>
      </c>
      <c r="I1215" s="2" t="s">
        <v>138</v>
      </c>
      <c r="J1215" s="2" t="s">
        <v>15</v>
      </c>
      <c r="K1215" s="2"/>
      <c r="L1215" s="2" t="s">
        <v>30</v>
      </c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</row>
    <row r="1216" spans="1:34" x14ac:dyDescent="0.25">
      <c r="A1216" s="2">
        <v>328053</v>
      </c>
      <c r="B1216" s="2" t="s">
        <v>1671</v>
      </c>
      <c r="C1216" s="2" t="s">
        <v>210</v>
      </c>
      <c r="D1216" s="2" t="s">
        <v>536</v>
      </c>
      <c r="E1216" s="2" t="s">
        <v>76</v>
      </c>
      <c r="F1216" s="2">
        <v>32509</v>
      </c>
      <c r="G1216" s="2" t="s">
        <v>73</v>
      </c>
      <c r="H1216" s="2" t="s">
        <v>16</v>
      </c>
      <c r="I1216" s="2" t="s">
        <v>138</v>
      </c>
      <c r="J1216" s="2" t="s">
        <v>1179</v>
      </c>
      <c r="K1216" s="2"/>
      <c r="L1216" s="2" t="s">
        <v>73</v>
      </c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</row>
    <row r="1217" spans="1:34" x14ac:dyDescent="0.25">
      <c r="A1217" s="2">
        <v>328071</v>
      </c>
      <c r="B1217" s="2" t="s">
        <v>3365</v>
      </c>
      <c r="C1217" s="2" t="s">
        <v>668</v>
      </c>
      <c r="D1217" s="2" t="s">
        <v>374</v>
      </c>
      <c r="E1217" s="2" t="s">
        <v>77</v>
      </c>
      <c r="F1217" s="2">
        <v>32317</v>
      </c>
      <c r="G1217" s="2" t="s">
        <v>40</v>
      </c>
      <c r="H1217" s="2" t="s">
        <v>16</v>
      </c>
      <c r="I1217" s="2" t="s">
        <v>138</v>
      </c>
      <c r="J1217" s="2" t="s">
        <v>1179</v>
      </c>
      <c r="K1217" s="2"/>
      <c r="L1217" s="2" t="s">
        <v>40</v>
      </c>
      <c r="M1217" s="2"/>
      <c r="N1217" s="2"/>
      <c r="O1217" s="2"/>
      <c r="P1217" s="2"/>
      <c r="Q1217" s="2"/>
      <c r="R1217" s="2">
        <v>4886</v>
      </c>
      <c r="S1217" s="2">
        <v>45510</v>
      </c>
      <c r="T1217" s="2">
        <v>80000</v>
      </c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</row>
    <row r="1218" spans="1:34" x14ac:dyDescent="0.25">
      <c r="A1218" s="2">
        <v>328087</v>
      </c>
      <c r="B1218" s="2" t="s">
        <v>2644</v>
      </c>
      <c r="C1218" s="2" t="s">
        <v>278</v>
      </c>
      <c r="D1218" s="2" t="s">
        <v>458</v>
      </c>
      <c r="E1218" s="2" t="s">
        <v>77</v>
      </c>
      <c r="F1218" s="2">
        <v>34766</v>
      </c>
      <c r="G1218" s="2" t="s">
        <v>18</v>
      </c>
      <c r="H1218" s="2" t="s">
        <v>16</v>
      </c>
      <c r="I1218" s="2" t="s">
        <v>138</v>
      </c>
      <c r="J1218" s="2" t="s">
        <v>1179</v>
      </c>
      <c r="K1218" s="2"/>
      <c r="L1218" s="2" t="s">
        <v>18</v>
      </c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</row>
    <row r="1219" spans="1:34" x14ac:dyDescent="0.25">
      <c r="A1219" s="2">
        <v>328115</v>
      </c>
      <c r="B1219" s="2" t="s">
        <v>3410</v>
      </c>
      <c r="C1219" s="2" t="s">
        <v>581</v>
      </c>
      <c r="D1219" s="2" t="s">
        <v>276</v>
      </c>
      <c r="E1219" s="2" t="s">
        <v>76</v>
      </c>
      <c r="F1219" s="2">
        <v>32448</v>
      </c>
      <c r="G1219" s="2" t="s">
        <v>37</v>
      </c>
      <c r="H1219" s="2" t="s">
        <v>16</v>
      </c>
      <c r="I1219" s="2" t="s">
        <v>138</v>
      </c>
      <c r="J1219" s="2" t="s">
        <v>1179</v>
      </c>
      <c r="K1219" s="2"/>
      <c r="L1219" s="2" t="s">
        <v>37</v>
      </c>
      <c r="M1219" s="2"/>
      <c r="N1219" s="2"/>
      <c r="O1219" s="2"/>
      <c r="P1219" s="2"/>
      <c r="Q1219" s="2"/>
      <c r="R1219" s="2">
        <v>4685</v>
      </c>
      <c r="S1219" s="2">
        <v>45497</v>
      </c>
      <c r="T1219" s="2">
        <v>40000</v>
      </c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</row>
    <row r="1220" spans="1:34" x14ac:dyDescent="0.25">
      <c r="A1220" s="2">
        <v>328246</v>
      </c>
      <c r="B1220" s="2" t="s">
        <v>3594</v>
      </c>
      <c r="C1220" s="2" t="s">
        <v>666</v>
      </c>
      <c r="D1220" s="2" t="s">
        <v>481</v>
      </c>
      <c r="E1220" s="2" t="s">
        <v>77</v>
      </c>
      <c r="F1220" s="2">
        <v>33869</v>
      </c>
      <c r="G1220" s="2" t="s">
        <v>575</v>
      </c>
      <c r="H1220" s="2" t="s">
        <v>16</v>
      </c>
      <c r="I1220" s="2" t="s">
        <v>138</v>
      </c>
      <c r="J1220" s="2" t="s">
        <v>1179</v>
      </c>
      <c r="K1220" s="2"/>
      <c r="L1220" s="2" t="s">
        <v>30</v>
      </c>
      <c r="M1220" s="2"/>
      <c r="N1220" s="2"/>
      <c r="O1220" s="2"/>
      <c r="P1220" s="2"/>
      <c r="Q1220" s="2"/>
      <c r="R1220" s="2">
        <v>5065</v>
      </c>
      <c r="S1220" s="2">
        <v>45512</v>
      </c>
      <c r="T1220" s="2">
        <v>110000</v>
      </c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</row>
    <row r="1221" spans="1:34" x14ac:dyDescent="0.25">
      <c r="A1221" s="2">
        <v>328289</v>
      </c>
      <c r="B1221" s="2" t="s">
        <v>3446</v>
      </c>
      <c r="C1221" s="2" t="s">
        <v>278</v>
      </c>
      <c r="D1221" s="2" t="s">
        <v>726</v>
      </c>
      <c r="E1221" s="2" t="s">
        <v>77</v>
      </c>
      <c r="F1221" s="2">
        <v>31212</v>
      </c>
      <c r="G1221" s="2" t="s">
        <v>18</v>
      </c>
      <c r="H1221" s="2" t="s">
        <v>16</v>
      </c>
      <c r="I1221" s="2" t="s">
        <v>138</v>
      </c>
      <c r="J1221" s="2" t="s">
        <v>15</v>
      </c>
      <c r="K1221" s="2"/>
      <c r="L1221" s="2" t="s">
        <v>18</v>
      </c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</row>
    <row r="1222" spans="1:34" x14ac:dyDescent="0.25">
      <c r="A1222" s="2">
        <v>328309</v>
      </c>
      <c r="B1222" s="2" t="s">
        <v>4135</v>
      </c>
      <c r="C1222" s="2" t="s">
        <v>220</v>
      </c>
      <c r="D1222" s="2" t="s">
        <v>4136</v>
      </c>
      <c r="E1222" s="2" t="s">
        <v>76</v>
      </c>
      <c r="F1222" s="2">
        <v>34893</v>
      </c>
      <c r="G1222" s="2" t="s">
        <v>18</v>
      </c>
      <c r="H1222" s="2" t="s">
        <v>16</v>
      </c>
      <c r="I1222" s="2" t="s">
        <v>138</v>
      </c>
      <c r="J1222" s="2" t="s">
        <v>1179</v>
      </c>
      <c r="K1222" s="2"/>
      <c r="L1222" s="2" t="s">
        <v>18</v>
      </c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</row>
    <row r="1223" spans="1:34" x14ac:dyDescent="0.25">
      <c r="A1223" s="2">
        <v>328491</v>
      </c>
      <c r="B1223" s="2" t="s">
        <v>2596</v>
      </c>
      <c r="C1223" s="2" t="s">
        <v>765</v>
      </c>
      <c r="D1223" s="2" t="s">
        <v>405</v>
      </c>
      <c r="E1223" s="2" t="s">
        <v>76</v>
      </c>
      <c r="F1223" s="2">
        <v>35685</v>
      </c>
      <c r="G1223" s="2" t="s">
        <v>216</v>
      </c>
      <c r="H1223" s="2" t="s">
        <v>16</v>
      </c>
      <c r="I1223" s="2" t="s">
        <v>138</v>
      </c>
      <c r="J1223" s="2" t="s">
        <v>1179</v>
      </c>
      <c r="K1223" s="2"/>
      <c r="L1223" s="2" t="s">
        <v>73</v>
      </c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</row>
    <row r="1224" spans="1:34" x14ac:dyDescent="0.25">
      <c r="A1224" s="2">
        <v>328702</v>
      </c>
      <c r="B1224" s="2" t="s">
        <v>3377</v>
      </c>
      <c r="C1224" s="2" t="s">
        <v>338</v>
      </c>
      <c r="D1224" s="2" t="s">
        <v>410</v>
      </c>
      <c r="E1224" s="2" t="s">
        <v>77</v>
      </c>
      <c r="F1224" s="2">
        <v>32516</v>
      </c>
      <c r="G1224" s="2" t="s">
        <v>3378</v>
      </c>
      <c r="H1224" s="2" t="s">
        <v>16</v>
      </c>
      <c r="I1224" s="2" t="s">
        <v>138</v>
      </c>
      <c r="J1224" s="2" t="s">
        <v>1179</v>
      </c>
      <c r="K1224" s="2"/>
      <c r="L1224" s="2" t="s">
        <v>18</v>
      </c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</row>
    <row r="1225" spans="1:34" x14ac:dyDescent="0.25">
      <c r="A1225" s="2">
        <v>328850</v>
      </c>
      <c r="B1225" s="2" t="s">
        <v>3595</v>
      </c>
      <c r="C1225" s="2" t="s">
        <v>1019</v>
      </c>
      <c r="D1225" s="2" t="s">
        <v>244</v>
      </c>
      <c r="E1225" s="2" t="s">
        <v>77</v>
      </c>
      <c r="F1225" s="2">
        <v>34083</v>
      </c>
      <c r="G1225" s="2" t="s">
        <v>18</v>
      </c>
      <c r="H1225" s="2" t="s">
        <v>16</v>
      </c>
      <c r="I1225" s="2" t="s">
        <v>138</v>
      </c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</row>
    <row r="1226" spans="1:34" x14ac:dyDescent="0.25">
      <c r="A1226" s="2">
        <v>328931</v>
      </c>
      <c r="B1226" s="2" t="s">
        <v>3995</v>
      </c>
      <c r="C1226" s="2" t="s">
        <v>213</v>
      </c>
      <c r="D1226" s="2" t="s">
        <v>444</v>
      </c>
      <c r="E1226" s="2" t="s">
        <v>76</v>
      </c>
      <c r="F1226" s="2">
        <v>34354</v>
      </c>
      <c r="G1226" s="2" t="s">
        <v>61</v>
      </c>
      <c r="H1226" s="2" t="s">
        <v>16</v>
      </c>
      <c r="I1226" s="2" t="s">
        <v>138</v>
      </c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</row>
    <row r="1227" spans="1:34" x14ac:dyDescent="0.25">
      <c r="A1227" s="2">
        <v>329337</v>
      </c>
      <c r="B1227" s="2" t="s">
        <v>4099</v>
      </c>
      <c r="C1227" s="2" t="s">
        <v>228</v>
      </c>
      <c r="D1227" s="2" t="s">
        <v>221</v>
      </c>
      <c r="E1227" s="2" t="s">
        <v>77</v>
      </c>
      <c r="F1227" s="2">
        <v>35431</v>
      </c>
      <c r="G1227" s="2" t="s">
        <v>18</v>
      </c>
      <c r="H1227" s="2" t="s">
        <v>16</v>
      </c>
      <c r="I1227" s="2" t="s">
        <v>138</v>
      </c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</row>
    <row r="1228" spans="1:34" x14ac:dyDescent="0.25">
      <c r="A1228" s="2">
        <v>329448</v>
      </c>
      <c r="B1228" s="2" t="s">
        <v>2985</v>
      </c>
      <c r="C1228" s="2" t="s">
        <v>656</v>
      </c>
      <c r="D1228" s="2" t="s">
        <v>231</v>
      </c>
      <c r="E1228" s="2" t="s">
        <v>77</v>
      </c>
      <c r="F1228" s="2">
        <v>34387</v>
      </c>
      <c r="G1228" s="2" t="s">
        <v>18</v>
      </c>
      <c r="H1228" s="2" t="s">
        <v>16</v>
      </c>
      <c r="I1228" s="2" t="s">
        <v>138</v>
      </c>
      <c r="J1228" s="2" t="s">
        <v>1179</v>
      </c>
      <c r="K1228" s="2"/>
      <c r="L1228" s="2" t="s">
        <v>18</v>
      </c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</row>
    <row r="1229" spans="1:34" x14ac:dyDescent="0.25">
      <c r="A1229" s="2">
        <v>329459</v>
      </c>
      <c r="B1229" s="2" t="s">
        <v>3479</v>
      </c>
      <c r="C1229" s="2" t="s">
        <v>247</v>
      </c>
      <c r="D1229" s="2" t="s">
        <v>227</v>
      </c>
      <c r="E1229" s="2" t="s">
        <v>77</v>
      </c>
      <c r="F1229" s="2">
        <v>32147</v>
      </c>
      <c r="G1229" s="2" t="s">
        <v>3480</v>
      </c>
      <c r="H1229" s="2" t="s">
        <v>16</v>
      </c>
      <c r="I1229" s="2" t="s">
        <v>138</v>
      </c>
      <c r="J1229" s="2" t="s">
        <v>1179</v>
      </c>
      <c r="K1229" s="2"/>
      <c r="L1229" s="2" t="s">
        <v>18</v>
      </c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</row>
    <row r="1230" spans="1:34" x14ac:dyDescent="0.25">
      <c r="A1230" s="2">
        <v>329469</v>
      </c>
      <c r="B1230" s="2" t="s">
        <v>4086</v>
      </c>
      <c r="C1230" s="2" t="s">
        <v>1461</v>
      </c>
      <c r="D1230" s="2" t="s">
        <v>1669</v>
      </c>
      <c r="E1230" s="2" t="s">
        <v>77</v>
      </c>
      <c r="F1230" s="2">
        <v>35797</v>
      </c>
      <c r="G1230" s="2" t="s">
        <v>18</v>
      </c>
      <c r="H1230" s="2" t="s">
        <v>16</v>
      </c>
      <c r="I1230" s="2" t="s">
        <v>138</v>
      </c>
      <c r="J1230" s="2" t="s">
        <v>15</v>
      </c>
      <c r="K1230" s="2"/>
      <c r="L1230" s="2" t="s">
        <v>18</v>
      </c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</row>
    <row r="1231" spans="1:34" x14ac:dyDescent="0.25">
      <c r="A1231" s="2">
        <v>329635</v>
      </c>
      <c r="B1231" s="2" t="s">
        <v>2850</v>
      </c>
      <c r="C1231" s="2" t="s">
        <v>2851</v>
      </c>
      <c r="D1231" s="2" t="s">
        <v>549</v>
      </c>
      <c r="E1231" s="2" t="s">
        <v>77</v>
      </c>
      <c r="F1231" s="2">
        <v>34472</v>
      </c>
      <c r="G1231" s="2" t="s">
        <v>2852</v>
      </c>
      <c r="H1231" s="2" t="s">
        <v>16</v>
      </c>
      <c r="I1231" s="2" t="s">
        <v>138</v>
      </c>
      <c r="J1231" s="2" t="s">
        <v>1179</v>
      </c>
      <c r="K1231" s="2"/>
      <c r="L1231" s="2" t="s">
        <v>18</v>
      </c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</row>
    <row r="1232" spans="1:34" x14ac:dyDescent="0.25">
      <c r="A1232" s="2">
        <v>329749</v>
      </c>
      <c r="B1232" s="2" t="s">
        <v>3175</v>
      </c>
      <c r="C1232" s="2" t="s">
        <v>570</v>
      </c>
      <c r="D1232" s="2" t="s">
        <v>302</v>
      </c>
      <c r="E1232" s="2" t="s">
        <v>76</v>
      </c>
      <c r="F1232" s="2">
        <v>35328</v>
      </c>
      <c r="G1232" s="2" t="s">
        <v>18</v>
      </c>
      <c r="H1232" s="2" t="s">
        <v>16</v>
      </c>
      <c r="I1232" s="2" t="s">
        <v>138</v>
      </c>
      <c r="J1232" s="2" t="s">
        <v>15</v>
      </c>
      <c r="K1232" s="2"/>
      <c r="L1232" s="2" t="s">
        <v>18</v>
      </c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</row>
    <row r="1233" spans="1:34" x14ac:dyDescent="0.25">
      <c r="A1233" s="2">
        <v>330117</v>
      </c>
      <c r="B1233" s="2" t="s">
        <v>2602</v>
      </c>
      <c r="C1233" s="2" t="s">
        <v>220</v>
      </c>
      <c r="D1233" s="2" t="s">
        <v>2603</v>
      </c>
      <c r="E1233" s="2" t="s">
        <v>76</v>
      </c>
      <c r="F1233" s="2">
        <v>36167</v>
      </c>
      <c r="G1233" s="2" t="s">
        <v>37</v>
      </c>
      <c r="H1233" s="2" t="s">
        <v>16</v>
      </c>
      <c r="I1233" s="2" t="s">
        <v>138</v>
      </c>
      <c r="J1233" s="2" t="s">
        <v>1179</v>
      </c>
      <c r="K1233" s="2"/>
      <c r="L1233" s="2" t="s">
        <v>30</v>
      </c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</row>
    <row r="1234" spans="1:34" x14ac:dyDescent="0.25">
      <c r="A1234" s="2">
        <v>330337</v>
      </c>
      <c r="B1234" s="2" t="s">
        <v>2704</v>
      </c>
      <c r="C1234" s="2" t="s">
        <v>247</v>
      </c>
      <c r="D1234" s="2" t="s">
        <v>599</v>
      </c>
      <c r="E1234" s="2" t="s">
        <v>76</v>
      </c>
      <c r="F1234" s="2">
        <v>35607</v>
      </c>
      <c r="G1234" s="2" t="s">
        <v>747</v>
      </c>
      <c r="H1234" s="2" t="s">
        <v>16</v>
      </c>
      <c r="I1234" s="2" t="s">
        <v>138</v>
      </c>
      <c r="J1234" s="2" t="s">
        <v>1179</v>
      </c>
      <c r="K1234" s="2"/>
      <c r="L1234" s="2" t="s">
        <v>67</v>
      </c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</row>
    <row r="1235" spans="1:34" x14ac:dyDescent="0.25">
      <c r="A1235" s="2">
        <v>330836</v>
      </c>
      <c r="B1235" s="2" t="s">
        <v>2843</v>
      </c>
      <c r="C1235" s="2" t="s">
        <v>331</v>
      </c>
      <c r="D1235" s="2" t="s">
        <v>2844</v>
      </c>
      <c r="E1235" s="2" t="s">
        <v>76</v>
      </c>
      <c r="F1235" s="2">
        <v>33348</v>
      </c>
      <c r="G1235" s="2" t="s">
        <v>1877</v>
      </c>
      <c r="H1235" s="2" t="s">
        <v>16</v>
      </c>
      <c r="I1235" s="2" t="s">
        <v>138</v>
      </c>
      <c r="J1235" s="2" t="s">
        <v>1179</v>
      </c>
      <c r="K1235" s="2"/>
      <c r="L1235" s="2" t="s">
        <v>18</v>
      </c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</row>
    <row r="1236" spans="1:34" x14ac:dyDescent="0.25">
      <c r="A1236" s="2">
        <v>331052</v>
      </c>
      <c r="B1236" s="2" t="s">
        <v>3096</v>
      </c>
      <c r="C1236" s="2" t="s">
        <v>1186</v>
      </c>
      <c r="D1236" s="2" t="s">
        <v>283</v>
      </c>
      <c r="E1236" s="2" t="s">
        <v>76</v>
      </c>
      <c r="F1236" s="2">
        <v>34943</v>
      </c>
      <c r="G1236" s="2" t="s">
        <v>3097</v>
      </c>
      <c r="H1236" s="2" t="s">
        <v>16</v>
      </c>
      <c r="I1236" s="2" t="s">
        <v>138</v>
      </c>
      <c r="J1236" s="2" t="s">
        <v>15</v>
      </c>
      <c r="K1236" s="2"/>
      <c r="L1236" s="2" t="s">
        <v>18</v>
      </c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</row>
    <row r="1237" spans="1:34" x14ac:dyDescent="0.25">
      <c r="A1237" s="2">
        <v>331360</v>
      </c>
      <c r="B1237" s="2" t="s">
        <v>3486</v>
      </c>
      <c r="C1237" s="2" t="s">
        <v>515</v>
      </c>
      <c r="D1237" s="2" t="s">
        <v>665</v>
      </c>
      <c r="E1237" s="2" t="s">
        <v>76</v>
      </c>
      <c r="F1237" s="2">
        <v>36185</v>
      </c>
      <c r="G1237" s="2" t="s">
        <v>2286</v>
      </c>
      <c r="H1237" s="2" t="s">
        <v>16</v>
      </c>
      <c r="I1237" s="2" t="s">
        <v>138</v>
      </c>
      <c r="J1237" s="2" t="s">
        <v>15</v>
      </c>
      <c r="K1237" s="2"/>
      <c r="L1237" s="2" t="s">
        <v>30</v>
      </c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</row>
    <row r="1238" spans="1:34" x14ac:dyDescent="0.25">
      <c r="A1238" s="2">
        <v>331410</v>
      </c>
      <c r="B1238" s="2" t="s">
        <v>3745</v>
      </c>
      <c r="C1238" s="2" t="s">
        <v>866</v>
      </c>
      <c r="D1238" s="2" t="s">
        <v>517</v>
      </c>
      <c r="E1238" s="2" t="s">
        <v>76</v>
      </c>
      <c r="F1238" s="2">
        <v>35966</v>
      </c>
      <c r="G1238" s="2" t="s">
        <v>3746</v>
      </c>
      <c r="H1238" s="2" t="s">
        <v>16</v>
      </c>
      <c r="I1238" s="2" t="s">
        <v>138</v>
      </c>
      <c r="J1238" s="2" t="s">
        <v>1179</v>
      </c>
      <c r="K1238" s="2"/>
      <c r="L1238" s="2" t="s">
        <v>18</v>
      </c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</row>
    <row r="1239" spans="1:34" x14ac:dyDescent="0.25">
      <c r="A1239" s="2">
        <v>331411</v>
      </c>
      <c r="B1239" s="2" t="s">
        <v>2980</v>
      </c>
      <c r="C1239" s="2" t="s">
        <v>483</v>
      </c>
      <c r="D1239" s="2" t="s">
        <v>276</v>
      </c>
      <c r="E1239" s="2" t="s">
        <v>76</v>
      </c>
      <c r="F1239" s="2">
        <v>36526</v>
      </c>
      <c r="G1239" s="2" t="s">
        <v>18</v>
      </c>
      <c r="H1239" s="2" t="s">
        <v>16</v>
      </c>
      <c r="I1239" s="2" t="s">
        <v>138</v>
      </c>
      <c r="J1239" s="2" t="s">
        <v>15</v>
      </c>
      <c r="K1239" s="2"/>
      <c r="L1239" s="2" t="s">
        <v>18</v>
      </c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</row>
    <row r="1240" spans="1:34" x14ac:dyDescent="0.25">
      <c r="A1240" s="2">
        <v>331440</v>
      </c>
      <c r="B1240" s="2" t="s">
        <v>3340</v>
      </c>
      <c r="C1240" s="2" t="s">
        <v>228</v>
      </c>
      <c r="D1240" s="2" t="s">
        <v>279</v>
      </c>
      <c r="E1240" s="2" t="s">
        <v>76</v>
      </c>
      <c r="F1240" s="2">
        <v>35973</v>
      </c>
      <c r="G1240" s="2" t="s">
        <v>18</v>
      </c>
      <c r="H1240" s="2" t="s">
        <v>16</v>
      </c>
      <c r="I1240" s="2" t="s">
        <v>138</v>
      </c>
      <c r="J1240" s="2" t="s">
        <v>1179</v>
      </c>
      <c r="K1240" s="2"/>
      <c r="L1240" s="2" t="s">
        <v>18</v>
      </c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</row>
    <row r="1241" spans="1:34" x14ac:dyDescent="0.25">
      <c r="A1241" s="2">
        <v>331494</v>
      </c>
      <c r="B1241" s="2" t="s">
        <v>3747</v>
      </c>
      <c r="C1241" s="2" t="s">
        <v>228</v>
      </c>
      <c r="D1241" s="2" t="s">
        <v>533</v>
      </c>
      <c r="E1241" s="2" t="s">
        <v>77</v>
      </c>
      <c r="F1241" s="2">
        <v>33613</v>
      </c>
      <c r="G1241" s="2" t="s">
        <v>704</v>
      </c>
      <c r="H1241" s="2" t="s">
        <v>16</v>
      </c>
      <c r="I1241" s="2" t="s">
        <v>138</v>
      </c>
      <c r="J1241" s="2" t="s">
        <v>1179</v>
      </c>
      <c r="K1241" s="2"/>
      <c r="L1241" s="2" t="s">
        <v>37</v>
      </c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</row>
    <row r="1242" spans="1:34" x14ac:dyDescent="0.25">
      <c r="A1242" s="2">
        <v>331541</v>
      </c>
      <c r="B1242" s="2" t="s">
        <v>2585</v>
      </c>
      <c r="C1242" s="2" t="s">
        <v>2586</v>
      </c>
      <c r="D1242" s="2" t="s">
        <v>524</v>
      </c>
      <c r="E1242" s="2" t="s">
        <v>77</v>
      </c>
      <c r="F1242" s="2">
        <v>34702</v>
      </c>
      <c r="G1242" s="2" t="s">
        <v>18</v>
      </c>
      <c r="H1242" s="2" t="s">
        <v>16</v>
      </c>
      <c r="I1242" s="2" t="s">
        <v>138</v>
      </c>
      <c r="J1242" s="2" t="s">
        <v>1179</v>
      </c>
      <c r="K1242" s="2"/>
      <c r="L1242" s="2" t="s">
        <v>18</v>
      </c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</row>
    <row r="1243" spans="1:34" x14ac:dyDescent="0.25">
      <c r="A1243" s="2">
        <v>331590</v>
      </c>
      <c r="B1243" s="2" t="s">
        <v>3487</v>
      </c>
      <c r="C1243" s="2" t="s">
        <v>376</v>
      </c>
      <c r="D1243" s="2" t="s">
        <v>222</v>
      </c>
      <c r="E1243" s="2" t="s">
        <v>77</v>
      </c>
      <c r="F1243" s="2">
        <v>36526</v>
      </c>
      <c r="G1243" s="2" t="s">
        <v>429</v>
      </c>
      <c r="H1243" s="2" t="s">
        <v>16</v>
      </c>
      <c r="I1243" s="2" t="s">
        <v>138</v>
      </c>
      <c r="J1243" s="2" t="s">
        <v>1179</v>
      </c>
      <c r="K1243" s="2"/>
      <c r="L1243" s="2" t="s">
        <v>30</v>
      </c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</row>
    <row r="1244" spans="1:34" x14ac:dyDescent="0.25">
      <c r="A1244" s="2">
        <v>331596</v>
      </c>
      <c r="B1244" s="2" t="s">
        <v>3386</v>
      </c>
      <c r="C1244" s="2" t="s">
        <v>558</v>
      </c>
      <c r="D1244" s="2" t="s">
        <v>1056</v>
      </c>
      <c r="E1244" s="2" t="s">
        <v>76</v>
      </c>
      <c r="F1244" s="2">
        <v>36266</v>
      </c>
      <c r="G1244" s="2" t="s">
        <v>18</v>
      </c>
      <c r="H1244" s="2" t="s">
        <v>16</v>
      </c>
      <c r="I1244" s="2" t="s">
        <v>138</v>
      </c>
      <c r="J1244" s="2" t="s">
        <v>15</v>
      </c>
      <c r="K1244" s="2"/>
      <c r="L1244" s="2" t="s">
        <v>18</v>
      </c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</row>
    <row r="1245" spans="1:34" x14ac:dyDescent="0.25">
      <c r="A1245" s="2">
        <v>331610</v>
      </c>
      <c r="B1245" s="2" t="s">
        <v>2587</v>
      </c>
      <c r="C1245" s="2" t="s">
        <v>797</v>
      </c>
      <c r="D1245" s="2" t="s">
        <v>1077</v>
      </c>
      <c r="E1245" s="2" t="s">
        <v>76</v>
      </c>
      <c r="F1245" s="2">
        <v>35431</v>
      </c>
      <c r="G1245" s="2" t="s">
        <v>37</v>
      </c>
      <c r="H1245" s="2" t="s">
        <v>16</v>
      </c>
      <c r="I1245" s="2" t="s">
        <v>138</v>
      </c>
      <c r="J1245" s="2" t="s">
        <v>1179</v>
      </c>
      <c r="K1245" s="2"/>
      <c r="L1245" s="2" t="s">
        <v>18</v>
      </c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</row>
    <row r="1246" spans="1:34" x14ac:dyDescent="0.25">
      <c r="A1246" s="2">
        <v>331669</v>
      </c>
      <c r="B1246" s="2" t="s">
        <v>2663</v>
      </c>
      <c r="C1246" s="2" t="s">
        <v>2324</v>
      </c>
      <c r="D1246" s="2" t="s">
        <v>372</v>
      </c>
      <c r="E1246" s="2" t="s">
        <v>77</v>
      </c>
      <c r="F1246" s="2">
        <v>35815</v>
      </c>
      <c r="G1246" s="2" t="s">
        <v>18</v>
      </c>
      <c r="H1246" s="2" t="s">
        <v>16</v>
      </c>
      <c r="I1246" s="2" t="s">
        <v>138</v>
      </c>
      <c r="J1246" s="2" t="s">
        <v>1179</v>
      </c>
      <c r="K1246" s="2"/>
      <c r="L1246" s="2" t="s">
        <v>18</v>
      </c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</row>
    <row r="1247" spans="1:34" x14ac:dyDescent="0.25">
      <c r="A1247" s="2">
        <v>331764</v>
      </c>
      <c r="B1247" s="2" t="s">
        <v>3750</v>
      </c>
      <c r="C1247" s="2" t="s">
        <v>752</v>
      </c>
      <c r="D1247" s="2" t="s">
        <v>214</v>
      </c>
      <c r="E1247" s="2" t="s">
        <v>76</v>
      </c>
      <c r="F1247" s="2">
        <v>35551</v>
      </c>
      <c r="G1247" s="2" t="s">
        <v>18</v>
      </c>
      <c r="H1247" s="2" t="s">
        <v>16</v>
      </c>
      <c r="I1247" s="2" t="s">
        <v>138</v>
      </c>
      <c r="J1247" s="2" t="s">
        <v>1179</v>
      </c>
      <c r="K1247" s="2"/>
      <c r="L1247" s="2" t="s">
        <v>18</v>
      </c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</row>
    <row r="1248" spans="1:34" x14ac:dyDescent="0.25">
      <c r="A1248" s="2">
        <v>331854</v>
      </c>
      <c r="B1248" s="2" t="s">
        <v>3329</v>
      </c>
      <c r="C1248" s="2" t="s">
        <v>361</v>
      </c>
      <c r="D1248" s="2" t="s">
        <v>548</v>
      </c>
      <c r="E1248" s="2" t="s">
        <v>77</v>
      </c>
      <c r="F1248" s="2">
        <v>29484</v>
      </c>
      <c r="G1248" s="2" t="s">
        <v>18</v>
      </c>
      <c r="H1248" s="2" t="s">
        <v>16</v>
      </c>
      <c r="I1248" s="2" t="s">
        <v>138</v>
      </c>
      <c r="J1248" s="2" t="s">
        <v>15</v>
      </c>
      <c r="K1248" s="2"/>
      <c r="L1248" s="2" t="s">
        <v>18</v>
      </c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</row>
    <row r="1249" spans="1:34" x14ac:dyDescent="0.25">
      <c r="A1249" s="2">
        <v>331865</v>
      </c>
      <c r="B1249" s="2" t="s">
        <v>3806</v>
      </c>
      <c r="C1249" s="2" t="s">
        <v>274</v>
      </c>
      <c r="D1249" s="2" t="s">
        <v>840</v>
      </c>
      <c r="E1249" s="2" t="s">
        <v>77</v>
      </c>
      <c r="F1249" s="2">
        <v>36278</v>
      </c>
      <c r="G1249" s="2" t="s">
        <v>2651</v>
      </c>
      <c r="H1249" s="2" t="s">
        <v>16</v>
      </c>
      <c r="I1249" s="2" t="s">
        <v>138</v>
      </c>
      <c r="J1249" s="2" t="s">
        <v>1179</v>
      </c>
      <c r="K1249" s="2"/>
      <c r="L1249" s="2" t="s">
        <v>70</v>
      </c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</row>
    <row r="1250" spans="1:34" x14ac:dyDescent="0.25">
      <c r="A1250" s="2">
        <v>331881</v>
      </c>
      <c r="B1250" s="2" t="s">
        <v>3719</v>
      </c>
      <c r="C1250" s="2" t="s">
        <v>213</v>
      </c>
      <c r="D1250" s="2" t="s">
        <v>221</v>
      </c>
      <c r="E1250" s="2" t="s">
        <v>77</v>
      </c>
      <c r="F1250" s="2">
        <v>36373</v>
      </c>
      <c r="G1250" s="2" t="s">
        <v>2386</v>
      </c>
      <c r="H1250" s="2" t="s">
        <v>16</v>
      </c>
      <c r="I1250" s="2" t="s">
        <v>138</v>
      </c>
      <c r="J1250" s="2" t="s">
        <v>15</v>
      </c>
      <c r="K1250" s="2"/>
      <c r="L1250" s="2" t="s">
        <v>30</v>
      </c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</row>
    <row r="1251" spans="1:34" x14ac:dyDescent="0.25">
      <c r="A1251" s="2">
        <v>331931</v>
      </c>
      <c r="B1251" s="2" t="s">
        <v>2455</v>
      </c>
      <c r="C1251" s="2" t="s">
        <v>673</v>
      </c>
      <c r="D1251" s="2" t="s">
        <v>739</v>
      </c>
      <c r="E1251" s="2" t="s">
        <v>77</v>
      </c>
      <c r="F1251" s="2">
        <v>36162</v>
      </c>
      <c r="G1251" s="2" t="s">
        <v>2456</v>
      </c>
      <c r="H1251" s="2" t="s">
        <v>16</v>
      </c>
      <c r="I1251" s="2" t="s">
        <v>138</v>
      </c>
      <c r="J1251" s="2" t="s">
        <v>15</v>
      </c>
      <c r="K1251" s="2"/>
      <c r="L1251" s="2" t="s">
        <v>40</v>
      </c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</row>
    <row r="1252" spans="1:34" x14ac:dyDescent="0.25">
      <c r="A1252" s="2">
        <v>331938</v>
      </c>
      <c r="B1252" s="2" t="s">
        <v>2813</v>
      </c>
      <c r="C1252" s="2" t="s">
        <v>219</v>
      </c>
      <c r="D1252" s="2" t="s">
        <v>314</v>
      </c>
      <c r="E1252" s="2" t="s">
        <v>77</v>
      </c>
      <c r="F1252" s="2">
        <v>35959</v>
      </c>
      <c r="G1252" s="2" t="s">
        <v>18</v>
      </c>
      <c r="H1252" s="2" t="s">
        <v>16</v>
      </c>
      <c r="I1252" s="2" t="s">
        <v>138</v>
      </c>
      <c r="J1252" s="2" t="s">
        <v>1179</v>
      </c>
      <c r="K1252" s="2"/>
      <c r="L1252" s="2" t="s">
        <v>18</v>
      </c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</row>
    <row r="1253" spans="1:34" x14ac:dyDescent="0.25">
      <c r="A1253" s="2">
        <v>331954</v>
      </c>
      <c r="B1253" s="2" t="s">
        <v>2849</v>
      </c>
      <c r="C1253" s="2" t="s">
        <v>355</v>
      </c>
      <c r="D1253" s="2" t="s">
        <v>816</v>
      </c>
      <c r="E1253" s="2" t="s">
        <v>77</v>
      </c>
      <c r="F1253" s="2">
        <v>30550</v>
      </c>
      <c r="G1253" s="2" t="s">
        <v>212</v>
      </c>
      <c r="H1253" s="2" t="s">
        <v>16</v>
      </c>
      <c r="I1253" s="2" t="s">
        <v>138</v>
      </c>
      <c r="J1253" s="2" t="s">
        <v>1179</v>
      </c>
      <c r="K1253" s="2"/>
      <c r="L1253" s="2" t="s">
        <v>18</v>
      </c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</row>
    <row r="1254" spans="1:34" x14ac:dyDescent="0.25">
      <c r="A1254" s="2">
        <v>331985</v>
      </c>
      <c r="B1254" s="2" t="s">
        <v>1677</v>
      </c>
      <c r="C1254" s="2" t="s">
        <v>2992</v>
      </c>
      <c r="D1254" s="2" t="s">
        <v>554</v>
      </c>
      <c r="E1254" s="2" t="s">
        <v>77</v>
      </c>
      <c r="F1254" s="2">
        <v>35095</v>
      </c>
      <c r="G1254" s="2" t="s">
        <v>284</v>
      </c>
      <c r="H1254" s="2" t="s">
        <v>16</v>
      </c>
      <c r="I1254" s="2" t="s">
        <v>138</v>
      </c>
      <c r="J1254" s="2" t="s">
        <v>1179</v>
      </c>
      <c r="K1254" s="2"/>
      <c r="L1254" s="2" t="s">
        <v>30</v>
      </c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</row>
    <row r="1255" spans="1:34" x14ac:dyDescent="0.25">
      <c r="A1255" s="2">
        <v>331989</v>
      </c>
      <c r="B1255" s="2" t="s">
        <v>3078</v>
      </c>
      <c r="C1255" s="2" t="s">
        <v>1186</v>
      </c>
      <c r="D1255" s="2" t="s">
        <v>2330</v>
      </c>
      <c r="E1255" s="2" t="s">
        <v>77</v>
      </c>
      <c r="F1255" s="2">
        <v>35522</v>
      </c>
      <c r="G1255" s="2" t="s">
        <v>569</v>
      </c>
      <c r="H1255" s="2" t="s">
        <v>16</v>
      </c>
      <c r="I1255" s="2" t="s">
        <v>138</v>
      </c>
      <c r="J1255" s="2" t="s">
        <v>1179</v>
      </c>
      <c r="K1255" s="2"/>
      <c r="L1255" s="2" t="s">
        <v>30</v>
      </c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</row>
    <row r="1256" spans="1:34" x14ac:dyDescent="0.25">
      <c r="A1256" s="2">
        <v>331994</v>
      </c>
      <c r="B1256" s="2" t="s">
        <v>3361</v>
      </c>
      <c r="C1256" s="2" t="s">
        <v>213</v>
      </c>
      <c r="D1256" s="2" t="s">
        <v>3362</v>
      </c>
      <c r="E1256" s="2" t="s">
        <v>77</v>
      </c>
      <c r="F1256" s="2">
        <v>34806</v>
      </c>
      <c r="G1256" s="2" t="s">
        <v>18</v>
      </c>
      <c r="H1256" s="2" t="s">
        <v>16</v>
      </c>
      <c r="I1256" s="2" t="s">
        <v>138</v>
      </c>
      <c r="J1256" s="2" t="s">
        <v>15</v>
      </c>
      <c r="K1256" s="2"/>
      <c r="L1256" s="2" t="s">
        <v>18</v>
      </c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</row>
    <row r="1257" spans="1:34" x14ac:dyDescent="0.25">
      <c r="A1257" s="2">
        <v>332076</v>
      </c>
      <c r="B1257" s="2" t="s">
        <v>2560</v>
      </c>
      <c r="C1257" s="2" t="s">
        <v>525</v>
      </c>
      <c r="D1257" s="2" t="s">
        <v>2561</v>
      </c>
      <c r="E1257" s="2" t="s">
        <v>77</v>
      </c>
      <c r="F1257" s="2">
        <v>36540</v>
      </c>
      <c r="G1257" s="2" t="s">
        <v>2562</v>
      </c>
      <c r="H1257" s="2" t="s">
        <v>16</v>
      </c>
      <c r="I1257" s="2" t="s">
        <v>138</v>
      </c>
      <c r="J1257" s="2" t="s">
        <v>15</v>
      </c>
      <c r="K1257" s="2"/>
      <c r="L1257" s="2" t="s">
        <v>30</v>
      </c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</row>
    <row r="1258" spans="1:34" x14ac:dyDescent="0.25">
      <c r="A1258" s="2">
        <v>332085</v>
      </c>
      <c r="B1258" s="2" t="s">
        <v>2965</v>
      </c>
      <c r="C1258" s="2" t="s">
        <v>247</v>
      </c>
      <c r="D1258" s="2" t="s">
        <v>319</v>
      </c>
      <c r="E1258" s="2" t="s">
        <v>77</v>
      </c>
      <c r="F1258" s="2">
        <v>35993</v>
      </c>
      <c r="G1258" s="2" t="s">
        <v>18</v>
      </c>
      <c r="H1258" s="2" t="s">
        <v>16</v>
      </c>
      <c r="I1258" s="2" t="s">
        <v>138</v>
      </c>
      <c r="J1258" s="2" t="s">
        <v>1179</v>
      </c>
      <c r="K1258" s="2"/>
      <c r="L1258" s="2" t="s">
        <v>18</v>
      </c>
      <c r="M1258" s="2"/>
      <c r="N1258" s="2"/>
      <c r="O1258" s="2"/>
      <c r="P1258" s="2"/>
      <c r="Q1258" s="2"/>
      <c r="R1258" s="2">
        <v>5011</v>
      </c>
      <c r="S1258" s="2">
        <v>45512</v>
      </c>
      <c r="T1258" s="2">
        <v>25000</v>
      </c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</row>
    <row r="1259" spans="1:34" x14ac:dyDescent="0.25">
      <c r="A1259" s="2">
        <v>332111</v>
      </c>
      <c r="B1259" s="2" t="s">
        <v>2764</v>
      </c>
      <c r="C1259" s="2" t="s">
        <v>623</v>
      </c>
      <c r="D1259" s="2" t="s">
        <v>2765</v>
      </c>
      <c r="E1259" s="2" t="s">
        <v>76</v>
      </c>
      <c r="F1259" s="2">
        <v>35431</v>
      </c>
      <c r="G1259" s="2" t="s">
        <v>486</v>
      </c>
      <c r="H1259" s="2" t="s">
        <v>16</v>
      </c>
      <c r="I1259" s="2" t="s">
        <v>138</v>
      </c>
      <c r="J1259" s="2" t="s">
        <v>1179</v>
      </c>
      <c r="K1259" s="2"/>
      <c r="L1259" s="2" t="s">
        <v>30</v>
      </c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</row>
    <row r="1260" spans="1:34" x14ac:dyDescent="0.25">
      <c r="A1260" s="2">
        <v>332131</v>
      </c>
      <c r="B1260" s="2" t="s">
        <v>3427</v>
      </c>
      <c r="C1260" s="2" t="s">
        <v>252</v>
      </c>
      <c r="D1260" s="2" t="s">
        <v>599</v>
      </c>
      <c r="E1260" s="2" t="s">
        <v>77</v>
      </c>
      <c r="F1260" s="2">
        <v>28579</v>
      </c>
      <c r="G1260" s="2" t="s">
        <v>332</v>
      </c>
      <c r="H1260" s="2" t="s">
        <v>16</v>
      </c>
      <c r="I1260" s="2" t="s">
        <v>138</v>
      </c>
      <c r="J1260" s="2" t="s">
        <v>1179</v>
      </c>
      <c r="K1260" s="2"/>
      <c r="L1260" s="2" t="s">
        <v>30</v>
      </c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</row>
    <row r="1261" spans="1:34" x14ac:dyDescent="0.25">
      <c r="A1261" s="2">
        <v>332141</v>
      </c>
      <c r="B1261" s="2" t="s">
        <v>3618</v>
      </c>
      <c r="C1261" s="2" t="s">
        <v>538</v>
      </c>
      <c r="D1261" s="2" t="s">
        <v>3385</v>
      </c>
      <c r="E1261" s="2" t="s">
        <v>77</v>
      </c>
      <c r="F1261" s="2">
        <v>34448</v>
      </c>
      <c r="G1261" s="2" t="s">
        <v>18</v>
      </c>
      <c r="H1261" s="2" t="s">
        <v>16</v>
      </c>
      <c r="I1261" s="2" t="s">
        <v>138</v>
      </c>
      <c r="J1261" s="2" t="s">
        <v>1179</v>
      </c>
      <c r="K1261" s="2"/>
      <c r="L1261" s="2" t="s">
        <v>18</v>
      </c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</row>
    <row r="1262" spans="1:34" x14ac:dyDescent="0.25">
      <c r="A1262" s="2">
        <v>332163</v>
      </c>
      <c r="B1262" s="2" t="s">
        <v>3132</v>
      </c>
      <c r="C1262" s="2" t="s">
        <v>2014</v>
      </c>
      <c r="D1262" s="2" t="s">
        <v>1894</v>
      </c>
      <c r="E1262" s="2" t="s">
        <v>76</v>
      </c>
      <c r="F1262" s="2">
        <v>35431</v>
      </c>
      <c r="G1262" s="2" t="s">
        <v>1570</v>
      </c>
      <c r="H1262" s="2" t="s">
        <v>16</v>
      </c>
      <c r="I1262" s="2" t="s">
        <v>138</v>
      </c>
      <c r="J1262" s="2" t="s">
        <v>1179</v>
      </c>
      <c r="K1262" s="2"/>
      <c r="L1262" s="2" t="s">
        <v>58</v>
      </c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</row>
    <row r="1263" spans="1:34" x14ac:dyDescent="0.25">
      <c r="A1263" s="2">
        <v>332164</v>
      </c>
      <c r="B1263" s="2" t="s">
        <v>3099</v>
      </c>
      <c r="C1263" s="2" t="s">
        <v>562</v>
      </c>
      <c r="D1263" s="2" t="s">
        <v>564</v>
      </c>
      <c r="E1263" s="2" t="s">
        <v>77</v>
      </c>
      <c r="F1263" s="2">
        <v>36218</v>
      </c>
      <c r="G1263" s="2" t="s">
        <v>18</v>
      </c>
      <c r="H1263" s="2" t="s">
        <v>16</v>
      </c>
      <c r="I1263" s="2" t="s">
        <v>138</v>
      </c>
      <c r="J1263" s="2" t="s">
        <v>15</v>
      </c>
      <c r="K1263" s="2"/>
      <c r="L1263" s="2" t="s">
        <v>40</v>
      </c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</row>
    <row r="1264" spans="1:34" x14ac:dyDescent="0.25">
      <c r="A1264" s="2">
        <v>332186</v>
      </c>
      <c r="B1264" s="2" t="s">
        <v>4137</v>
      </c>
      <c r="C1264" s="2" t="s">
        <v>338</v>
      </c>
      <c r="D1264" s="2" t="s">
        <v>241</v>
      </c>
      <c r="E1264" s="2" t="s">
        <v>77</v>
      </c>
      <c r="F1264" s="2">
        <v>33633</v>
      </c>
      <c r="G1264" s="2" t="s">
        <v>40</v>
      </c>
      <c r="H1264" s="2" t="s">
        <v>16</v>
      </c>
      <c r="I1264" s="2" t="s">
        <v>138</v>
      </c>
      <c r="J1264" s="2" t="s">
        <v>1179</v>
      </c>
      <c r="K1264" s="2"/>
      <c r="L1264" s="2" t="s">
        <v>40</v>
      </c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</row>
    <row r="1265" spans="1:34" x14ac:dyDescent="0.25">
      <c r="A1265" s="2">
        <v>332271</v>
      </c>
      <c r="B1265" s="2" t="s">
        <v>2588</v>
      </c>
      <c r="C1265" s="2" t="s">
        <v>2589</v>
      </c>
      <c r="D1265" s="2" t="s">
        <v>1040</v>
      </c>
      <c r="E1265" s="2" t="s">
        <v>76</v>
      </c>
      <c r="F1265" s="2">
        <v>36411</v>
      </c>
      <c r="G1265" s="2" t="s">
        <v>2048</v>
      </c>
      <c r="H1265" s="2" t="s">
        <v>16</v>
      </c>
      <c r="I1265" s="2" t="s">
        <v>138</v>
      </c>
      <c r="J1265" s="2" t="s">
        <v>15</v>
      </c>
      <c r="K1265" s="2"/>
      <c r="L1265" s="2" t="s">
        <v>30</v>
      </c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</row>
    <row r="1266" spans="1:34" x14ac:dyDescent="0.25">
      <c r="A1266" s="2">
        <v>332326</v>
      </c>
      <c r="B1266" s="2" t="s">
        <v>3091</v>
      </c>
      <c r="C1266" s="2" t="s">
        <v>252</v>
      </c>
      <c r="D1266" s="2" t="s">
        <v>231</v>
      </c>
      <c r="E1266" s="2" t="s">
        <v>76</v>
      </c>
      <c r="F1266" s="2">
        <v>36333</v>
      </c>
      <c r="G1266" s="2" t="s">
        <v>18</v>
      </c>
      <c r="H1266" s="2" t="s">
        <v>16</v>
      </c>
      <c r="I1266" s="2" t="s">
        <v>138</v>
      </c>
      <c r="J1266" s="2" t="s">
        <v>1193</v>
      </c>
      <c r="K1266" s="2"/>
      <c r="L1266" s="2" t="s">
        <v>18</v>
      </c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</row>
    <row r="1267" spans="1:34" x14ac:dyDescent="0.25">
      <c r="A1267" s="2">
        <v>332345</v>
      </c>
      <c r="B1267" s="2" t="s">
        <v>3491</v>
      </c>
      <c r="C1267" s="2" t="s">
        <v>1092</v>
      </c>
      <c r="D1267" s="2" t="s">
        <v>438</v>
      </c>
      <c r="E1267" s="2" t="s">
        <v>76</v>
      </c>
      <c r="F1267" s="2">
        <v>30906</v>
      </c>
      <c r="G1267" s="2" t="s">
        <v>431</v>
      </c>
      <c r="H1267" s="2" t="s">
        <v>16</v>
      </c>
      <c r="I1267" s="2" t="s">
        <v>138</v>
      </c>
      <c r="J1267" s="2" t="s">
        <v>15</v>
      </c>
      <c r="K1267" s="2"/>
      <c r="L1267" s="2" t="s">
        <v>1889</v>
      </c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</row>
    <row r="1268" spans="1:34" x14ac:dyDescent="0.25">
      <c r="A1268" s="2">
        <v>332372</v>
      </c>
      <c r="B1268" s="2" t="s">
        <v>1585</v>
      </c>
      <c r="C1268" s="2" t="s">
        <v>213</v>
      </c>
      <c r="D1268" s="2" t="s">
        <v>480</v>
      </c>
      <c r="E1268" s="2" t="s">
        <v>76</v>
      </c>
      <c r="F1268" s="2">
        <v>36243</v>
      </c>
      <c r="G1268" s="2" t="s">
        <v>18</v>
      </c>
      <c r="H1268" s="2" t="s">
        <v>16</v>
      </c>
      <c r="I1268" s="2" t="s">
        <v>138</v>
      </c>
      <c r="J1268" s="2" t="s">
        <v>1179</v>
      </c>
      <c r="K1268" s="2"/>
      <c r="L1268" s="2" t="s">
        <v>30</v>
      </c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</row>
    <row r="1269" spans="1:34" x14ac:dyDescent="0.25">
      <c r="A1269" s="2">
        <v>332481</v>
      </c>
      <c r="B1269" s="2" t="s">
        <v>3111</v>
      </c>
      <c r="C1269" s="2" t="s">
        <v>228</v>
      </c>
      <c r="D1269" s="2" t="s">
        <v>763</v>
      </c>
      <c r="E1269" s="2" t="s">
        <v>77</v>
      </c>
      <c r="F1269" s="2">
        <v>30555</v>
      </c>
      <c r="G1269" s="2" t="s">
        <v>18</v>
      </c>
      <c r="H1269" s="2" t="s">
        <v>16</v>
      </c>
      <c r="I1269" s="2" t="s">
        <v>138</v>
      </c>
      <c r="J1269" s="2" t="s">
        <v>1179</v>
      </c>
      <c r="K1269" s="2"/>
      <c r="L1269" s="2" t="s">
        <v>18</v>
      </c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</row>
    <row r="1270" spans="1:34" x14ac:dyDescent="0.25">
      <c r="A1270" s="2">
        <v>332489</v>
      </c>
      <c r="B1270" s="2" t="s">
        <v>2747</v>
      </c>
      <c r="C1270" s="2" t="s">
        <v>252</v>
      </c>
      <c r="D1270" s="2" t="s">
        <v>682</v>
      </c>
      <c r="E1270" s="2" t="s">
        <v>76</v>
      </c>
      <c r="F1270" s="2"/>
      <c r="G1270" s="2"/>
      <c r="H1270" s="2" t="s">
        <v>16</v>
      </c>
      <c r="I1270" s="2" t="s">
        <v>138</v>
      </c>
      <c r="J1270" s="2"/>
      <c r="K1270" s="2"/>
      <c r="L1270" s="2"/>
      <c r="M1270" s="2"/>
      <c r="N1270" s="2"/>
      <c r="O1270" s="2"/>
      <c r="P1270" s="2"/>
      <c r="Q1270" s="2"/>
      <c r="R1270" s="2">
        <v>4713</v>
      </c>
      <c r="S1270" s="2">
        <v>45501</v>
      </c>
      <c r="T1270" s="2">
        <v>20000</v>
      </c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</row>
    <row r="1271" spans="1:34" x14ac:dyDescent="0.25">
      <c r="A1271" s="2">
        <v>332502</v>
      </c>
      <c r="B1271" s="2" t="s">
        <v>3493</v>
      </c>
      <c r="C1271" s="2" t="s">
        <v>877</v>
      </c>
      <c r="D1271" s="2" t="s">
        <v>237</v>
      </c>
      <c r="E1271" s="2" t="s">
        <v>77</v>
      </c>
      <c r="F1271" s="2">
        <v>35364</v>
      </c>
      <c r="G1271" s="2" t="s">
        <v>18</v>
      </c>
      <c r="H1271" s="2" t="s">
        <v>16</v>
      </c>
      <c r="I1271" s="2" t="s">
        <v>138</v>
      </c>
      <c r="J1271" s="2" t="s">
        <v>1179</v>
      </c>
      <c r="K1271" s="2"/>
      <c r="L1271" s="2" t="s">
        <v>18</v>
      </c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</row>
    <row r="1272" spans="1:34" x14ac:dyDescent="0.25">
      <c r="A1272" s="2">
        <v>332506</v>
      </c>
      <c r="B1272" s="2" t="s">
        <v>3624</v>
      </c>
      <c r="C1272" s="2" t="s">
        <v>526</v>
      </c>
      <c r="D1272" s="2" t="s">
        <v>283</v>
      </c>
      <c r="E1272" s="2" t="s">
        <v>77</v>
      </c>
      <c r="F1272" s="2">
        <v>35916</v>
      </c>
      <c r="G1272" s="2" t="s">
        <v>909</v>
      </c>
      <c r="H1272" s="2" t="s">
        <v>16</v>
      </c>
      <c r="I1272" s="2" t="s">
        <v>138</v>
      </c>
      <c r="J1272" s="2" t="s">
        <v>1179</v>
      </c>
      <c r="K1272" s="2"/>
      <c r="L1272" s="2" t="s">
        <v>30</v>
      </c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</row>
    <row r="1273" spans="1:34" x14ac:dyDescent="0.25">
      <c r="A1273" s="2">
        <v>332522</v>
      </c>
      <c r="B1273" s="2" t="s">
        <v>3100</v>
      </c>
      <c r="C1273" s="2" t="s">
        <v>3101</v>
      </c>
      <c r="D1273" s="2" t="s">
        <v>813</v>
      </c>
      <c r="E1273" s="2" t="s">
        <v>76</v>
      </c>
      <c r="F1273" s="2">
        <v>36549</v>
      </c>
      <c r="G1273" s="2" t="s">
        <v>1873</v>
      </c>
      <c r="H1273" s="2" t="s">
        <v>16</v>
      </c>
      <c r="I1273" s="2" t="s">
        <v>138</v>
      </c>
      <c r="J1273" s="2" t="s">
        <v>15</v>
      </c>
      <c r="K1273" s="2"/>
      <c r="L1273" s="2" t="s">
        <v>30</v>
      </c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</row>
    <row r="1274" spans="1:34" x14ac:dyDescent="0.25">
      <c r="A1274" s="2">
        <v>332540</v>
      </c>
      <c r="B1274" s="2" t="s">
        <v>3103</v>
      </c>
      <c r="C1274" s="2" t="s">
        <v>668</v>
      </c>
      <c r="D1274" s="2" t="s">
        <v>3104</v>
      </c>
      <c r="E1274" s="2" t="s">
        <v>76</v>
      </c>
      <c r="F1274" s="2">
        <v>35995</v>
      </c>
      <c r="G1274" s="2" t="s">
        <v>18</v>
      </c>
      <c r="H1274" s="2" t="s">
        <v>16</v>
      </c>
      <c r="I1274" s="2" t="s">
        <v>138</v>
      </c>
      <c r="J1274" s="2" t="s">
        <v>15</v>
      </c>
      <c r="K1274" s="2"/>
      <c r="L1274" s="2" t="s">
        <v>18</v>
      </c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</row>
    <row r="1275" spans="1:34" x14ac:dyDescent="0.25">
      <c r="A1275" s="2">
        <v>332584</v>
      </c>
      <c r="B1275" s="2" t="s">
        <v>3442</v>
      </c>
      <c r="C1275" s="2" t="s">
        <v>3443</v>
      </c>
      <c r="D1275" s="2" t="s">
        <v>2152</v>
      </c>
      <c r="E1275" s="2" t="s">
        <v>77</v>
      </c>
      <c r="F1275" s="2">
        <v>30805</v>
      </c>
      <c r="G1275" s="2" t="s">
        <v>18</v>
      </c>
      <c r="H1275" s="2" t="s">
        <v>16</v>
      </c>
      <c r="I1275" s="2" t="s">
        <v>138</v>
      </c>
      <c r="J1275" s="2" t="s">
        <v>15</v>
      </c>
      <c r="K1275" s="2"/>
      <c r="L1275" s="2" t="s">
        <v>18</v>
      </c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</row>
    <row r="1276" spans="1:34" x14ac:dyDescent="0.25">
      <c r="A1276" s="2">
        <v>332614</v>
      </c>
      <c r="B1276" s="2" t="s">
        <v>3961</v>
      </c>
      <c r="C1276" s="2" t="s">
        <v>1729</v>
      </c>
      <c r="D1276" s="2" t="s">
        <v>444</v>
      </c>
      <c r="E1276" s="2" t="s">
        <v>77</v>
      </c>
      <c r="F1276" s="2">
        <v>36526</v>
      </c>
      <c r="G1276" s="2" t="s">
        <v>18</v>
      </c>
      <c r="H1276" s="2" t="s">
        <v>16</v>
      </c>
      <c r="I1276" s="2" t="s">
        <v>138</v>
      </c>
      <c r="J1276" s="2" t="s">
        <v>15</v>
      </c>
      <c r="K1276" s="2"/>
      <c r="L1276" s="2" t="s">
        <v>18</v>
      </c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</row>
    <row r="1277" spans="1:34" x14ac:dyDescent="0.25">
      <c r="A1277" s="2">
        <v>332630</v>
      </c>
      <c r="B1277" s="2" t="s">
        <v>3494</v>
      </c>
      <c r="C1277" s="2" t="s">
        <v>3495</v>
      </c>
      <c r="D1277" s="2" t="s">
        <v>3496</v>
      </c>
      <c r="E1277" s="2" t="s">
        <v>76</v>
      </c>
      <c r="F1277" s="2">
        <v>33989</v>
      </c>
      <c r="G1277" s="2" t="s">
        <v>18</v>
      </c>
      <c r="H1277" s="2" t="s">
        <v>16</v>
      </c>
      <c r="I1277" s="2" t="s">
        <v>138</v>
      </c>
      <c r="J1277" s="2" t="s">
        <v>15</v>
      </c>
      <c r="K1277" s="2"/>
      <c r="L1277" s="2" t="s">
        <v>30</v>
      </c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</row>
    <row r="1278" spans="1:34" x14ac:dyDescent="0.25">
      <c r="A1278" s="2">
        <v>332643</v>
      </c>
      <c r="B1278" s="2" t="s">
        <v>981</v>
      </c>
      <c r="C1278" s="2" t="s">
        <v>562</v>
      </c>
      <c r="D1278" s="2" t="s">
        <v>1240</v>
      </c>
      <c r="E1278" s="2" t="s">
        <v>76</v>
      </c>
      <c r="F1278" s="2">
        <v>32109</v>
      </c>
      <c r="G1278" s="2" t="s">
        <v>651</v>
      </c>
      <c r="H1278" s="2" t="s">
        <v>16</v>
      </c>
      <c r="I1278" s="2" t="s">
        <v>138</v>
      </c>
      <c r="J1278" s="2" t="s">
        <v>15</v>
      </c>
      <c r="K1278" s="2"/>
      <c r="L1278" s="2" t="s">
        <v>18</v>
      </c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</row>
    <row r="1279" spans="1:34" x14ac:dyDescent="0.25">
      <c r="A1279" s="2">
        <v>332670</v>
      </c>
      <c r="B1279" s="2" t="s">
        <v>1046</v>
      </c>
      <c r="C1279" s="2" t="s">
        <v>213</v>
      </c>
      <c r="D1279" s="2" t="s">
        <v>730</v>
      </c>
      <c r="E1279" s="2" t="s">
        <v>76</v>
      </c>
      <c r="F1279" s="2">
        <v>35435</v>
      </c>
      <c r="G1279" s="2" t="s">
        <v>2983</v>
      </c>
      <c r="H1279" s="2" t="s">
        <v>16</v>
      </c>
      <c r="I1279" s="2" t="s">
        <v>138</v>
      </c>
      <c r="J1279" s="2" t="s">
        <v>1179</v>
      </c>
      <c r="K1279" s="2"/>
      <c r="L1279" s="2" t="s">
        <v>40</v>
      </c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</row>
    <row r="1280" spans="1:34" x14ac:dyDescent="0.25">
      <c r="A1280" s="2">
        <v>332712</v>
      </c>
      <c r="B1280" s="2" t="s">
        <v>3335</v>
      </c>
      <c r="C1280" s="2" t="s">
        <v>791</v>
      </c>
      <c r="D1280" s="2" t="s">
        <v>234</v>
      </c>
      <c r="E1280" s="2" t="s">
        <v>76</v>
      </c>
      <c r="F1280" s="2">
        <v>36335</v>
      </c>
      <c r="G1280" s="2" t="s">
        <v>212</v>
      </c>
      <c r="H1280" s="2" t="s">
        <v>16</v>
      </c>
      <c r="I1280" s="2" t="s">
        <v>138</v>
      </c>
      <c r="J1280" s="2" t="s">
        <v>1179</v>
      </c>
      <c r="K1280" s="2"/>
      <c r="L1280" s="2" t="s">
        <v>30</v>
      </c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</row>
    <row r="1281" spans="1:34" x14ac:dyDescent="0.25">
      <c r="A1281" s="2">
        <v>332731</v>
      </c>
      <c r="B1281" s="2" t="s">
        <v>2694</v>
      </c>
      <c r="C1281" s="2" t="s">
        <v>604</v>
      </c>
      <c r="D1281" s="2" t="s">
        <v>2695</v>
      </c>
      <c r="E1281" s="2" t="s">
        <v>76</v>
      </c>
      <c r="F1281" s="2">
        <v>35641</v>
      </c>
      <c r="G1281" s="2" t="s">
        <v>18</v>
      </c>
      <c r="H1281" s="2" t="s">
        <v>16</v>
      </c>
      <c r="I1281" s="2" t="s">
        <v>138</v>
      </c>
      <c r="J1281" s="2" t="s">
        <v>1179</v>
      </c>
      <c r="K1281" s="2"/>
      <c r="L1281" s="2" t="s">
        <v>18</v>
      </c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</row>
    <row r="1282" spans="1:34" x14ac:dyDescent="0.25">
      <c r="A1282" s="2">
        <v>332766</v>
      </c>
      <c r="B1282" s="2" t="s">
        <v>3014</v>
      </c>
      <c r="C1282" s="2" t="s">
        <v>956</v>
      </c>
      <c r="D1282" s="2" t="s">
        <v>426</v>
      </c>
      <c r="E1282" s="2" t="s">
        <v>76</v>
      </c>
      <c r="F1282" s="2">
        <v>34522</v>
      </c>
      <c r="G1282" s="2" t="s">
        <v>18</v>
      </c>
      <c r="H1282" s="2" t="s">
        <v>16</v>
      </c>
      <c r="I1282" s="2" t="s">
        <v>138</v>
      </c>
      <c r="J1282" s="2" t="s">
        <v>1179</v>
      </c>
      <c r="K1282" s="2"/>
      <c r="L1282" s="2" t="s">
        <v>18</v>
      </c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</row>
    <row r="1283" spans="1:34" x14ac:dyDescent="0.25">
      <c r="A1283" s="2">
        <v>332826</v>
      </c>
      <c r="B1283" s="2" t="s">
        <v>986</v>
      </c>
      <c r="C1283" s="2" t="s">
        <v>223</v>
      </c>
      <c r="D1283" s="2" t="s">
        <v>330</v>
      </c>
      <c r="E1283" s="2" t="s">
        <v>76</v>
      </c>
      <c r="F1283" s="2">
        <v>36541</v>
      </c>
      <c r="G1283" s="2" t="s">
        <v>18</v>
      </c>
      <c r="H1283" s="2" t="s">
        <v>16</v>
      </c>
      <c r="I1283" s="2" t="s">
        <v>138</v>
      </c>
      <c r="J1283" s="2" t="s">
        <v>15</v>
      </c>
      <c r="K1283" s="2"/>
      <c r="L1283" s="2" t="s">
        <v>18</v>
      </c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</row>
    <row r="1284" spans="1:34" x14ac:dyDescent="0.25">
      <c r="A1284" s="2">
        <v>332834</v>
      </c>
      <c r="B1284" s="2" t="s">
        <v>876</v>
      </c>
      <c r="C1284" s="2" t="s">
        <v>1029</v>
      </c>
      <c r="D1284" s="2" t="s">
        <v>2179</v>
      </c>
      <c r="E1284" s="2" t="s">
        <v>76</v>
      </c>
      <c r="F1284" s="2">
        <v>36508</v>
      </c>
      <c r="G1284" s="2" t="s">
        <v>18</v>
      </c>
      <c r="H1284" s="2" t="s">
        <v>16</v>
      </c>
      <c r="I1284" s="2" t="s">
        <v>138</v>
      </c>
      <c r="J1284" s="2" t="s">
        <v>1179</v>
      </c>
      <c r="K1284" s="2"/>
      <c r="L1284" s="2" t="s">
        <v>18</v>
      </c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</row>
    <row r="1285" spans="1:34" x14ac:dyDescent="0.25">
      <c r="A1285" s="2">
        <v>332855</v>
      </c>
      <c r="B1285" s="2" t="s">
        <v>2620</v>
      </c>
      <c r="C1285" s="2" t="s">
        <v>523</v>
      </c>
      <c r="D1285" s="2" t="s">
        <v>2621</v>
      </c>
      <c r="E1285" s="2" t="s">
        <v>76</v>
      </c>
      <c r="F1285" s="2">
        <v>36068</v>
      </c>
      <c r="G1285" s="2" t="s">
        <v>18</v>
      </c>
      <c r="H1285" s="2" t="s">
        <v>16</v>
      </c>
      <c r="I1285" s="2" t="s">
        <v>138</v>
      </c>
      <c r="J1285" s="2" t="s">
        <v>15</v>
      </c>
      <c r="K1285" s="2"/>
      <c r="L1285" s="2" t="s">
        <v>18</v>
      </c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</row>
    <row r="1286" spans="1:34" x14ac:dyDescent="0.25">
      <c r="A1286" s="2">
        <v>332890</v>
      </c>
      <c r="B1286" s="2" t="s">
        <v>3177</v>
      </c>
      <c r="C1286" s="2" t="s">
        <v>228</v>
      </c>
      <c r="D1286" s="2" t="s">
        <v>283</v>
      </c>
      <c r="E1286" s="2" t="s">
        <v>77</v>
      </c>
      <c r="F1286" s="2">
        <v>34525</v>
      </c>
      <c r="G1286" s="2" t="s">
        <v>212</v>
      </c>
      <c r="H1286" s="2" t="s">
        <v>19</v>
      </c>
      <c r="I1286" s="2" t="s">
        <v>138</v>
      </c>
      <c r="J1286" s="2" t="s">
        <v>15</v>
      </c>
      <c r="K1286" s="2"/>
      <c r="L1286" s="2" t="s">
        <v>18</v>
      </c>
      <c r="M1286" s="2"/>
      <c r="N1286" s="2"/>
      <c r="O1286" s="2"/>
      <c r="P1286" s="2"/>
      <c r="Q1286" s="2"/>
      <c r="R1286" s="2">
        <v>4877</v>
      </c>
      <c r="S1286" s="2">
        <v>45509</v>
      </c>
      <c r="T1286" s="2">
        <v>35000</v>
      </c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</row>
    <row r="1287" spans="1:34" x14ac:dyDescent="0.25">
      <c r="A1287" s="2">
        <v>332897</v>
      </c>
      <c r="B1287" s="2" t="s">
        <v>3116</v>
      </c>
      <c r="C1287" s="2" t="s">
        <v>628</v>
      </c>
      <c r="D1287" s="2" t="s">
        <v>714</v>
      </c>
      <c r="E1287" s="2" t="s">
        <v>77</v>
      </c>
      <c r="F1287" s="2">
        <v>36161</v>
      </c>
      <c r="G1287" s="2" t="s">
        <v>61</v>
      </c>
      <c r="H1287" s="2" t="s">
        <v>16</v>
      </c>
      <c r="I1287" s="2" t="s">
        <v>138</v>
      </c>
      <c r="J1287" s="2"/>
      <c r="K1287" s="2"/>
      <c r="L1287" s="2"/>
      <c r="M1287" s="2"/>
      <c r="N1287" s="2"/>
      <c r="O1287" s="2"/>
      <c r="P1287" s="2"/>
      <c r="Q1287" s="2"/>
      <c r="R1287" s="2">
        <v>4956</v>
      </c>
      <c r="S1287" s="2">
        <v>45511</v>
      </c>
      <c r="T1287" s="2">
        <v>35000</v>
      </c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</row>
    <row r="1288" spans="1:34" x14ac:dyDescent="0.25">
      <c r="A1288" s="2">
        <v>332969</v>
      </c>
      <c r="B1288" s="2" t="s">
        <v>2748</v>
      </c>
      <c r="C1288" s="2" t="s">
        <v>2749</v>
      </c>
      <c r="D1288" s="2" t="s">
        <v>268</v>
      </c>
      <c r="E1288" s="2" t="s">
        <v>76</v>
      </c>
      <c r="F1288" s="2">
        <v>36390</v>
      </c>
      <c r="G1288" s="2" t="s">
        <v>18</v>
      </c>
      <c r="H1288" s="2" t="s">
        <v>16</v>
      </c>
      <c r="I1288" s="2" t="s">
        <v>138</v>
      </c>
      <c r="J1288" s="2" t="s">
        <v>15</v>
      </c>
      <c r="K1288" s="2"/>
      <c r="L1288" s="2" t="s">
        <v>30</v>
      </c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</row>
    <row r="1289" spans="1:34" x14ac:dyDescent="0.25">
      <c r="A1289" s="2">
        <v>332998</v>
      </c>
      <c r="B1289" s="2" t="s">
        <v>3429</v>
      </c>
      <c r="C1289" s="2" t="s">
        <v>261</v>
      </c>
      <c r="D1289" s="2" t="s">
        <v>548</v>
      </c>
      <c r="E1289" s="2" t="s">
        <v>77</v>
      </c>
      <c r="F1289" s="2">
        <v>34127</v>
      </c>
      <c r="G1289" s="2" t="s">
        <v>18</v>
      </c>
      <c r="H1289" s="2" t="s">
        <v>16</v>
      </c>
      <c r="I1289" s="2" t="s">
        <v>138</v>
      </c>
      <c r="J1289" s="2" t="s">
        <v>1179</v>
      </c>
      <c r="K1289" s="2"/>
      <c r="L1289" s="2" t="s">
        <v>18</v>
      </c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</row>
    <row r="1290" spans="1:34" x14ac:dyDescent="0.25">
      <c r="A1290" s="2">
        <v>333010</v>
      </c>
      <c r="B1290" s="2" t="s">
        <v>4109</v>
      </c>
      <c r="C1290" s="2" t="s">
        <v>261</v>
      </c>
      <c r="D1290" s="2" t="s">
        <v>276</v>
      </c>
      <c r="E1290" s="2" t="s">
        <v>77</v>
      </c>
      <c r="F1290" s="2">
        <v>32500</v>
      </c>
      <c r="G1290" s="2" t="s">
        <v>212</v>
      </c>
      <c r="H1290" s="2" t="s">
        <v>16</v>
      </c>
      <c r="I1290" s="2" t="s">
        <v>138</v>
      </c>
      <c r="J1290" s="2" t="s">
        <v>15</v>
      </c>
      <c r="K1290" s="2"/>
      <c r="L1290" s="2" t="s">
        <v>30</v>
      </c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</row>
    <row r="1291" spans="1:34" x14ac:dyDescent="0.25">
      <c r="A1291" s="2">
        <v>333027</v>
      </c>
      <c r="B1291" s="2" t="s">
        <v>2750</v>
      </c>
      <c r="C1291" s="2" t="s">
        <v>2751</v>
      </c>
      <c r="D1291" s="2" t="s">
        <v>784</v>
      </c>
      <c r="E1291" s="2" t="s">
        <v>77</v>
      </c>
      <c r="F1291" s="2">
        <v>33760</v>
      </c>
      <c r="G1291" s="2" t="s">
        <v>18</v>
      </c>
      <c r="H1291" s="2" t="s">
        <v>16</v>
      </c>
      <c r="I1291" s="2" t="s">
        <v>138</v>
      </c>
      <c r="J1291" s="2" t="s">
        <v>1179</v>
      </c>
      <c r="K1291" s="2"/>
      <c r="L1291" s="2" t="s">
        <v>18</v>
      </c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</row>
    <row r="1292" spans="1:34" x14ac:dyDescent="0.25">
      <c r="A1292" s="2">
        <v>333050</v>
      </c>
      <c r="B1292" s="2" t="s">
        <v>3267</v>
      </c>
      <c r="C1292" s="2" t="s">
        <v>228</v>
      </c>
      <c r="D1292" s="2" t="s">
        <v>1066</v>
      </c>
      <c r="E1292" s="2" t="s">
        <v>76</v>
      </c>
      <c r="F1292" s="2">
        <v>36305</v>
      </c>
      <c r="G1292" s="2" t="s">
        <v>37</v>
      </c>
      <c r="H1292" s="2" t="s">
        <v>16</v>
      </c>
      <c r="I1292" s="2" t="s">
        <v>138</v>
      </c>
      <c r="J1292" s="2" t="s">
        <v>15</v>
      </c>
      <c r="K1292" s="2"/>
      <c r="L1292" s="2" t="s">
        <v>18</v>
      </c>
      <c r="M1292" s="2"/>
      <c r="N1292" s="2"/>
      <c r="O1292" s="2"/>
      <c r="P1292" s="2"/>
      <c r="Q1292" s="2"/>
      <c r="R1292" s="2">
        <v>5057</v>
      </c>
      <c r="S1292" s="2">
        <v>45512</v>
      </c>
      <c r="T1292" s="2">
        <v>30000</v>
      </c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</row>
    <row r="1293" spans="1:34" x14ac:dyDescent="0.25">
      <c r="A1293" s="2">
        <v>333115</v>
      </c>
      <c r="B1293" s="2" t="s">
        <v>3576</v>
      </c>
      <c r="C1293" s="2" t="s">
        <v>228</v>
      </c>
      <c r="D1293" s="2" t="s">
        <v>314</v>
      </c>
      <c r="E1293" s="2" t="s">
        <v>77</v>
      </c>
      <c r="F1293" s="2">
        <v>36420</v>
      </c>
      <c r="G1293" s="2" t="s">
        <v>212</v>
      </c>
      <c r="H1293" s="2" t="s">
        <v>16</v>
      </c>
      <c r="I1293" s="2" t="s">
        <v>138</v>
      </c>
      <c r="J1293" s="2" t="s">
        <v>15</v>
      </c>
      <c r="K1293" s="2"/>
      <c r="L1293" s="2" t="s">
        <v>18</v>
      </c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</row>
    <row r="1294" spans="1:34" x14ac:dyDescent="0.25">
      <c r="A1294" s="2">
        <v>333151</v>
      </c>
      <c r="B1294" s="2" t="s">
        <v>3626</v>
      </c>
      <c r="C1294" s="2" t="s">
        <v>3627</v>
      </c>
      <c r="D1294" s="2" t="s">
        <v>353</v>
      </c>
      <c r="E1294" s="2" t="s">
        <v>76</v>
      </c>
      <c r="F1294" s="2">
        <v>36526</v>
      </c>
      <c r="G1294" s="2" t="s">
        <v>212</v>
      </c>
      <c r="H1294" s="2" t="s">
        <v>16</v>
      </c>
      <c r="I1294" s="2" t="s">
        <v>138</v>
      </c>
      <c r="J1294" s="2" t="s">
        <v>1179</v>
      </c>
      <c r="K1294" s="2"/>
      <c r="L1294" s="2" t="s">
        <v>70</v>
      </c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</row>
    <row r="1295" spans="1:34" x14ac:dyDescent="0.25">
      <c r="A1295" s="2">
        <v>333167</v>
      </c>
      <c r="B1295" s="2" t="s">
        <v>3628</v>
      </c>
      <c r="C1295" s="2" t="s">
        <v>228</v>
      </c>
      <c r="D1295" s="2" t="s">
        <v>268</v>
      </c>
      <c r="E1295" s="2" t="s">
        <v>77</v>
      </c>
      <c r="F1295" s="2">
        <v>34001</v>
      </c>
      <c r="G1295" s="2" t="s">
        <v>18</v>
      </c>
      <c r="H1295" s="2" t="s">
        <v>16</v>
      </c>
      <c r="I1295" s="2" t="s">
        <v>138</v>
      </c>
      <c r="J1295" s="2" t="s">
        <v>1179</v>
      </c>
      <c r="K1295" s="2"/>
      <c r="L1295" s="2" t="s">
        <v>30</v>
      </c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</row>
    <row r="1296" spans="1:34" x14ac:dyDescent="0.25">
      <c r="A1296" s="2">
        <v>333180</v>
      </c>
      <c r="B1296" s="2" t="s">
        <v>2096</v>
      </c>
      <c r="C1296" s="2" t="s">
        <v>529</v>
      </c>
      <c r="D1296" s="2" t="s">
        <v>438</v>
      </c>
      <c r="E1296" s="2" t="s">
        <v>76</v>
      </c>
      <c r="F1296" s="2">
        <v>33239</v>
      </c>
      <c r="G1296" s="2" t="s">
        <v>258</v>
      </c>
      <c r="H1296" s="2" t="s">
        <v>16</v>
      </c>
      <c r="I1296" s="2" t="s">
        <v>138</v>
      </c>
      <c r="J1296" s="2" t="s">
        <v>15</v>
      </c>
      <c r="K1296" s="2"/>
      <c r="L1296" s="2" t="s">
        <v>30</v>
      </c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</row>
    <row r="1297" spans="1:34" x14ac:dyDescent="0.25">
      <c r="A1297" s="2">
        <v>333181</v>
      </c>
      <c r="B1297" s="2" t="s">
        <v>4138</v>
      </c>
      <c r="C1297" s="2" t="s">
        <v>210</v>
      </c>
      <c r="D1297" s="2" t="s">
        <v>407</v>
      </c>
      <c r="E1297" s="2" t="s">
        <v>76</v>
      </c>
      <c r="F1297" s="2">
        <v>36127</v>
      </c>
      <c r="G1297" s="2" t="s">
        <v>212</v>
      </c>
      <c r="H1297" s="2" t="s">
        <v>19</v>
      </c>
      <c r="I1297" s="2" t="s">
        <v>138</v>
      </c>
      <c r="J1297" s="2" t="s">
        <v>1179</v>
      </c>
      <c r="K1297" s="2"/>
      <c r="L1297" s="2" t="s">
        <v>18</v>
      </c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</row>
    <row r="1298" spans="1:34" x14ac:dyDescent="0.25">
      <c r="A1298" s="2">
        <v>333305</v>
      </c>
      <c r="B1298" s="2" t="s">
        <v>2792</v>
      </c>
      <c r="C1298" s="2" t="s">
        <v>213</v>
      </c>
      <c r="D1298" s="2" t="s">
        <v>600</v>
      </c>
      <c r="E1298" s="2" t="s">
        <v>77</v>
      </c>
      <c r="F1298" s="2">
        <v>35628</v>
      </c>
      <c r="G1298" s="2" t="s">
        <v>18</v>
      </c>
      <c r="H1298" s="2" t="s">
        <v>16</v>
      </c>
      <c r="I1298" s="2" t="s">
        <v>138</v>
      </c>
      <c r="J1298" s="2" t="s">
        <v>15</v>
      </c>
      <c r="K1298" s="2"/>
      <c r="L1298" s="2" t="s">
        <v>18</v>
      </c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</row>
    <row r="1299" spans="1:34" x14ac:dyDescent="0.25">
      <c r="A1299" s="2">
        <v>333306</v>
      </c>
      <c r="B1299" s="2" t="s">
        <v>2802</v>
      </c>
      <c r="C1299" s="2" t="s">
        <v>613</v>
      </c>
      <c r="D1299" s="2" t="s">
        <v>1078</v>
      </c>
      <c r="E1299" s="2" t="s">
        <v>77</v>
      </c>
      <c r="F1299" s="2">
        <v>24856</v>
      </c>
      <c r="G1299" s="2" t="s">
        <v>212</v>
      </c>
      <c r="H1299" s="2" t="s">
        <v>16</v>
      </c>
      <c r="I1299" s="2" t="s">
        <v>138</v>
      </c>
      <c r="J1299" s="2" t="s">
        <v>1179</v>
      </c>
      <c r="K1299" s="2"/>
      <c r="L1299" s="2" t="s">
        <v>47</v>
      </c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</row>
    <row r="1300" spans="1:34" x14ac:dyDescent="0.25">
      <c r="A1300" s="2">
        <v>333359</v>
      </c>
      <c r="B1300" s="2" t="s">
        <v>3809</v>
      </c>
      <c r="C1300" s="2" t="s">
        <v>254</v>
      </c>
      <c r="D1300" s="2" t="s">
        <v>405</v>
      </c>
      <c r="E1300" s="2" t="s">
        <v>77</v>
      </c>
      <c r="F1300" s="2">
        <v>35921</v>
      </c>
      <c r="G1300" s="2" t="s">
        <v>556</v>
      </c>
      <c r="H1300" s="2" t="s">
        <v>16</v>
      </c>
      <c r="I1300" s="2" t="s">
        <v>138</v>
      </c>
      <c r="J1300" s="2" t="s">
        <v>1179</v>
      </c>
      <c r="K1300" s="2"/>
      <c r="L1300" s="2" t="s">
        <v>30</v>
      </c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</row>
    <row r="1301" spans="1:34" x14ac:dyDescent="0.25">
      <c r="A1301" s="2">
        <v>333386</v>
      </c>
      <c r="B1301" s="2" t="s">
        <v>3430</v>
      </c>
      <c r="C1301" s="2" t="s">
        <v>497</v>
      </c>
      <c r="D1301" s="2" t="s">
        <v>574</v>
      </c>
      <c r="E1301" s="2" t="s">
        <v>77</v>
      </c>
      <c r="F1301" s="2">
        <v>35265</v>
      </c>
      <c r="G1301" s="2" t="s">
        <v>556</v>
      </c>
      <c r="H1301" s="2" t="s">
        <v>16</v>
      </c>
      <c r="I1301" s="2" t="s">
        <v>138</v>
      </c>
      <c r="J1301" s="2" t="s">
        <v>1179</v>
      </c>
      <c r="K1301" s="2"/>
      <c r="L1301" s="2" t="s">
        <v>30</v>
      </c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</row>
    <row r="1302" spans="1:34" x14ac:dyDescent="0.25">
      <c r="A1302" s="2">
        <v>333398</v>
      </c>
      <c r="B1302" s="2" t="s">
        <v>3390</v>
      </c>
      <c r="C1302" s="2" t="s">
        <v>223</v>
      </c>
      <c r="D1302" s="2" t="s">
        <v>599</v>
      </c>
      <c r="E1302" s="2" t="s">
        <v>76</v>
      </c>
      <c r="F1302" s="2">
        <v>34857</v>
      </c>
      <c r="G1302" s="2" t="s">
        <v>18</v>
      </c>
      <c r="H1302" s="2" t="s">
        <v>16</v>
      </c>
      <c r="I1302" s="2" t="s">
        <v>138</v>
      </c>
      <c r="J1302" s="2" t="s">
        <v>1179</v>
      </c>
      <c r="K1302" s="2"/>
      <c r="L1302" s="2" t="s">
        <v>18</v>
      </c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</row>
    <row r="1303" spans="1:34" x14ac:dyDescent="0.25">
      <c r="A1303" s="2">
        <v>333609</v>
      </c>
      <c r="B1303" s="2" t="s">
        <v>3127</v>
      </c>
      <c r="C1303" s="2" t="s">
        <v>577</v>
      </c>
      <c r="D1303" s="2" t="s">
        <v>255</v>
      </c>
      <c r="E1303" s="2" t="s">
        <v>77</v>
      </c>
      <c r="F1303" s="2">
        <v>32964</v>
      </c>
      <c r="G1303" s="2" t="s">
        <v>18</v>
      </c>
      <c r="H1303" s="2" t="s">
        <v>16</v>
      </c>
      <c r="I1303" s="2" t="s">
        <v>138</v>
      </c>
      <c r="J1303" s="2" t="s">
        <v>15</v>
      </c>
      <c r="K1303" s="2"/>
      <c r="L1303" s="2" t="s">
        <v>18</v>
      </c>
      <c r="M1303" s="2"/>
      <c r="N1303" s="2"/>
      <c r="O1303" s="2"/>
      <c r="P1303" s="2"/>
      <c r="Q1303" s="2"/>
      <c r="R1303" s="2">
        <v>4617</v>
      </c>
      <c r="S1303" s="2">
        <v>45494</v>
      </c>
      <c r="T1303" s="2">
        <v>1000</v>
      </c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</row>
    <row r="1304" spans="1:34" x14ac:dyDescent="0.25">
      <c r="A1304" s="2">
        <v>333753</v>
      </c>
      <c r="B1304" s="2" t="s">
        <v>3095</v>
      </c>
      <c r="C1304" s="2" t="s">
        <v>220</v>
      </c>
      <c r="D1304" s="2" t="s">
        <v>353</v>
      </c>
      <c r="E1304" s="2" t="s">
        <v>77</v>
      </c>
      <c r="F1304" s="2">
        <v>32430</v>
      </c>
      <c r="G1304" s="2" t="s">
        <v>502</v>
      </c>
      <c r="H1304" s="2" t="s">
        <v>16</v>
      </c>
      <c r="I1304" s="2" t="s">
        <v>138</v>
      </c>
      <c r="J1304" s="2" t="s">
        <v>15</v>
      </c>
      <c r="K1304" s="2"/>
      <c r="L1304" s="2" t="s">
        <v>18</v>
      </c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</row>
    <row r="1305" spans="1:34" x14ac:dyDescent="0.25">
      <c r="A1305" s="2">
        <v>333762</v>
      </c>
      <c r="B1305" s="2" t="s">
        <v>313</v>
      </c>
      <c r="C1305" s="2" t="s">
        <v>873</v>
      </c>
      <c r="D1305" s="2" t="s">
        <v>319</v>
      </c>
      <c r="E1305" s="2" t="s">
        <v>76</v>
      </c>
      <c r="F1305" s="2">
        <v>35076</v>
      </c>
      <c r="G1305" s="2" t="s">
        <v>18</v>
      </c>
      <c r="H1305" s="2" t="s">
        <v>16</v>
      </c>
      <c r="I1305" s="2" t="s">
        <v>138</v>
      </c>
      <c r="J1305" s="2" t="s">
        <v>1179</v>
      </c>
      <c r="K1305" s="2"/>
      <c r="L1305" s="2" t="s">
        <v>73</v>
      </c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</row>
    <row r="1306" spans="1:34" x14ac:dyDescent="0.25">
      <c r="A1306" s="2">
        <v>333779</v>
      </c>
      <c r="B1306" s="2" t="s">
        <v>2610</v>
      </c>
      <c r="C1306" s="2" t="s">
        <v>278</v>
      </c>
      <c r="D1306" s="2" t="s">
        <v>268</v>
      </c>
      <c r="E1306" s="2" t="s">
        <v>76</v>
      </c>
      <c r="F1306" s="2">
        <v>36165</v>
      </c>
      <c r="G1306" s="2" t="s">
        <v>394</v>
      </c>
      <c r="H1306" s="2" t="s">
        <v>16</v>
      </c>
      <c r="I1306" s="2" t="s">
        <v>138</v>
      </c>
      <c r="J1306" s="2" t="s">
        <v>1179</v>
      </c>
      <c r="K1306" s="2"/>
      <c r="L1306" s="2" t="s">
        <v>30</v>
      </c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</row>
    <row r="1307" spans="1:34" x14ac:dyDescent="0.25">
      <c r="A1307" s="2">
        <v>333783</v>
      </c>
      <c r="B1307" s="2" t="s">
        <v>3228</v>
      </c>
      <c r="C1307" s="2" t="s">
        <v>907</v>
      </c>
      <c r="D1307" s="2" t="s">
        <v>240</v>
      </c>
      <c r="E1307" s="2" t="s">
        <v>76</v>
      </c>
      <c r="F1307" s="2">
        <v>35239</v>
      </c>
      <c r="G1307" s="2" t="s">
        <v>539</v>
      </c>
      <c r="H1307" s="2" t="s">
        <v>16</v>
      </c>
      <c r="I1307" s="2" t="s">
        <v>138</v>
      </c>
      <c r="J1307" s="2" t="s">
        <v>1179</v>
      </c>
      <c r="K1307" s="2"/>
      <c r="L1307" s="2" t="s">
        <v>30</v>
      </c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</row>
    <row r="1308" spans="1:34" x14ac:dyDescent="0.25">
      <c r="A1308" s="2">
        <v>333808</v>
      </c>
      <c r="B1308" s="2" t="s">
        <v>2727</v>
      </c>
      <c r="C1308" s="2" t="s">
        <v>2728</v>
      </c>
      <c r="D1308" s="2" t="s">
        <v>222</v>
      </c>
      <c r="E1308" s="2" t="s">
        <v>77</v>
      </c>
      <c r="F1308" s="2">
        <v>33241</v>
      </c>
      <c r="G1308" s="2" t="s">
        <v>18</v>
      </c>
      <c r="H1308" s="2" t="s">
        <v>31</v>
      </c>
      <c r="I1308" s="2" t="s">
        <v>138</v>
      </c>
      <c r="J1308" s="2" t="s">
        <v>1179</v>
      </c>
      <c r="K1308" s="2"/>
      <c r="L1308" s="2" t="s">
        <v>30</v>
      </c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</row>
    <row r="1309" spans="1:34" x14ac:dyDescent="0.25">
      <c r="A1309" s="2">
        <v>333823</v>
      </c>
      <c r="B1309" s="2" t="s">
        <v>3500</v>
      </c>
      <c r="C1309" s="2" t="s">
        <v>331</v>
      </c>
      <c r="D1309" s="2" t="s">
        <v>736</v>
      </c>
      <c r="E1309" s="2" t="s">
        <v>77</v>
      </c>
      <c r="F1309" s="2">
        <v>32170</v>
      </c>
      <c r="G1309" s="2" t="s">
        <v>40</v>
      </c>
      <c r="H1309" s="2" t="s">
        <v>16</v>
      </c>
      <c r="I1309" s="2" t="s">
        <v>138</v>
      </c>
      <c r="J1309" s="2" t="s">
        <v>1179</v>
      </c>
      <c r="K1309" s="2"/>
      <c r="L1309" s="2" t="s">
        <v>40</v>
      </c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</row>
    <row r="1310" spans="1:34" x14ac:dyDescent="0.25">
      <c r="A1310" s="2">
        <v>333837</v>
      </c>
      <c r="B1310" s="2" t="s">
        <v>3341</v>
      </c>
      <c r="C1310" s="2" t="s">
        <v>562</v>
      </c>
      <c r="D1310" s="2" t="s">
        <v>3342</v>
      </c>
      <c r="E1310" s="2" t="s">
        <v>76</v>
      </c>
      <c r="F1310" s="2">
        <v>34810</v>
      </c>
      <c r="G1310" s="2" t="s">
        <v>651</v>
      </c>
      <c r="H1310" s="2" t="s">
        <v>16</v>
      </c>
      <c r="I1310" s="2" t="s">
        <v>138</v>
      </c>
      <c r="J1310" s="2" t="s">
        <v>15</v>
      </c>
      <c r="K1310" s="2"/>
      <c r="L1310" s="2" t="s">
        <v>40</v>
      </c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</row>
    <row r="1311" spans="1:34" x14ac:dyDescent="0.25">
      <c r="A1311" s="2">
        <v>333923</v>
      </c>
      <c r="B1311" s="2" t="s">
        <v>3633</v>
      </c>
      <c r="C1311" s="2" t="s">
        <v>785</v>
      </c>
      <c r="D1311" s="2" t="s">
        <v>1076</v>
      </c>
      <c r="E1311" s="2" t="s">
        <v>77</v>
      </c>
      <c r="F1311" s="2">
        <v>32072</v>
      </c>
      <c r="G1311" s="2" t="s">
        <v>70</v>
      </c>
      <c r="H1311" s="2" t="s">
        <v>16</v>
      </c>
      <c r="I1311" s="2" t="s">
        <v>138</v>
      </c>
      <c r="J1311" s="2" t="s">
        <v>15</v>
      </c>
      <c r="K1311" s="2"/>
      <c r="L1311" s="2" t="s">
        <v>70</v>
      </c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</row>
    <row r="1312" spans="1:34" x14ac:dyDescent="0.25">
      <c r="A1312" s="2">
        <v>333931</v>
      </c>
      <c r="B1312" s="2" t="s">
        <v>3110</v>
      </c>
      <c r="C1312" s="2" t="s">
        <v>228</v>
      </c>
      <c r="D1312" s="2" t="s">
        <v>755</v>
      </c>
      <c r="E1312" s="2" t="s">
        <v>77</v>
      </c>
      <c r="F1312" s="2">
        <v>33378</v>
      </c>
      <c r="G1312" s="2" t="s">
        <v>18</v>
      </c>
      <c r="H1312" s="2" t="s">
        <v>16</v>
      </c>
      <c r="I1312" s="2" t="s">
        <v>138</v>
      </c>
      <c r="J1312" s="2" t="s">
        <v>1179</v>
      </c>
      <c r="K1312" s="2"/>
      <c r="L1312" s="2" t="s">
        <v>18</v>
      </c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</row>
    <row r="1313" spans="1:34" x14ac:dyDescent="0.25">
      <c r="A1313" s="2">
        <v>333967</v>
      </c>
      <c r="B1313" s="2" t="s">
        <v>897</v>
      </c>
      <c r="C1313" s="2" t="s">
        <v>1032</v>
      </c>
      <c r="D1313" s="2" t="s">
        <v>234</v>
      </c>
      <c r="E1313" s="2" t="s">
        <v>77</v>
      </c>
      <c r="F1313" s="2">
        <v>35671</v>
      </c>
      <c r="G1313" s="2" t="s">
        <v>3330</v>
      </c>
      <c r="H1313" s="2" t="s">
        <v>16</v>
      </c>
      <c r="I1313" s="2" t="s">
        <v>138</v>
      </c>
      <c r="J1313" s="2" t="s">
        <v>1179</v>
      </c>
      <c r="K1313" s="2"/>
      <c r="L1313" s="2" t="s">
        <v>70</v>
      </c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</row>
    <row r="1314" spans="1:34" x14ac:dyDescent="0.25">
      <c r="A1314" s="2">
        <v>333977</v>
      </c>
      <c r="B1314" s="2" t="s">
        <v>3502</v>
      </c>
      <c r="C1314" s="2" t="s">
        <v>376</v>
      </c>
      <c r="D1314" s="2" t="s">
        <v>1532</v>
      </c>
      <c r="E1314" s="2" t="s">
        <v>76</v>
      </c>
      <c r="F1314" s="2">
        <v>36163</v>
      </c>
      <c r="G1314" s="2" t="s">
        <v>3503</v>
      </c>
      <c r="H1314" s="2" t="s">
        <v>16</v>
      </c>
      <c r="I1314" s="2" t="s">
        <v>138</v>
      </c>
      <c r="J1314" s="2" t="s">
        <v>1179</v>
      </c>
      <c r="K1314" s="2"/>
      <c r="L1314" s="2" t="s">
        <v>30</v>
      </c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</row>
    <row r="1315" spans="1:34" x14ac:dyDescent="0.25">
      <c r="A1315" s="2">
        <v>333979</v>
      </c>
      <c r="B1315" s="2" t="s">
        <v>2986</v>
      </c>
      <c r="C1315" s="2" t="s">
        <v>273</v>
      </c>
      <c r="D1315" s="2" t="s">
        <v>275</v>
      </c>
      <c r="E1315" s="2" t="s">
        <v>76</v>
      </c>
      <c r="F1315" s="2">
        <v>36025</v>
      </c>
      <c r="G1315" s="2" t="s">
        <v>67</v>
      </c>
      <c r="H1315" s="2" t="s">
        <v>16</v>
      </c>
      <c r="I1315" s="2" t="s">
        <v>138</v>
      </c>
      <c r="J1315" s="2" t="s">
        <v>1179</v>
      </c>
      <c r="K1315" s="2"/>
      <c r="L1315" s="2" t="s">
        <v>18</v>
      </c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</row>
    <row r="1316" spans="1:34" x14ac:dyDescent="0.25">
      <c r="A1316" s="2">
        <v>333984</v>
      </c>
      <c r="B1316" s="2" t="s">
        <v>3634</v>
      </c>
      <c r="C1316" s="2" t="s">
        <v>344</v>
      </c>
      <c r="D1316" s="2" t="s">
        <v>3635</v>
      </c>
      <c r="E1316" s="2" t="s">
        <v>76</v>
      </c>
      <c r="F1316" s="2">
        <v>35738</v>
      </c>
      <c r="G1316" s="2" t="s">
        <v>18</v>
      </c>
      <c r="H1316" s="2" t="s">
        <v>16</v>
      </c>
      <c r="I1316" s="2" t="s">
        <v>138</v>
      </c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</row>
    <row r="1317" spans="1:34" x14ac:dyDescent="0.25">
      <c r="A1317" s="2">
        <v>334000</v>
      </c>
      <c r="B1317" s="2" t="s">
        <v>3000</v>
      </c>
      <c r="C1317" s="2" t="s">
        <v>247</v>
      </c>
      <c r="D1317" s="2" t="s">
        <v>1534</v>
      </c>
      <c r="E1317" s="2" t="s">
        <v>77</v>
      </c>
      <c r="F1317" s="2">
        <v>31778</v>
      </c>
      <c r="G1317" s="2" t="s">
        <v>892</v>
      </c>
      <c r="H1317" s="2" t="s">
        <v>16</v>
      </c>
      <c r="I1317" s="2" t="s">
        <v>138</v>
      </c>
      <c r="J1317" s="2" t="s">
        <v>1179</v>
      </c>
      <c r="K1317" s="2"/>
      <c r="L1317" s="2" t="s">
        <v>18</v>
      </c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</row>
    <row r="1318" spans="1:34" x14ac:dyDescent="0.25">
      <c r="A1318" s="2">
        <v>334014</v>
      </c>
      <c r="B1318" s="2" t="s">
        <v>3504</v>
      </c>
      <c r="C1318" s="2" t="s">
        <v>1361</v>
      </c>
      <c r="D1318" s="2" t="s">
        <v>377</v>
      </c>
      <c r="E1318" s="2" t="s">
        <v>76</v>
      </c>
      <c r="F1318" s="2">
        <v>35659</v>
      </c>
      <c r="G1318" s="2" t="s">
        <v>1635</v>
      </c>
      <c r="H1318" s="2" t="s">
        <v>16</v>
      </c>
      <c r="I1318" s="2" t="s">
        <v>138</v>
      </c>
      <c r="J1318" s="2" t="s">
        <v>15</v>
      </c>
      <c r="K1318" s="2"/>
      <c r="L1318" s="2" t="s">
        <v>30</v>
      </c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</row>
    <row r="1319" spans="1:34" x14ac:dyDescent="0.25">
      <c r="A1319" s="2">
        <v>334028</v>
      </c>
      <c r="B1319" s="2" t="s">
        <v>3505</v>
      </c>
      <c r="C1319" s="2" t="s">
        <v>338</v>
      </c>
      <c r="D1319" s="2" t="s">
        <v>533</v>
      </c>
      <c r="E1319" s="2" t="s">
        <v>76</v>
      </c>
      <c r="F1319" s="2">
        <v>36161</v>
      </c>
      <c r="G1319" s="2" t="s">
        <v>3506</v>
      </c>
      <c r="H1319" s="2" t="s">
        <v>16</v>
      </c>
      <c r="I1319" s="2" t="s">
        <v>138</v>
      </c>
      <c r="J1319" s="2" t="s">
        <v>1179</v>
      </c>
      <c r="K1319" s="2"/>
      <c r="L1319" s="2" t="s">
        <v>18</v>
      </c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</row>
    <row r="1320" spans="1:34" x14ac:dyDescent="0.25">
      <c r="A1320" s="2">
        <v>334037</v>
      </c>
      <c r="B1320" s="2" t="s">
        <v>2626</v>
      </c>
      <c r="C1320" s="2" t="s">
        <v>331</v>
      </c>
      <c r="D1320" s="2" t="s">
        <v>300</v>
      </c>
      <c r="E1320" s="2" t="s">
        <v>77</v>
      </c>
      <c r="F1320" s="2">
        <v>31050</v>
      </c>
      <c r="G1320" s="2" t="s">
        <v>760</v>
      </c>
      <c r="H1320" s="2" t="s">
        <v>16</v>
      </c>
      <c r="I1320" s="2" t="s">
        <v>138</v>
      </c>
      <c r="J1320" s="2" t="s">
        <v>1179</v>
      </c>
      <c r="K1320" s="2"/>
      <c r="L1320" s="2" t="s">
        <v>67</v>
      </c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</row>
    <row r="1321" spans="1:34" x14ac:dyDescent="0.25">
      <c r="A1321" s="2">
        <v>334083</v>
      </c>
      <c r="B1321" s="2" t="s">
        <v>3198</v>
      </c>
      <c r="C1321" s="2" t="s">
        <v>526</v>
      </c>
      <c r="D1321" s="2" t="s">
        <v>3199</v>
      </c>
      <c r="E1321" s="2" t="s">
        <v>76</v>
      </c>
      <c r="F1321" s="2">
        <v>31489</v>
      </c>
      <c r="G1321" s="2" t="s">
        <v>3200</v>
      </c>
      <c r="H1321" s="2" t="s">
        <v>16</v>
      </c>
      <c r="I1321" s="2" t="s">
        <v>138</v>
      </c>
      <c r="J1321" s="2" t="s">
        <v>15</v>
      </c>
      <c r="K1321" s="2"/>
      <c r="L1321" s="2" t="s">
        <v>18</v>
      </c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</row>
    <row r="1322" spans="1:34" x14ac:dyDescent="0.25">
      <c r="A1322" s="2">
        <v>334113</v>
      </c>
      <c r="B1322" s="2" t="s">
        <v>3354</v>
      </c>
      <c r="C1322" s="2" t="s">
        <v>331</v>
      </c>
      <c r="D1322" s="2" t="s">
        <v>244</v>
      </c>
      <c r="E1322" s="2" t="s">
        <v>77</v>
      </c>
      <c r="F1322" s="2">
        <v>34441</v>
      </c>
      <c r="G1322" s="2" t="s">
        <v>18</v>
      </c>
      <c r="H1322" s="2" t="s">
        <v>16</v>
      </c>
      <c r="I1322" s="2" t="s">
        <v>138</v>
      </c>
      <c r="J1322" s="2" t="s">
        <v>1179</v>
      </c>
      <c r="K1322" s="2"/>
      <c r="L1322" s="2" t="s">
        <v>61</v>
      </c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</row>
    <row r="1323" spans="1:34" x14ac:dyDescent="0.25">
      <c r="A1323" s="2">
        <v>334153</v>
      </c>
      <c r="B1323" s="2" t="s">
        <v>3722</v>
      </c>
      <c r="C1323" s="2" t="s">
        <v>626</v>
      </c>
      <c r="D1323" s="2" t="s">
        <v>2734</v>
      </c>
      <c r="E1323" s="2" t="s">
        <v>77</v>
      </c>
      <c r="F1323" s="2">
        <v>35313</v>
      </c>
      <c r="G1323" s="2" t="s">
        <v>486</v>
      </c>
      <c r="H1323" s="2" t="s">
        <v>16</v>
      </c>
      <c r="I1323" s="2" t="s">
        <v>138</v>
      </c>
      <c r="J1323" s="2" t="s">
        <v>1179</v>
      </c>
      <c r="K1323" s="2"/>
      <c r="L1323" s="2" t="s">
        <v>30</v>
      </c>
      <c r="M1323" s="2"/>
      <c r="N1323" s="2"/>
      <c r="O1323" s="2"/>
      <c r="P1323" s="2" t="s">
        <v>4257</v>
      </c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</row>
    <row r="1324" spans="1:34" x14ac:dyDescent="0.25">
      <c r="A1324" s="2">
        <v>334154</v>
      </c>
      <c r="B1324" s="2" t="s">
        <v>4004</v>
      </c>
      <c r="C1324" s="2" t="s">
        <v>213</v>
      </c>
      <c r="D1324" s="2" t="s">
        <v>720</v>
      </c>
      <c r="E1324" s="2" t="s">
        <v>77</v>
      </c>
      <c r="F1324" s="2">
        <v>34803</v>
      </c>
      <c r="G1324" s="2" t="s">
        <v>284</v>
      </c>
      <c r="H1324" s="2" t="s">
        <v>16</v>
      </c>
      <c r="I1324" s="2" t="s">
        <v>138</v>
      </c>
      <c r="J1324" s="2" t="s">
        <v>1179</v>
      </c>
      <c r="K1324" s="2"/>
      <c r="L1324" s="2" t="s">
        <v>30</v>
      </c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</row>
    <row r="1325" spans="1:34" x14ac:dyDescent="0.25">
      <c r="A1325" s="2">
        <v>334228</v>
      </c>
      <c r="B1325" s="2" t="s">
        <v>3645</v>
      </c>
      <c r="C1325" s="2" t="s">
        <v>331</v>
      </c>
      <c r="D1325" s="2" t="s">
        <v>522</v>
      </c>
      <c r="E1325" s="2" t="s">
        <v>77</v>
      </c>
      <c r="F1325" s="2">
        <v>36100</v>
      </c>
      <c r="G1325" s="2" t="s">
        <v>18</v>
      </c>
      <c r="H1325" s="2" t="s">
        <v>16</v>
      </c>
      <c r="I1325" s="2" t="s">
        <v>138</v>
      </c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</row>
    <row r="1326" spans="1:34" x14ac:dyDescent="0.25">
      <c r="A1326" s="2">
        <v>334240</v>
      </c>
      <c r="B1326" s="2" t="s">
        <v>4005</v>
      </c>
      <c r="C1326" s="2" t="s">
        <v>249</v>
      </c>
      <c r="D1326" s="2" t="s">
        <v>1181</v>
      </c>
      <c r="E1326" s="2" t="s">
        <v>77</v>
      </c>
      <c r="F1326" s="2">
        <v>35030</v>
      </c>
      <c r="G1326" s="2" t="s">
        <v>18</v>
      </c>
      <c r="H1326" s="2" t="s">
        <v>16</v>
      </c>
      <c r="I1326" s="2" t="s">
        <v>138</v>
      </c>
      <c r="J1326" s="2" t="s">
        <v>15</v>
      </c>
      <c r="K1326" s="2"/>
      <c r="L1326" s="2" t="s">
        <v>30</v>
      </c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</row>
    <row r="1327" spans="1:34" x14ac:dyDescent="0.25">
      <c r="A1327" s="2">
        <v>334263</v>
      </c>
      <c r="B1327" s="2" t="s">
        <v>4139</v>
      </c>
      <c r="C1327" s="2" t="s">
        <v>1045</v>
      </c>
      <c r="D1327" s="2" t="s">
        <v>607</v>
      </c>
      <c r="E1327" s="2" t="s">
        <v>76</v>
      </c>
      <c r="F1327" s="2">
        <v>35643</v>
      </c>
      <c r="G1327" s="2" t="s">
        <v>1595</v>
      </c>
      <c r="H1327" s="2" t="s">
        <v>16</v>
      </c>
      <c r="I1327" s="2" t="s">
        <v>138</v>
      </c>
      <c r="J1327" s="2" t="s">
        <v>15</v>
      </c>
      <c r="K1327" s="2"/>
      <c r="L1327" s="2" t="s">
        <v>40</v>
      </c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</row>
    <row r="1328" spans="1:34" x14ac:dyDescent="0.25">
      <c r="A1328" s="2">
        <v>334266</v>
      </c>
      <c r="B1328" s="2" t="s">
        <v>4006</v>
      </c>
      <c r="C1328" s="2" t="s">
        <v>460</v>
      </c>
      <c r="D1328" s="2" t="s">
        <v>231</v>
      </c>
      <c r="E1328" s="2" t="s">
        <v>76</v>
      </c>
      <c r="F1328" s="2">
        <v>34182</v>
      </c>
      <c r="G1328" s="2" t="s">
        <v>67</v>
      </c>
      <c r="H1328" s="2" t="s">
        <v>16</v>
      </c>
      <c r="I1328" s="2" t="s">
        <v>138</v>
      </c>
      <c r="J1328" s="2" t="s">
        <v>1179</v>
      </c>
      <c r="K1328" s="2"/>
      <c r="L1328" s="2" t="s">
        <v>67</v>
      </c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</row>
    <row r="1329" spans="1:34" x14ac:dyDescent="0.25">
      <c r="A1329" s="2">
        <v>334273</v>
      </c>
      <c r="B1329" s="2" t="s">
        <v>3117</v>
      </c>
      <c r="C1329" s="2" t="s">
        <v>228</v>
      </c>
      <c r="D1329" s="2" t="s">
        <v>319</v>
      </c>
      <c r="E1329" s="2" t="s">
        <v>76</v>
      </c>
      <c r="F1329" s="2">
        <v>35431</v>
      </c>
      <c r="G1329" s="2" t="s">
        <v>324</v>
      </c>
      <c r="H1329" s="2" t="s">
        <v>16</v>
      </c>
      <c r="I1329" s="2" t="s">
        <v>138</v>
      </c>
      <c r="J1329" s="2" t="s">
        <v>15</v>
      </c>
      <c r="K1329" s="2"/>
      <c r="L1329" s="2" t="s">
        <v>30</v>
      </c>
      <c r="M1329" s="2"/>
      <c r="N1329" s="2"/>
      <c r="O1329" s="2"/>
      <c r="P1329" s="2"/>
      <c r="Q1329" s="2"/>
      <c r="R1329" s="2">
        <v>5025</v>
      </c>
      <c r="S1329" s="2">
        <v>45512</v>
      </c>
      <c r="T1329" s="2">
        <v>35000</v>
      </c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</row>
    <row r="1330" spans="1:34" x14ac:dyDescent="0.25">
      <c r="A1330" s="2">
        <v>334276</v>
      </c>
      <c r="B1330" s="2" t="s">
        <v>3967</v>
      </c>
      <c r="C1330" s="2" t="s">
        <v>2371</v>
      </c>
      <c r="D1330" s="2" t="s">
        <v>848</v>
      </c>
      <c r="E1330" s="2" t="s">
        <v>77</v>
      </c>
      <c r="F1330" s="2">
        <v>35431</v>
      </c>
      <c r="G1330" s="2" t="s">
        <v>3968</v>
      </c>
      <c r="H1330" s="2" t="s">
        <v>16</v>
      </c>
      <c r="I1330" s="2" t="s">
        <v>138</v>
      </c>
      <c r="J1330" s="2" t="s">
        <v>15</v>
      </c>
      <c r="K1330" s="2"/>
      <c r="L1330" s="2" t="s">
        <v>55</v>
      </c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</row>
    <row r="1331" spans="1:34" x14ac:dyDescent="0.25">
      <c r="A1331" s="2">
        <v>334278</v>
      </c>
      <c r="B1331" s="2" t="s">
        <v>3162</v>
      </c>
      <c r="C1331" s="2" t="s">
        <v>378</v>
      </c>
      <c r="D1331" s="2" t="s">
        <v>288</v>
      </c>
      <c r="E1331" s="2" t="s">
        <v>76</v>
      </c>
      <c r="F1331" s="2">
        <v>35241</v>
      </c>
      <c r="G1331" s="2" t="s">
        <v>18</v>
      </c>
      <c r="H1331" s="2" t="s">
        <v>16</v>
      </c>
      <c r="I1331" s="2" t="s">
        <v>138</v>
      </c>
      <c r="J1331" s="2" t="s">
        <v>15</v>
      </c>
      <c r="K1331" s="2"/>
      <c r="L1331" s="2" t="s">
        <v>18</v>
      </c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</row>
    <row r="1332" spans="1:34" x14ac:dyDescent="0.25">
      <c r="A1332" s="2">
        <v>334279</v>
      </c>
      <c r="B1332" s="2" t="s">
        <v>3179</v>
      </c>
      <c r="C1332" s="2" t="s">
        <v>228</v>
      </c>
      <c r="D1332" s="2" t="s">
        <v>420</v>
      </c>
      <c r="E1332" s="2" t="s">
        <v>76</v>
      </c>
      <c r="F1332" s="2">
        <v>32533</v>
      </c>
      <c r="G1332" s="2" t="s">
        <v>37</v>
      </c>
      <c r="H1332" s="2" t="s">
        <v>16</v>
      </c>
      <c r="I1332" s="2" t="s">
        <v>138</v>
      </c>
      <c r="J1332" s="2" t="s">
        <v>1179</v>
      </c>
      <c r="K1332" s="2"/>
      <c r="L1332" s="2" t="s">
        <v>18</v>
      </c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</row>
    <row r="1333" spans="1:34" x14ac:dyDescent="0.25">
      <c r="A1333" s="2">
        <v>334308</v>
      </c>
      <c r="B1333" s="2" t="s">
        <v>3507</v>
      </c>
      <c r="C1333" s="2" t="s">
        <v>791</v>
      </c>
      <c r="D1333" s="2" t="s">
        <v>589</v>
      </c>
      <c r="E1333" s="2" t="s">
        <v>76</v>
      </c>
      <c r="F1333" s="2">
        <v>31048</v>
      </c>
      <c r="G1333" s="2" t="s">
        <v>324</v>
      </c>
      <c r="H1333" s="2" t="s">
        <v>16</v>
      </c>
      <c r="I1333" s="2" t="s">
        <v>138</v>
      </c>
      <c r="J1333" s="2" t="s">
        <v>15</v>
      </c>
      <c r="K1333" s="2"/>
      <c r="L1333" s="2" t="s">
        <v>18</v>
      </c>
      <c r="M1333" s="2"/>
      <c r="N1333" s="2"/>
      <c r="O1333" s="2"/>
      <c r="P1333" s="2"/>
      <c r="Q1333" s="2"/>
      <c r="R1333" s="2">
        <v>4858</v>
      </c>
      <c r="S1333" s="2">
        <v>45509</v>
      </c>
      <c r="T1333" s="2">
        <v>75000</v>
      </c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</row>
    <row r="1334" spans="1:34" x14ac:dyDescent="0.25">
      <c r="A1334" s="2">
        <v>334367</v>
      </c>
      <c r="B1334" s="2" t="s">
        <v>2710</v>
      </c>
      <c r="C1334" s="2" t="s">
        <v>331</v>
      </c>
      <c r="D1334" s="2" t="s">
        <v>1021</v>
      </c>
      <c r="E1334" s="2" t="s">
        <v>76</v>
      </c>
      <c r="F1334" s="2">
        <v>35951</v>
      </c>
      <c r="G1334" s="2" t="s">
        <v>18</v>
      </c>
      <c r="H1334" s="2" t="s">
        <v>16</v>
      </c>
      <c r="I1334" s="2" t="s">
        <v>138</v>
      </c>
      <c r="J1334" s="2" t="s">
        <v>15</v>
      </c>
      <c r="K1334" s="2"/>
      <c r="L1334" s="2" t="s">
        <v>18</v>
      </c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</row>
    <row r="1335" spans="1:34" x14ac:dyDescent="0.25">
      <c r="A1335" s="2">
        <v>334379</v>
      </c>
      <c r="B1335" s="2" t="s">
        <v>3969</v>
      </c>
      <c r="C1335" s="2" t="s">
        <v>515</v>
      </c>
      <c r="D1335" s="2" t="s">
        <v>222</v>
      </c>
      <c r="E1335" s="2" t="s">
        <v>76</v>
      </c>
      <c r="F1335" s="2">
        <v>35442</v>
      </c>
      <c r="G1335" s="2" t="s">
        <v>284</v>
      </c>
      <c r="H1335" s="2" t="s">
        <v>16</v>
      </c>
      <c r="I1335" s="2" t="s">
        <v>138</v>
      </c>
      <c r="J1335" s="2" t="s">
        <v>15</v>
      </c>
      <c r="K1335" s="2"/>
      <c r="L1335" s="2" t="s">
        <v>1889</v>
      </c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</row>
    <row r="1336" spans="1:34" x14ac:dyDescent="0.25">
      <c r="A1336" s="2">
        <v>334380</v>
      </c>
      <c r="B1336" s="2" t="s">
        <v>3079</v>
      </c>
      <c r="C1336" s="2" t="s">
        <v>254</v>
      </c>
      <c r="D1336" s="2" t="s">
        <v>400</v>
      </c>
      <c r="E1336" s="2" t="s">
        <v>77</v>
      </c>
      <c r="F1336" s="2">
        <v>34006</v>
      </c>
      <c r="G1336" s="2" t="s">
        <v>18</v>
      </c>
      <c r="H1336" s="2" t="s">
        <v>16</v>
      </c>
      <c r="I1336" s="2" t="s">
        <v>138</v>
      </c>
      <c r="J1336" s="2" t="s">
        <v>1179</v>
      </c>
      <c r="K1336" s="2"/>
      <c r="L1336" s="2" t="s">
        <v>73</v>
      </c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</row>
    <row r="1337" spans="1:34" x14ac:dyDescent="0.25">
      <c r="A1337" s="2">
        <v>334403</v>
      </c>
      <c r="B1337" s="2" t="s">
        <v>4140</v>
      </c>
      <c r="C1337" s="2" t="s">
        <v>295</v>
      </c>
      <c r="D1337" s="2" t="s">
        <v>314</v>
      </c>
      <c r="E1337" s="2" t="s">
        <v>77</v>
      </c>
      <c r="F1337" s="2">
        <v>34335</v>
      </c>
      <c r="G1337" s="2" t="s">
        <v>2031</v>
      </c>
      <c r="H1337" s="2" t="s">
        <v>16</v>
      </c>
      <c r="I1337" s="2" t="s">
        <v>138</v>
      </c>
      <c r="J1337" s="2" t="s">
        <v>1179</v>
      </c>
      <c r="K1337" s="2"/>
      <c r="L1337" s="2" t="s">
        <v>30</v>
      </c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</row>
    <row r="1338" spans="1:34" x14ac:dyDescent="0.25">
      <c r="A1338" s="2">
        <v>334420</v>
      </c>
      <c r="B1338" s="2" t="s">
        <v>3647</v>
      </c>
      <c r="C1338" s="2" t="s">
        <v>3648</v>
      </c>
      <c r="D1338" s="2" t="s">
        <v>265</v>
      </c>
      <c r="E1338" s="2" t="s">
        <v>77</v>
      </c>
      <c r="F1338" s="2">
        <v>35078</v>
      </c>
      <c r="G1338" s="2" t="s">
        <v>1619</v>
      </c>
      <c r="H1338" s="2" t="s">
        <v>16</v>
      </c>
      <c r="I1338" s="2" t="s">
        <v>138</v>
      </c>
      <c r="J1338" s="2" t="s">
        <v>15</v>
      </c>
      <c r="K1338" s="2"/>
      <c r="L1338" s="2" t="s">
        <v>58</v>
      </c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</row>
    <row r="1339" spans="1:34" x14ac:dyDescent="0.25">
      <c r="A1339" s="2">
        <v>334433</v>
      </c>
      <c r="B1339" s="2" t="s">
        <v>4119</v>
      </c>
      <c r="C1339" s="2" t="s">
        <v>526</v>
      </c>
      <c r="D1339" s="2" t="s">
        <v>494</v>
      </c>
      <c r="E1339" s="2" t="s">
        <v>77</v>
      </c>
      <c r="F1339" s="2">
        <v>33997</v>
      </c>
      <c r="G1339" s="2" t="s">
        <v>284</v>
      </c>
      <c r="H1339" s="2" t="s">
        <v>16</v>
      </c>
      <c r="I1339" s="2" t="s">
        <v>138</v>
      </c>
      <c r="J1339" s="2" t="s">
        <v>15</v>
      </c>
      <c r="K1339" s="2"/>
      <c r="L1339" s="2" t="s">
        <v>30</v>
      </c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</row>
    <row r="1340" spans="1:34" x14ac:dyDescent="0.25">
      <c r="A1340" s="2">
        <v>334435</v>
      </c>
      <c r="B1340" s="2" t="s">
        <v>3163</v>
      </c>
      <c r="C1340" s="2" t="s">
        <v>526</v>
      </c>
      <c r="D1340" s="2" t="s">
        <v>221</v>
      </c>
      <c r="E1340" s="2" t="s">
        <v>77</v>
      </c>
      <c r="F1340" s="2">
        <v>35435</v>
      </c>
      <c r="G1340" s="2" t="s">
        <v>499</v>
      </c>
      <c r="H1340" s="2" t="s">
        <v>19</v>
      </c>
      <c r="I1340" s="2" t="s">
        <v>138</v>
      </c>
      <c r="J1340" s="2" t="s">
        <v>1179</v>
      </c>
      <c r="K1340" s="2"/>
      <c r="L1340" s="2" t="s">
        <v>30</v>
      </c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</row>
    <row r="1341" spans="1:34" x14ac:dyDescent="0.25">
      <c r="A1341" s="2">
        <v>334463</v>
      </c>
      <c r="B1341" s="2" t="s">
        <v>3970</v>
      </c>
      <c r="C1341" s="2" t="s">
        <v>3971</v>
      </c>
      <c r="D1341" s="2" t="s">
        <v>407</v>
      </c>
      <c r="E1341" s="2" t="s">
        <v>76</v>
      </c>
      <c r="F1341" s="2">
        <v>33770</v>
      </c>
      <c r="G1341" s="2" t="s">
        <v>18</v>
      </c>
      <c r="H1341" s="2" t="s">
        <v>16</v>
      </c>
      <c r="I1341" s="2" t="s">
        <v>138</v>
      </c>
      <c r="J1341" s="2" t="s">
        <v>1179</v>
      </c>
      <c r="K1341" s="2"/>
      <c r="L1341" s="2" t="s">
        <v>18</v>
      </c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</row>
    <row r="1342" spans="1:34" x14ac:dyDescent="0.25">
      <c r="A1342" s="2">
        <v>334477</v>
      </c>
      <c r="B1342" s="2" t="s">
        <v>4141</v>
      </c>
      <c r="C1342" s="2" t="s">
        <v>247</v>
      </c>
      <c r="D1342" s="2" t="s">
        <v>276</v>
      </c>
      <c r="E1342" s="2" t="s">
        <v>76</v>
      </c>
      <c r="F1342" s="2">
        <v>35186</v>
      </c>
      <c r="G1342" s="2" t="s">
        <v>358</v>
      </c>
      <c r="H1342" s="2" t="s">
        <v>16</v>
      </c>
      <c r="I1342" s="2" t="s">
        <v>138</v>
      </c>
      <c r="J1342" s="2" t="s">
        <v>15</v>
      </c>
      <c r="K1342" s="2"/>
      <c r="L1342" s="2" t="s">
        <v>30</v>
      </c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</row>
    <row r="1343" spans="1:34" x14ac:dyDescent="0.25">
      <c r="A1343" s="2">
        <v>334558</v>
      </c>
      <c r="B1343" s="2" t="s">
        <v>2553</v>
      </c>
      <c r="C1343" s="2" t="s">
        <v>943</v>
      </c>
      <c r="D1343" s="2" t="s">
        <v>787</v>
      </c>
      <c r="E1343" s="2" t="s">
        <v>76</v>
      </c>
      <c r="F1343" s="2">
        <v>35443</v>
      </c>
      <c r="G1343" s="2" t="s">
        <v>939</v>
      </c>
      <c r="H1343" s="2" t="s">
        <v>16</v>
      </c>
      <c r="I1343" s="2" t="s">
        <v>138</v>
      </c>
      <c r="J1343" s="2" t="s">
        <v>15</v>
      </c>
      <c r="K1343" s="2"/>
      <c r="L1343" s="2" t="s">
        <v>40</v>
      </c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</row>
    <row r="1344" spans="1:34" x14ac:dyDescent="0.25">
      <c r="A1344" s="2">
        <v>334599</v>
      </c>
      <c r="B1344" s="2" t="s">
        <v>3973</v>
      </c>
      <c r="C1344" s="2" t="s">
        <v>612</v>
      </c>
      <c r="D1344" s="2" t="s">
        <v>739</v>
      </c>
      <c r="E1344" s="2" t="s">
        <v>76</v>
      </c>
      <c r="F1344" s="2">
        <v>35954</v>
      </c>
      <c r="G1344" s="2" t="s">
        <v>246</v>
      </c>
      <c r="H1344" s="2" t="s">
        <v>16</v>
      </c>
      <c r="I1344" s="2" t="s">
        <v>138</v>
      </c>
      <c r="J1344" s="2" t="s">
        <v>15</v>
      </c>
      <c r="K1344" s="2"/>
      <c r="L1344" s="2" t="s">
        <v>30</v>
      </c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</row>
    <row r="1345" spans="1:34" x14ac:dyDescent="0.25">
      <c r="A1345" s="2">
        <v>334604</v>
      </c>
      <c r="B1345" s="2" t="s">
        <v>3229</v>
      </c>
      <c r="C1345" s="2" t="s">
        <v>344</v>
      </c>
      <c r="D1345" s="2" t="s">
        <v>627</v>
      </c>
      <c r="E1345" s="2" t="s">
        <v>77</v>
      </c>
      <c r="F1345" s="2">
        <v>33358</v>
      </c>
      <c r="G1345" s="2" t="s">
        <v>27</v>
      </c>
      <c r="H1345" s="2" t="s">
        <v>16</v>
      </c>
      <c r="I1345" s="2" t="s">
        <v>138</v>
      </c>
      <c r="J1345" s="2" t="s">
        <v>1179</v>
      </c>
      <c r="K1345" s="2"/>
      <c r="L1345" s="2" t="s">
        <v>27</v>
      </c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</row>
    <row r="1346" spans="1:34" x14ac:dyDescent="0.25">
      <c r="A1346" s="2">
        <v>334656</v>
      </c>
      <c r="B1346" s="2" t="s">
        <v>4142</v>
      </c>
      <c r="C1346" s="2" t="s">
        <v>2373</v>
      </c>
      <c r="D1346" s="2" t="s">
        <v>4143</v>
      </c>
      <c r="E1346" s="2" t="s">
        <v>77</v>
      </c>
      <c r="F1346" s="2">
        <v>34554</v>
      </c>
      <c r="G1346" s="2" t="s">
        <v>61</v>
      </c>
      <c r="H1346" s="2" t="s">
        <v>16</v>
      </c>
      <c r="I1346" s="2" t="s">
        <v>138</v>
      </c>
      <c r="J1346" s="2" t="s">
        <v>15</v>
      </c>
      <c r="K1346" s="2"/>
      <c r="L1346" s="2" t="s">
        <v>61</v>
      </c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</row>
    <row r="1347" spans="1:34" x14ac:dyDescent="0.25">
      <c r="A1347" s="2">
        <v>334658</v>
      </c>
      <c r="B1347" s="2" t="s">
        <v>3128</v>
      </c>
      <c r="C1347" s="2" t="s">
        <v>364</v>
      </c>
      <c r="D1347" s="2" t="s">
        <v>1056</v>
      </c>
      <c r="E1347" s="2" t="s">
        <v>77</v>
      </c>
      <c r="F1347" s="2">
        <v>21217</v>
      </c>
      <c r="G1347" s="2" t="s">
        <v>609</v>
      </c>
      <c r="H1347" s="2" t="s">
        <v>16</v>
      </c>
      <c r="I1347" s="2" t="s">
        <v>138</v>
      </c>
      <c r="J1347" s="2" t="s">
        <v>1179</v>
      </c>
      <c r="K1347" s="2"/>
      <c r="L1347" s="2" t="s">
        <v>70</v>
      </c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</row>
    <row r="1348" spans="1:34" x14ac:dyDescent="0.25">
      <c r="A1348" s="2">
        <v>334659</v>
      </c>
      <c r="B1348" s="2" t="s">
        <v>3315</v>
      </c>
      <c r="C1348" s="2" t="s">
        <v>3316</v>
      </c>
      <c r="D1348" s="2" t="s">
        <v>678</v>
      </c>
      <c r="E1348" s="2" t="s">
        <v>77</v>
      </c>
      <c r="F1348" s="2">
        <v>34719</v>
      </c>
      <c r="G1348" s="2" t="s">
        <v>18</v>
      </c>
      <c r="H1348" s="2" t="s">
        <v>16</v>
      </c>
      <c r="I1348" s="2" t="s">
        <v>138</v>
      </c>
      <c r="J1348" s="2" t="s">
        <v>1179</v>
      </c>
      <c r="K1348" s="2"/>
      <c r="L1348" s="2" t="s">
        <v>30</v>
      </c>
      <c r="M1348" s="2"/>
      <c r="N1348" s="2"/>
      <c r="O1348" s="2"/>
      <c r="P1348" s="2"/>
      <c r="Q1348" s="2"/>
      <c r="R1348" s="2">
        <v>4901</v>
      </c>
      <c r="S1348" s="2">
        <v>45510</v>
      </c>
      <c r="T1348" s="2">
        <v>30000</v>
      </c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</row>
    <row r="1349" spans="1:34" x14ac:dyDescent="0.25">
      <c r="A1349" s="2">
        <v>334672</v>
      </c>
      <c r="B1349" s="2" t="s">
        <v>1012</v>
      </c>
      <c r="C1349" s="2" t="s">
        <v>220</v>
      </c>
      <c r="D1349" s="2" t="s">
        <v>687</v>
      </c>
      <c r="E1349" s="2" t="s">
        <v>77</v>
      </c>
      <c r="F1349" s="2">
        <v>34369</v>
      </c>
      <c r="G1349" s="2" t="s">
        <v>394</v>
      </c>
      <c r="H1349" s="2" t="s">
        <v>16</v>
      </c>
      <c r="I1349" s="2" t="s">
        <v>138</v>
      </c>
      <c r="J1349" s="2" t="s">
        <v>15</v>
      </c>
      <c r="K1349" s="2"/>
      <c r="L1349" s="2" t="s">
        <v>40</v>
      </c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</row>
    <row r="1350" spans="1:34" x14ac:dyDescent="0.25">
      <c r="A1350" s="2">
        <v>334704</v>
      </c>
      <c r="B1350" s="2" t="s">
        <v>3974</v>
      </c>
      <c r="C1350" s="2" t="s">
        <v>252</v>
      </c>
      <c r="D1350" s="2" t="s">
        <v>801</v>
      </c>
      <c r="E1350" s="2" t="s">
        <v>77</v>
      </c>
      <c r="F1350" s="2">
        <v>32143</v>
      </c>
      <c r="G1350" s="2" t="s">
        <v>18</v>
      </c>
      <c r="H1350" s="2" t="s">
        <v>16</v>
      </c>
      <c r="I1350" s="2" t="s">
        <v>138</v>
      </c>
      <c r="J1350" s="2" t="s">
        <v>1179</v>
      </c>
      <c r="K1350" s="2"/>
      <c r="L1350" s="2" t="s">
        <v>40</v>
      </c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</row>
    <row r="1351" spans="1:34" x14ac:dyDescent="0.25">
      <c r="A1351" s="2">
        <v>334724</v>
      </c>
      <c r="B1351" s="2" t="s">
        <v>2697</v>
      </c>
      <c r="C1351" s="2" t="s">
        <v>347</v>
      </c>
      <c r="D1351" s="2" t="s">
        <v>1080</v>
      </c>
      <c r="E1351" s="2" t="s">
        <v>77</v>
      </c>
      <c r="F1351" s="2">
        <v>32610</v>
      </c>
      <c r="G1351" s="2" t="s">
        <v>597</v>
      </c>
      <c r="H1351" s="2" t="s">
        <v>16</v>
      </c>
      <c r="I1351" s="2" t="s">
        <v>138</v>
      </c>
      <c r="J1351" s="2" t="s">
        <v>1179</v>
      </c>
      <c r="K1351" s="2"/>
      <c r="L1351" s="2" t="s">
        <v>73</v>
      </c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</row>
    <row r="1352" spans="1:34" x14ac:dyDescent="0.25">
      <c r="A1352" s="2">
        <v>334744</v>
      </c>
      <c r="B1352" s="2" t="s">
        <v>2636</v>
      </c>
      <c r="C1352" s="2" t="s">
        <v>2637</v>
      </c>
      <c r="D1352" s="2" t="s">
        <v>596</v>
      </c>
      <c r="E1352" s="2" t="s">
        <v>77</v>
      </c>
      <c r="F1352" s="2">
        <v>33408</v>
      </c>
      <c r="G1352" s="2" t="s">
        <v>18</v>
      </c>
      <c r="H1352" s="2" t="s">
        <v>16</v>
      </c>
      <c r="I1352" s="2" t="s">
        <v>138</v>
      </c>
      <c r="J1352" s="2" t="s">
        <v>1179</v>
      </c>
      <c r="K1352" s="2"/>
      <c r="L1352" s="2" t="s">
        <v>73</v>
      </c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</row>
    <row r="1353" spans="1:34" x14ac:dyDescent="0.25">
      <c r="A1353" s="2">
        <v>334771</v>
      </c>
      <c r="B1353" s="2" t="s">
        <v>3129</v>
      </c>
      <c r="C1353" s="2" t="s">
        <v>338</v>
      </c>
      <c r="D1353" s="2" t="s">
        <v>380</v>
      </c>
      <c r="E1353" s="2" t="s">
        <v>76</v>
      </c>
      <c r="F1353" s="2">
        <v>34066</v>
      </c>
      <c r="G1353" s="2" t="s">
        <v>704</v>
      </c>
      <c r="H1353" s="2" t="s">
        <v>16</v>
      </c>
      <c r="I1353" s="2" t="s">
        <v>138</v>
      </c>
      <c r="J1353" s="2" t="s">
        <v>15</v>
      </c>
      <c r="K1353" s="2"/>
      <c r="L1353" s="2" t="s">
        <v>30</v>
      </c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</row>
    <row r="1354" spans="1:34" x14ac:dyDescent="0.25">
      <c r="A1354" s="2">
        <v>334838</v>
      </c>
      <c r="B1354" s="2" t="s">
        <v>3650</v>
      </c>
      <c r="C1354" s="2" t="s">
        <v>3651</v>
      </c>
      <c r="D1354" s="2" t="s">
        <v>380</v>
      </c>
      <c r="E1354" s="2" t="s">
        <v>77</v>
      </c>
      <c r="F1354" s="2">
        <v>35370</v>
      </c>
      <c r="G1354" s="2" t="s">
        <v>37</v>
      </c>
      <c r="H1354" s="2" t="s">
        <v>16</v>
      </c>
      <c r="I1354" s="2" t="s">
        <v>138</v>
      </c>
      <c r="J1354" s="2" t="s">
        <v>15</v>
      </c>
      <c r="K1354" s="2"/>
      <c r="L1354" s="2" t="s">
        <v>37</v>
      </c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</row>
    <row r="1355" spans="1:34" x14ac:dyDescent="0.25">
      <c r="A1355" s="2">
        <v>334919</v>
      </c>
      <c r="B1355" s="2" t="s">
        <v>3725</v>
      </c>
      <c r="C1355" s="2" t="s">
        <v>435</v>
      </c>
      <c r="D1355" s="2" t="s">
        <v>231</v>
      </c>
      <c r="E1355" s="2" t="s">
        <v>77</v>
      </c>
      <c r="F1355" s="2">
        <v>35219</v>
      </c>
      <c r="G1355" s="2" t="s">
        <v>18</v>
      </c>
      <c r="H1355" s="2" t="s">
        <v>16</v>
      </c>
      <c r="I1355" s="2" t="s">
        <v>138</v>
      </c>
      <c r="J1355" s="2" t="s">
        <v>1179</v>
      </c>
      <c r="K1355" s="2"/>
      <c r="L1355" s="2" t="s">
        <v>18</v>
      </c>
      <c r="M1355" s="2"/>
      <c r="N1355" s="2"/>
      <c r="O1355" s="2"/>
      <c r="P1355" s="2"/>
      <c r="Q1355" s="2"/>
      <c r="R1355" s="2">
        <v>4741</v>
      </c>
      <c r="S1355" s="2">
        <v>45502</v>
      </c>
      <c r="T1355" s="2">
        <v>35000</v>
      </c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</row>
    <row r="1356" spans="1:34" x14ac:dyDescent="0.25">
      <c r="A1356" s="2">
        <v>334955</v>
      </c>
      <c r="B1356" s="2" t="s">
        <v>3810</v>
      </c>
      <c r="C1356" s="2" t="s">
        <v>329</v>
      </c>
      <c r="D1356" s="2" t="s">
        <v>319</v>
      </c>
      <c r="E1356" s="2" t="s">
        <v>76</v>
      </c>
      <c r="F1356" s="2">
        <v>35431</v>
      </c>
      <c r="G1356" s="2" t="s">
        <v>18</v>
      </c>
      <c r="H1356" s="2" t="s">
        <v>16</v>
      </c>
      <c r="I1356" s="2" t="s">
        <v>138</v>
      </c>
      <c r="J1356" s="2" t="s">
        <v>1179</v>
      </c>
      <c r="K1356" s="2"/>
      <c r="L1356" s="2" t="s">
        <v>18</v>
      </c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</row>
    <row r="1357" spans="1:34" x14ac:dyDescent="0.25">
      <c r="A1357" s="2">
        <v>334980</v>
      </c>
      <c r="B1357" s="2" t="s">
        <v>3710</v>
      </c>
      <c r="C1357" s="2" t="s">
        <v>287</v>
      </c>
      <c r="D1357" s="2" t="s">
        <v>824</v>
      </c>
      <c r="E1357" s="2" t="s">
        <v>76</v>
      </c>
      <c r="F1357" s="2">
        <v>36161</v>
      </c>
      <c r="G1357" s="2" t="s">
        <v>547</v>
      </c>
      <c r="H1357" s="2" t="s">
        <v>16</v>
      </c>
      <c r="I1357" s="2" t="s">
        <v>138</v>
      </c>
      <c r="J1357" s="2" t="s">
        <v>1179</v>
      </c>
      <c r="K1357" s="2"/>
      <c r="L1357" s="2" t="s">
        <v>30</v>
      </c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</row>
    <row r="1358" spans="1:34" x14ac:dyDescent="0.25">
      <c r="A1358" s="2">
        <v>334998</v>
      </c>
      <c r="B1358" s="2" t="s">
        <v>3768</v>
      </c>
      <c r="C1358" s="2" t="s">
        <v>685</v>
      </c>
      <c r="D1358" s="2" t="s">
        <v>494</v>
      </c>
      <c r="E1358" s="2" t="s">
        <v>76</v>
      </c>
      <c r="F1358" s="2">
        <v>35302</v>
      </c>
      <c r="G1358" s="2" t="s">
        <v>3769</v>
      </c>
      <c r="H1358" s="2" t="s">
        <v>16</v>
      </c>
      <c r="I1358" s="2" t="s">
        <v>138</v>
      </c>
      <c r="J1358" s="2" t="s">
        <v>1179</v>
      </c>
      <c r="K1358" s="2"/>
      <c r="L1358" s="2" t="s">
        <v>18</v>
      </c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</row>
    <row r="1359" spans="1:34" x14ac:dyDescent="0.25">
      <c r="A1359" s="2">
        <v>335001</v>
      </c>
      <c r="B1359" s="2" t="s">
        <v>2882</v>
      </c>
      <c r="C1359" s="2" t="s">
        <v>540</v>
      </c>
      <c r="D1359" s="2" t="s">
        <v>2883</v>
      </c>
      <c r="E1359" s="2" t="s">
        <v>76</v>
      </c>
      <c r="F1359" s="2">
        <v>31607</v>
      </c>
      <c r="G1359" s="2" t="s">
        <v>2884</v>
      </c>
      <c r="H1359" s="2" t="s">
        <v>16</v>
      </c>
      <c r="I1359" s="2" t="s">
        <v>138</v>
      </c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</row>
    <row r="1360" spans="1:34" x14ac:dyDescent="0.25">
      <c r="A1360" s="2">
        <v>335009</v>
      </c>
      <c r="B1360" s="2" t="s">
        <v>3230</v>
      </c>
      <c r="C1360" s="2" t="s">
        <v>363</v>
      </c>
      <c r="D1360" s="2" t="s">
        <v>607</v>
      </c>
      <c r="E1360" s="2" t="s">
        <v>76</v>
      </c>
      <c r="F1360" s="2">
        <v>32947</v>
      </c>
      <c r="G1360" s="2" t="s">
        <v>983</v>
      </c>
      <c r="H1360" s="2" t="s">
        <v>16</v>
      </c>
      <c r="I1360" s="2" t="s">
        <v>138</v>
      </c>
      <c r="J1360" s="2" t="s">
        <v>1179</v>
      </c>
      <c r="K1360" s="2"/>
      <c r="L1360" s="2" t="s">
        <v>67</v>
      </c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</row>
    <row r="1361" spans="1:34" x14ac:dyDescent="0.25">
      <c r="A1361" s="2">
        <v>335011</v>
      </c>
      <c r="B1361" s="2" t="s">
        <v>3515</v>
      </c>
      <c r="C1361" s="2" t="s">
        <v>254</v>
      </c>
      <c r="D1361" s="2" t="s">
        <v>1974</v>
      </c>
      <c r="E1361" s="2" t="s">
        <v>76</v>
      </c>
      <c r="F1361" s="2">
        <v>31413</v>
      </c>
      <c r="G1361" s="2" t="s">
        <v>18</v>
      </c>
      <c r="H1361" s="2" t="s">
        <v>16</v>
      </c>
      <c r="I1361" s="2" t="s">
        <v>138</v>
      </c>
      <c r="J1361" s="2" t="s">
        <v>1179</v>
      </c>
      <c r="K1361" s="2"/>
      <c r="L1361" s="2" t="s">
        <v>18</v>
      </c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</row>
    <row r="1362" spans="1:34" x14ac:dyDescent="0.25">
      <c r="A1362" s="2">
        <v>335041</v>
      </c>
      <c r="B1362" s="2" t="s">
        <v>3047</v>
      </c>
      <c r="C1362" s="2" t="s">
        <v>213</v>
      </c>
      <c r="D1362" s="2" t="s">
        <v>520</v>
      </c>
      <c r="E1362" s="2" t="s">
        <v>77</v>
      </c>
      <c r="F1362" s="2">
        <v>33271</v>
      </c>
      <c r="G1362" s="2" t="s">
        <v>18</v>
      </c>
      <c r="H1362" s="2" t="s">
        <v>16</v>
      </c>
      <c r="I1362" s="2" t="s">
        <v>138</v>
      </c>
      <c r="J1362" s="2" t="s">
        <v>1179</v>
      </c>
      <c r="K1362" s="2"/>
      <c r="L1362" s="2" t="s">
        <v>30</v>
      </c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</row>
    <row r="1363" spans="1:34" x14ac:dyDescent="0.25">
      <c r="A1363" s="2">
        <v>335079</v>
      </c>
      <c r="B1363" s="2" t="s">
        <v>952</v>
      </c>
      <c r="C1363" s="2" t="s">
        <v>334</v>
      </c>
      <c r="D1363" s="2" t="s">
        <v>522</v>
      </c>
      <c r="E1363" s="2" t="s">
        <v>76</v>
      </c>
      <c r="F1363" s="2">
        <v>35479</v>
      </c>
      <c r="G1363" s="2" t="s">
        <v>212</v>
      </c>
      <c r="H1363" s="2" t="s">
        <v>16</v>
      </c>
      <c r="I1363" s="2" t="s">
        <v>138</v>
      </c>
      <c r="J1363" s="2" t="s">
        <v>15</v>
      </c>
      <c r="K1363" s="2"/>
      <c r="L1363" s="2" t="s">
        <v>18</v>
      </c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</row>
    <row r="1364" spans="1:34" x14ac:dyDescent="0.25">
      <c r="A1364" s="2">
        <v>335089</v>
      </c>
      <c r="B1364" s="2" t="s">
        <v>2584</v>
      </c>
      <c r="C1364" s="2" t="s">
        <v>384</v>
      </c>
      <c r="D1364" s="2" t="s">
        <v>211</v>
      </c>
      <c r="E1364" s="2" t="s">
        <v>76</v>
      </c>
      <c r="F1364" s="2">
        <v>31778</v>
      </c>
      <c r="G1364" s="2" t="s">
        <v>47</v>
      </c>
      <c r="H1364" s="2" t="s">
        <v>16</v>
      </c>
      <c r="I1364" s="2" t="s">
        <v>138</v>
      </c>
      <c r="J1364" s="2" t="s">
        <v>1179</v>
      </c>
      <c r="K1364" s="2"/>
      <c r="L1364" s="2" t="s">
        <v>47</v>
      </c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</row>
    <row r="1365" spans="1:34" x14ac:dyDescent="0.25">
      <c r="A1365" s="2">
        <v>335093</v>
      </c>
      <c r="B1365" s="2" t="s">
        <v>2623</v>
      </c>
      <c r="C1365" s="2" t="s">
        <v>223</v>
      </c>
      <c r="D1365" s="2" t="s">
        <v>407</v>
      </c>
      <c r="E1365" s="2" t="s">
        <v>76</v>
      </c>
      <c r="F1365" s="2">
        <v>35230</v>
      </c>
      <c r="G1365" s="2" t="s">
        <v>18</v>
      </c>
      <c r="H1365" s="2" t="s">
        <v>16</v>
      </c>
      <c r="I1365" s="2" t="s">
        <v>138</v>
      </c>
      <c r="J1365" s="2" t="s">
        <v>15</v>
      </c>
      <c r="K1365" s="2"/>
      <c r="L1365" s="2" t="s">
        <v>18</v>
      </c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</row>
    <row r="1366" spans="1:34" x14ac:dyDescent="0.25">
      <c r="A1366" s="2">
        <v>335119</v>
      </c>
      <c r="B1366" s="2" t="s">
        <v>4007</v>
      </c>
      <c r="C1366" s="2" t="s">
        <v>2151</v>
      </c>
      <c r="D1366" s="2" t="s">
        <v>504</v>
      </c>
      <c r="E1366" s="2" t="s">
        <v>77</v>
      </c>
      <c r="F1366" s="2">
        <v>28226</v>
      </c>
      <c r="G1366" s="2" t="s">
        <v>4008</v>
      </c>
      <c r="H1366" s="2" t="s">
        <v>16</v>
      </c>
      <c r="I1366" s="2" t="s">
        <v>138</v>
      </c>
      <c r="J1366" s="2" t="s">
        <v>1179</v>
      </c>
      <c r="K1366" s="2"/>
      <c r="L1366" s="2" t="s">
        <v>70</v>
      </c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</row>
    <row r="1367" spans="1:34" x14ac:dyDescent="0.25">
      <c r="A1367" s="2">
        <v>335133</v>
      </c>
      <c r="B1367" s="2" t="s">
        <v>3048</v>
      </c>
      <c r="C1367" s="2" t="s">
        <v>247</v>
      </c>
      <c r="D1367" s="2" t="s">
        <v>328</v>
      </c>
      <c r="E1367" s="2" t="s">
        <v>76</v>
      </c>
      <c r="F1367" s="2">
        <v>36161</v>
      </c>
      <c r="G1367" s="2" t="s">
        <v>27</v>
      </c>
      <c r="H1367" s="2" t="s">
        <v>16</v>
      </c>
      <c r="I1367" s="2" t="s">
        <v>138</v>
      </c>
      <c r="J1367" s="2" t="s">
        <v>15</v>
      </c>
      <c r="K1367" s="2"/>
      <c r="L1367" s="2" t="s">
        <v>18</v>
      </c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</row>
    <row r="1368" spans="1:34" x14ac:dyDescent="0.25">
      <c r="A1368" s="2">
        <v>335148</v>
      </c>
      <c r="B1368" s="2" t="s">
        <v>3726</v>
      </c>
      <c r="C1368" s="2" t="s">
        <v>553</v>
      </c>
      <c r="D1368" s="2" t="s">
        <v>1712</v>
      </c>
      <c r="E1368" s="2" t="s">
        <v>77</v>
      </c>
      <c r="F1368" s="2">
        <v>34886</v>
      </c>
      <c r="G1368" s="2" t="s">
        <v>502</v>
      </c>
      <c r="H1368" s="2" t="s">
        <v>16</v>
      </c>
      <c r="I1368" s="2" t="s">
        <v>138</v>
      </c>
      <c r="J1368" s="2" t="s">
        <v>15</v>
      </c>
      <c r="K1368" s="2"/>
      <c r="L1368" s="2" t="s">
        <v>30</v>
      </c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</row>
    <row r="1369" spans="1:34" x14ac:dyDescent="0.25">
      <c r="A1369" s="2">
        <v>335153</v>
      </c>
      <c r="B1369" s="2" t="s">
        <v>2812</v>
      </c>
      <c r="C1369" s="2" t="s">
        <v>247</v>
      </c>
      <c r="D1369" s="2" t="s">
        <v>294</v>
      </c>
      <c r="E1369" s="2" t="s">
        <v>77</v>
      </c>
      <c r="F1369" s="2">
        <v>27208</v>
      </c>
      <c r="G1369" s="2" t="s">
        <v>18</v>
      </c>
      <c r="H1369" s="2" t="s">
        <v>16</v>
      </c>
      <c r="I1369" s="2" t="s">
        <v>138</v>
      </c>
      <c r="J1369" s="2" t="s">
        <v>15</v>
      </c>
      <c r="K1369" s="2"/>
      <c r="L1369" s="2" t="s">
        <v>73</v>
      </c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</row>
    <row r="1370" spans="1:34" x14ac:dyDescent="0.25">
      <c r="A1370" s="2">
        <v>335154</v>
      </c>
      <c r="B1370" s="2" t="s">
        <v>4120</v>
      </c>
      <c r="C1370" s="2" t="s">
        <v>901</v>
      </c>
      <c r="D1370" s="2" t="s">
        <v>4121</v>
      </c>
      <c r="E1370" s="2" t="s">
        <v>76</v>
      </c>
      <c r="F1370" s="2">
        <v>34700</v>
      </c>
      <c r="G1370" s="2" t="s">
        <v>4122</v>
      </c>
      <c r="H1370" s="2" t="s">
        <v>16</v>
      </c>
      <c r="I1370" s="2" t="s">
        <v>138</v>
      </c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</row>
    <row r="1371" spans="1:34" x14ac:dyDescent="0.25">
      <c r="A1371" s="2">
        <v>335155</v>
      </c>
      <c r="B1371" s="2" t="s">
        <v>3045</v>
      </c>
      <c r="C1371" s="2" t="s">
        <v>526</v>
      </c>
      <c r="D1371" s="2" t="s">
        <v>1049</v>
      </c>
      <c r="E1371" s="2" t="s">
        <v>76</v>
      </c>
      <c r="F1371" s="2">
        <v>32577</v>
      </c>
      <c r="G1371" s="2" t="s">
        <v>18</v>
      </c>
      <c r="H1371" s="2" t="s">
        <v>16</v>
      </c>
      <c r="I1371" s="2" t="s">
        <v>138</v>
      </c>
      <c r="J1371" s="2" t="s">
        <v>15</v>
      </c>
      <c r="K1371" s="2"/>
      <c r="L1371" s="2" t="s">
        <v>67</v>
      </c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</row>
    <row r="1372" spans="1:34" x14ac:dyDescent="0.25">
      <c r="A1372" s="2">
        <v>335164</v>
      </c>
      <c r="B1372" s="2" t="s">
        <v>2544</v>
      </c>
      <c r="C1372" s="2" t="s">
        <v>490</v>
      </c>
      <c r="D1372" s="2" t="s">
        <v>1895</v>
      </c>
      <c r="E1372" s="2" t="s">
        <v>77</v>
      </c>
      <c r="F1372" s="2">
        <v>35237</v>
      </c>
      <c r="G1372" s="2" t="s">
        <v>1815</v>
      </c>
      <c r="H1372" s="2" t="s">
        <v>16</v>
      </c>
      <c r="I1372" s="2" t="s">
        <v>138</v>
      </c>
      <c r="J1372" s="2" t="s">
        <v>1179</v>
      </c>
      <c r="K1372" s="2"/>
      <c r="L1372" s="2" t="s">
        <v>47</v>
      </c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</row>
    <row r="1373" spans="1:34" x14ac:dyDescent="0.25">
      <c r="A1373" s="2">
        <v>335168</v>
      </c>
      <c r="B1373" s="2" t="s">
        <v>3201</v>
      </c>
      <c r="C1373" s="2" t="s">
        <v>384</v>
      </c>
      <c r="D1373" s="2" t="s">
        <v>229</v>
      </c>
      <c r="E1373" s="2" t="s">
        <v>76</v>
      </c>
      <c r="F1373" s="2">
        <v>35548</v>
      </c>
      <c r="G1373" s="2" t="s">
        <v>40</v>
      </c>
      <c r="H1373" s="2" t="s">
        <v>16</v>
      </c>
      <c r="I1373" s="2" t="s">
        <v>138</v>
      </c>
      <c r="J1373" s="2" t="s">
        <v>15</v>
      </c>
      <c r="K1373" s="2"/>
      <c r="L1373" s="2" t="s">
        <v>40</v>
      </c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</row>
    <row r="1374" spans="1:34" x14ac:dyDescent="0.25">
      <c r="A1374" s="2">
        <v>335211</v>
      </c>
      <c r="B1374" s="2" t="s">
        <v>2484</v>
      </c>
      <c r="C1374" s="2" t="s">
        <v>873</v>
      </c>
      <c r="D1374" s="2" t="s">
        <v>2485</v>
      </c>
      <c r="E1374" s="2" t="s">
        <v>76</v>
      </c>
      <c r="F1374" s="2">
        <v>25244</v>
      </c>
      <c r="G1374" s="2" t="s">
        <v>2486</v>
      </c>
      <c r="H1374" s="2" t="s">
        <v>16</v>
      </c>
      <c r="I1374" s="2" t="s">
        <v>138</v>
      </c>
      <c r="J1374" s="2" t="s">
        <v>1179</v>
      </c>
      <c r="K1374" s="2"/>
      <c r="L1374" s="2" t="s">
        <v>70</v>
      </c>
      <c r="M1374" s="2"/>
      <c r="N1374" s="2"/>
      <c r="O1374" s="2"/>
      <c r="P1374" s="2"/>
      <c r="Q1374" s="2"/>
      <c r="R1374" s="2">
        <v>4900</v>
      </c>
      <c r="S1374" s="2">
        <v>45510</v>
      </c>
      <c r="T1374" s="2">
        <v>40000</v>
      </c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</row>
    <row r="1375" spans="1:34" x14ac:dyDescent="0.25">
      <c r="A1375" s="2">
        <v>335222</v>
      </c>
      <c r="B1375" s="2" t="s">
        <v>3653</v>
      </c>
      <c r="C1375" s="2" t="s">
        <v>439</v>
      </c>
      <c r="D1375" s="2" t="s">
        <v>1015</v>
      </c>
      <c r="E1375" s="2" t="s">
        <v>77</v>
      </c>
      <c r="F1375" s="2">
        <v>36526</v>
      </c>
      <c r="G1375" s="2" t="s">
        <v>18</v>
      </c>
      <c r="H1375" s="2" t="s">
        <v>16</v>
      </c>
      <c r="I1375" s="2" t="s">
        <v>138</v>
      </c>
      <c r="J1375" s="2" t="s">
        <v>15</v>
      </c>
      <c r="K1375" s="2"/>
      <c r="L1375" s="2" t="s">
        <v>18</v>
      </c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</row>
    <row r="1376" spans="1:34" x14ac:dyDescent="0.25">
      <c r="A1376" s="2">
        <v>335241</v>
      </c>
      <c r="B1376" s="2" t="s">
        <v>3120</v>
      </c>
      <c r="C1376" s="2" t="s">
        <v>233</v>
      </c>
      <c r="D1376" s="2" t="s">
        <v>276</v>
      </c>
      <c r="E1376" s="2" t="s">
        <v>76</v>
      </c>
      <c r="F1376" s="2">
        <v>35577</v>
      </c>
      <c r="G1376" s="2" t="s">
        <v>18</v>
      </c>
      <c r="H1376" s="2" t="s">
        <v>16</v>
      </c>
      <c r="I1376" s="2" t="s">
        <v>138</v>
      </c>
      <c r="J1376" s="2" t="s">
        <v>1179</v>
      </c>
      <c r="K1376" s="2"/>
      <c r="L1376" s="2" t="s">
        <v>47</v>
      </c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</row>
    <row r="1377" spans="1:34" x14ac:dyDescent="0.25">
      <c r="A1377" s="2">
        <v>335268</v>
      </c>
      <c r="B1377" s="2" t="s">
        <v>2998</v>
      </c>
      <c r="C1377" s="2" t="s">
        <v>645</v>
      </c>
      <c r="D1377" s="2" t="s">
        <v>407</v>
      </c>
      <c r="E1377" s="2" t="s">
        <v>77</v>
      </c>
      <c r="F1377" s="2">
        <v>35670</v>
      </c>
      <c r="G1377" s="2" t="s">
        <v>18</v>
      </c>
      <c r="H1377" s="2" t="s">
        <v>16</v>
      </c>
      <c r="I1377" s="2" t="s">
        <v>138</v>
      </c>
      <c r="J1377" s="2" t="s">
        <v>15</v>
      </c>
      <c r="K1377" s="2"/>
      <c r="L1377" s="2" t="s">
        <v>30</v>
      </c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</row>
    <row r="1378" spans="1:34" x14ac:dyDescent="0.25">
      <c r="A1378" s="2">
        <v>335272</v>
      </c>
      <c r="B1378" s="2" t="s">
        <v>2616</v>
      </c>
      <c r="C1378" s="2" t="s">
        <v>316</v>
      </c>
      <c r="D1378" s="2" t="s">
        <v>211</v>
      </c>
      <c r="E1378" s="2" t="s">
        <v>77</v>
      </c>
      <c r="F1378" s="2">
        <v>36108</v>
      </c>
      <c r="G1378" s="2" t="s">
        <v>18</v>
      </c>
      <c r="H1378" s="2" t="s">
        <v>16</v>
      </c>
      <c r="I1378" s="2" t="s">
        <v>138</v>
      </c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</row>
    <row r="1379" spans="1:34" x14ac:dyDescent="0.25">
      <c r="A1379" s="2">
        <v>335312</v>
      </c>
      <c r="B1379" s="2" t="s">
        <v>3770</v>
      </c>
      <c r="C1379" s="2" t="s">
        <v>798</v>
      </c>
      <c r="D1379" s="2" t="s">
        <v>2684</v>
      </c>
      <c r="E1379" s="2" t="s">
        <v>77</v>
      </c>
      <c r="F1379" s="2">
        <v>33970</v>
      </c>
      <c r="G1379" s="2" t="s">
        <v>3771</v>
      </c>
      <c r="H1379" s="2" t="s">
        <v>16</v>
      </c>
      <c r="I1379" s="2" t="s">
        <v>138</v>
      </c>
      <c r="J1379" s="2" t="s">
        <v>1179</v>
      </c>
      <c r="K1379" s="2"/>
      <c r="L1379" s="2" t="s">
        <v>50</v>
      </c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</row>
    <row r="1380" spans="1:34" x14ac:dyDescent="0.25">
      <c r="A1380" s="2">
        <v>335328</v>
      </c>
      <c r="B1380" s="2" t="s">
        <v>2711</v>
      </c>
      <c r="C1380" s="2" t="s">
        <v>1921</v>
      </c>
      <c r="D1380" s="2" t="s">
        <v>1196</v>
      </c>
      <c r="E1380" s="2" t="s">
        <v>77</v>
      </c>
      <c r="F1380" s="2">
        <v>35084</v>
      </c>
      <c r="G1380" s="2" t="s">
        <v>18</v>
      </c>
      <c r="H1380" s="2" t="s">
        <v>19</v>
      </c>
      <c r="I1380" s="2" t="s">
        <v>138</v>
      </c>
      <c r="J1380" s="2" t="s">
        <v>1179</v>
      </c>
      <c r="K1380" s="2"/>
      <c r="L1380" s="2" t="s">
        <v>18</v>
      </c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</row>
    <row r="1381" spans="1:34" x14ac:dyDescent="0.25">
      <c r="A1381" s="2">
        <v>335329</v>
      </c>
      <c r="B1381" s="2" t="s">
        <v>2497</v>
      </c>
      <c r="C1381" s="2" t="s">
        <v>1966</v>
      </c>
      <c r="D1381" s="2" t="s">
        <v>236</v>
      </c>
      <c r="E1381" s="2" t="s">
        <v>77</v>
      </c>
      <c r="F1381" s="2">
        <v>34723</v>
      </c>
      <c r="G1381" s="2" t="s">
        <v>2498</v>
      </c>
      <c r="H1381" s="2" t="s">
        <v>16</v>
      </c>
      <c r="I1381" s="2" t="s">
        <v>138</v>
      </c>
      <c r="J1381" s="2" t="s">
        <v>1179</v>
      </c>
      <c r="K1381" s="2"/>
      <c r="L1381" s="2" t="s">
        <v>37</v>
      </c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</row>
    <row r="1382" spans="1:34" x14ac:dyDescent="0.25">
      <c r="A1382" s="2">
        <v>335334</v>
      </c>
      <c r="B1382" s="2" t="s">
        <v>4009</v>
      </c>
      <c r="C1382" s="2" t="s">
        <v>213</v>
      </c>
      <c r="D1382" s="2" t="s">
        <v>275</v>
      </c>
      <c r="E1382" s="2" t="s">
        <v>76</v>
      </c>
      <c r="F1382" s="2">
        <v>35796</v>
      </c>
      <c r="G1382" s="2" t="s">
        <v>699</v>
      </c>
      <c r="H1382" s="2" t="s">
        <v>16</v>
      </c>
      <c r="I1382" s="2" t="s">
        <v>138</v>
      </c>
      <c r="J1382" s="2" t="s">
        <v>15</v>
      </c>
      <c r="K1382" s="2"/>
      <c r="L1382" s="2" t="s">
        <v>73</v>
      </c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</row>
    <row r="1383" spans="1:34" x14ac:dyDescent="0.25">
      <c r="A1383" s="2">
        <v>335342</v>
      </c>
      <c r="B1383" s="2" t="s">
        <v>3257</v>
      </c>
      <c r="C1383" s="2" t="s">
        <v>3258</v>
      </c>
      <c r="D1383" s="2" t="s">
        <v>3259</v>
      </c>
      <c r="E1383" s="2" t="s">
        <v>77</v>
      </c>
      <c r="F1383" s="2">
        <v>31594</v>
      </c>
      <c r="G1383" s="2" t="s">
        <v>47</v>
      </c>
      <c r="H1383" s="2" t="s">
        <v>16</v>
      </c>
      <c r="I1383" s="2" t="s">
        <v>138</v>
      </c>
      <c r="J1383" s="2" t="s">
        <v>1179</v>
      </c>
      <c r="K1383" s="2"/>
      <c r="L1383" s="2" t="s">
        <v>47</v>
      </c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</row>
    <row r="1384" spans="1:34" x14ac:dyDescent="0.25">
      <c r="A1384" s="2">
        <v>335346</v>
      </c>
      <c r="B1384" s="2" t="s">
        <v>3312</v>
      </c>
      <c r="C1384" s="2" t="s">
        <v>331</v>
      </c>
      <c r="D1384" s="2" t="s">
        <v>231</v>
      </c>
      <c r="E1384" s="2" t="s">
        <v>77</v>
      </c>
      <c r="F1384" s="2">
        <v>35384</v>
      </c>
      <c r="G1384" s="2" t="s">
        <v>535</v>
      </c>
      <c r="H1384" s="2" t="s">
        <v>16</v>
      </c>
      <c r="I1384" s="2" t="s">
        <v>138</v>
      </c>
      <c r="J1384" s="2" t="s">
        <v>1179</v>
      </c>
      <c r="K1384" s="2"/>
      <c r="L1384" s="2" t="s">
        <v>18</v>
      </c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</row>
    <row r="1385" spans="1:34" x14ac:dyDescent="0.25">
      <c r="A1385" s="2">
        <v>335351</v>
      </c>
      <c r="B1385" s="2" t="s">
        <v>2408</v>
      </c>
      <c r="C1385" s="2" t="s">
        <v>509</v>
      </c>
      <c r="D1385" s="2" t="s">
        <v>380</v>
      </c>
      <c r="E1385" s="2" t="s">
        <v>76</v>
      </c>
      <c r="F1385" s="2">
        <v>33827</v>
      </c>
      <c r="G1385" s="2" t="s">
        <v>18</v>
      </c>
      <c r="H1385" s="2" t="s">
        <v>16</v>
      </c>
      <c r="I1385" s="2" t="s">
        <v>138</v>
      </c>
      <c r="J1385" s="2" t="s">
        <v>15</v>
      </c>
      <c r="K1385" s="2"/>
      <c r="L1385" s="2" t="s">
        <v>18</v>
      </c>
      <c r="M1385" s="2"/>
      <c r="N1385" s="2"/>
      <c r="O1385" s="2"/>
      <c r="P1385" s="2"/>
      <c r="Q1385" s="2"/>
      <c r="R1385" s="2">
        <v>4998</v>
      </c>
      <c r="S1385" s="2">
        <v>45512</v>
      </c>
      <c r="T1385" s="2">
        <v>40000</v>
      </c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</row>
    <row r="1386" spans="1:34" x14ac:dyDescent="0.25">
      <c r="A1386" s="2">
        <v>335365</v>
      </c>
      <c r="B1386" s="2" t="s">
        <v>3520</v>
      </c>
      <c r="C1386" s="2" t="s">
        <v>999</v>
      </c>
      <c r="D1386" s="2" t="s">
        <v>314</v>
      </c>
      <c r="E1386" s="2" t="s">
        <v>76</v>
      </c>
      <c r="F1386" s="2">
        <v>36170</v>
      </c>
      <c r="G1386" s="2" t="s">
        <v>416</v>
      </c>
      <c r="H1386" s="2" t="s">
        <v>16</v>
      </c>
      <c r="I1386" s="2" t="s">
        <v>138</v>
      </c>
      <c r="J1386" s="2" t="s">
        <v>15</v>
      </c>
      <c r="K1386" s="2"/>
      <c r="L1386" s="2" t="s">
        <v>61</v>
      </c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</row>
    <row r="1387" spans="1:34" x14ac:dyDescent="0.25">
      <c r="A1387" s="2">
        <v>335381</v>
      </c>
      <c r="B1387" s="2" t="s">
        <v>3521</v>
      </c>
      <c r="C1387" s="2" t="s">
        <v>247</v>
      </c>
      <c r="D1387" s="2" t="s">
        <v>806</v>
      </c>
      <c r="E1387" s="2" t="s">
        <v>76</v>
      </c>
      <c r="F1387" s="2">
        <v>34350</v>
      </c>
      <c r="G1387" s="2" t="s">
        <v>461</v>
      </c>
      <c r="H1387" s="2" t="s">
        <v>16</v>
      </c>
      <c r="I1387" s="2" t="s">
        <v>138</v>
      </c>
      <c r="J1387" s="2" t="s">
        <v>15</v>
      </c>
      <c r="K1387" s="2"/>
      <c r="L1387" s="2" t="s">
        <v>30</v>
      </c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</row>
    <row r="1388" spans="1:34" x14ac:dyDescent="0.25">
      <c r="A1388" s="2">
        <v>335389</v>
      </c>
      <c r="B1388" s="2" t="s">
        <v>4010</v>
      </c>
      <c r="C1388" s="2" t="s">
        <v>685</v>
      </c>
      <c r="D1388" s="2" t="s">
        <v>4011</v>
      </c>
      <c r="E1388" s="2" t="s">
        <v>76</v>
      </c>
      <c r="F1388" s="2">
        <v>32978</v>
      </c>
      <c r="G1388" s="2" t="s">
        <v>3794</v>
      </c>
      <c r="H1388" s="2" t="s">
        <v>16</v>
      </c>
      <c r="I1388" s="2" t="s">
        <v>138</v>
      </c>
      <c r="J1388" s="2" t="s">
        <v>1179</v>
      </c>
      <c r="K1388" s="2"/>
      <c r="L1388" s="2" t="s">
        <v>47</v>
      </c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</row>
    <row r="1389" spans="1:34" x14ac:dyDescent="0.25">
      <c r="A1389" s="2">
        <v>335402</v>
      </c>
      <c r="B1389" s="2" t="s">
        <v>3522</v>
      </c>
      <c r="C1389" s="2" t="s">
        <v>3523</v>
      </c>
      <c r="D1389" s="2" t="s">
        <v>3524</v>
      </c>
      <c r="E1389" s="2" t="s">
        <v>76</v>
      </c>
      <c r="F1389" s="2">
        <v>29526</v>
      </c>
      <c r="G1389" s="2" t="s">
        <v>3525</v>
      </c>
      <c r="H1389" s="2" t="s">
        <v>16</v>
      </c>
      <c r="I1389" s="2" t="s">
        <v>138</v>
      </c>
      <c r="J1389" s="2" t="s">
        <v>1179</v>
      </c>
      <c r="K1389" s="2"/>
      <c r="L1389" s="2" t="s">
        <v>18</v>
      </c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</row>
    <row r="1390" spans="1:34" x14ac:dyDescent="0.25">
      <c r="A1390" s="2">
        <v>335407</v>
      </c>
      <c r="B1390" s="2" t="s">
        <v>2627</v>
      </c>
      <c r="C1390" s="2" t="s">
        <v>252</v>
      </c>
      <c r="D1390" s="2" t="s">
        <v>380</v>
      </c>
      <c r="E1390" s="2" t="s">
        <v>77</v>
      </c>
      <c r="F1390" s="2">
        <v>36526</v>
      </c>
      <c r="G1390" s="2" t="s">
        <v>2628</v>
      </c>
      <c r="H1390" s="2" t="s">
        <v>16</v>
      </c>
      <c r="I1390" s="2" t="s">
        <v>138</v>
      </c>
      <c r="J1390" s="2" t="s">
        <v>1179</v>
      </c>
      <c r="K1390" s="2"/>
      <c r="L1390" s="2" t="s">
        <v>18</v>
      </c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</row>
    <row r="1391" spans="1:34" x14ac:dyDescent="0.25">
      <c r="A1391" s="2">
        <v>335424</v>
      </c>
      <c r="B1391" s="2" t="s">
        <v>4012</v>
      </c>
      <c r="C1391" s="2" t="s">
        <v>2779</v>
      </c>
      <c r="D1391" s="2" t="s">
        <v>660</v>
      </c>
      <c r="E1391" s="2" t="s">
        <v>76</v>
      </c>
      <c r="F1391" s="2">
        <v>34571</v>
      </c>
      <c r="G1391" s="2" t="s">
        <v>3940</v>
      </c>
      <c r="H1391" s="2" t="s">
        <v>16</v>
      </c>
      <c r="I1391" s="2" t="s">
        <v>138</v>
      </c>
      <c r="J1391" s="2" t="s">
        <v>1179</v>
      </c>
      <c r="K1391" s="2"/>
      <c r="L1391" s="2" t="s">
        <v>55</v>
      </c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</row>
    <row r="1392" spans="1:34" x14ac:dyDescent="0.25">
      <c r="A1392" s="2">
        <v>335468</v>
      </c>
      <c r="B1392" s="2" t="s">
        <v>2402</v>
      </c>
      <c r="C1392" s="2" t="s">
        <v>809</v>
      </c>
      <c r="D1392" s="2" t="s">
        <v>451</v>
      </c>
      <c r="E1392" s="2" t="s">
        <v>77</v>
      </c>
      <c r="F1392" s="2">
        <v>33373</v>
      </c>
      <c r="G1392" s="2" t="s">
        <v>18</v>
      </c>
      <c r="H1392" s="2" t="s">
        <v>16</v>
      </c>
      <c r="I1392" s="2" t="s">
        <v>138</v>
      </c>
      <c r="J1392" s="2" t="s">
        <v>1179</v>
      </c>
      <c r="K1392" s="2"/>
      <c r="L1392" s="2" t="s">
        <v>18</v>
      </c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</row>
    <row r="1393" spans="1:34" x14ac:dyDescent="0.25">
      <c r="A1393" s="2">
        <v>335472</v>
      </c>
      <c r="B1393" s="2" t="s">
        <v>2447</v>
      </c>
      <c r="C1393" s="2" t="s">
        <v>395</v>
      </c>
      <c r="D1393" s="2" t="s">
        <v>676</v>
      </c>
      <c r="E1393" s="2" t="s">
        <v>77</v>
      </c>
      <c r="F1393" s="2">
        <v>36232</v>
      </c>
      <c r="G1393" s="2" t="s">
        <v>1031</v>
      </c>
      <c r="H1393" s="2" t="s">
        <v>16</v>
      </c>
      <c r="I1393" s="2" t="s">
        <v>138</v>
      </c>
      <c r="J1393" s="2" t="s">
        <v>1179</v>
      </c>
      <c r="K1393" s="2"/>
      <c r="L1393" s="2" t="s">
        <v>30</v>
      </c>
      <c r="M1393" s="2"/>
      <c r="N1393" s="2"/>
      <c r="O1393" s="2"/>
      <c r="P1393" s="2"/>
      <c r="Q1393" s="2"/>
      <c r="R1393" s="2">
        <v>4999</v>
      </c>
      <c r="S1393" s="2">
        <v>45512</v>
      </c>
      <c r="T1393" s="2">
        <v>20000</v>
      </c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</row>
    <row r="1394" spans="1:34" x14ac:dyDescent="0.25">
      <c r="A1394" s="2">
        <v>335506</v>
      </c>
      <c r="B1394" s="2" t="s">
        <v>4013</v>
      </c>
      <c r="C1394" s="2" t="s">
        <v>668</v>
      </c>
      <c r="D1394" s="2" t="s">
        <v>621</v>
      </c>
      <c r="E1394" s="2" t="s">
        <v>77</v>
      </c>
      <c r="F1394" s="2">
        <v>33409</v>
      </c>
      <c r="G1394" s="2" t="s">
        <v>4014</v>
      </c>
      <c r="H1394" s="2" t="s">
        <v>16</v>
      </c>
      <c r="I1394" s="2" t="s">
        <v>138</v>
      </c>
      <c r="J1394" s="2" t="s">
        <v>1179</v>
      </c>
      <c r="K1394" s="2"/>
      <c r="L1394" s="2" t="s">
        <v>30</v>
      </c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</row>
    <row r="1395" spans="1:34" x14ac:dyDescent="0.25">
      <c r="A1395" s="2">
        <v>335514</v>
      </c>
      <c r="B1395" s="2" t="s">
        <v>2463</v>
      </c>
      <c r="C1395" s="2" t="s">
        <v>473</v>
      </c>
      <c r="D1395" s="2" t="s">
        <v>855</v>
      </c>
      <c r="E1395" s="2" t="s">
        <v>77</v>
      </c>
      <c r="F1395" s="2">
        <v>32067</v>
      </c>
      <c r="G1395" s="2" t="s">
        <v>2464</v>
      </c>
      <c r="H1395" s="2" t="s">
        <v>16</v>
      </c>
      <c r="I1395" s="2" t="s">
        <v>138</v>
      </c>
      <c r="J1395" s="2" t="s">
        <v>1179</v>
      </c>
      <c r="K1395" s="2"/>
      <c r="L1395" s="2" t="s">
        <v>30</v>
      </c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</row>
    <row r="1396" spans="1:34" x14ac:dyDescent="0.25">
      <c r="A1396" s="2">
        <v>335517</v>
      </c>
      <c r="B1396" s="2" t="s">
        <v>4144</v>
      </c>
      <c r="C1396" s="2" t="s">
        <v>626</v>
      </c>
      <c r="D1396" s="2" t="s">
        <v>4145</v>
      </c>
      <c r="E1396" s="2" t="s">
        <v>77</v>
      </c>
      <c r="F1396" s="2">
        <v>29670</v>
      </c>
      <c r="G1396" s="2" t="s">
        <v>18</v>
      </c>
      <c r="H1396" s="2" t="s">
        <v>16</v>
      </c>
      <c r="I1396" s="2" t="s">
        <v>138</v>
      </c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</row>
    <row r="1397" spans="1:34" x14ac:dyDescent="0.25">
      <c r="A1397" s="2">
        <v>335528</v>
      </c>
      <c r="B1397" s="2" t="s">
        <v>3394</v>
      </c>
      <c r="C1397" s="2" t="s">
        <v>957</v>
      </c>
      <c r="D1397" s="2" t="s">
        <v>231</v>
      </c>
      <c r="E1397" s="2" t="s">
        <v>77</v>
      </c>
      <c r="F1397" s="2">
        <v>34391</v>
      </c>
      <c r="G1397" s="2" t="s">
        <v>18</v>
      </c>
      <c r="H1397" s="2" t="s">
        <v>16</v>
      </c>
      <c r="I1397" s="2" t="s">
        <v>138</v>
      </c>
      <c r="J1397" s="2" t="s">
        <v>15</v>
      </c>
      <c r="K1397" s="2"/>
      <c r="L1397" s="2" t="s">
        <v>30</v>
      </c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</row>
    <row r="1398" spans="1:34" x14ac:dyDescent="0.25">
      <c r="A1398" s="2">
        <v>335542</v>
      </c>
      <c r="B1398" s="2" t="s">
        <v>3180</v>
      </c>
      <c r="C1398" s="2" t="s">
        <v>834</v>
      </c>
      <c r="D1398" s="2" t="s">
        <v>763</v>
      </c>
      <c r="E1398" s="2" t="s">
        <v>77</v>
      </c>
      <c r="F1398" s="2">
        <v>35431</v>
      </c>
      <c r="G1398" s="2" t="s">
        <v>2336</v>
      </c>
      <c r="H1398" s="2" t="s">
        <v>16</v>
      </c>
      <c r="I1398" s="2" t="s">
        <v>138</v>
      </c>
      <c r="J1398" s="2" t="s">
        <v>1179</v>
      </c>
      <c r="K1398" s="2"/>
      <c r="L1398" s="2" t="s">
        <v>30</v>
      </c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</row>
    <row r="1399" spans="1:34" x14ac:dyDescent="0.25">
      <c r="A1399" s="2">
        <v>335545</v>
      </c>
      <c r="B1399" s="2" t="s">
        <v>3848</v>
      </c>
      <c r="C1399" s="2" t="s">
        <v>3849</v>
      </c>
      <c r="D1399" s="2" t="s">
        <v>786</v>
      </c>
      <c r="E1399" s="2" t="s">
        <v>77</v>
      </c>
      <c r="F1399" s="2">
        <v>32657</v>
      </c>
      <c r="G1399" s="2" t="s">
        <v>18</v>
      </c>
      <c r="H1399" s="2" t="s">
        <v>16</v>
      </c>
      <c r="I1399" s="2" t="s">
        <v>138</v>
      </c>
      <c r="J1399" s="2" t="s">
        <v>1179</v>
      </c>
      <c r="K1399" s="2"/>
      <c r="L1399" s="2" t="s">
        <v>18</v>
      </c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</row>
    <row r="1400" spans="1:34" x14ac:dyDescent="0.25">
      <c r="A1400" s="2">
        <v>335586</v>
      </c>
      <c r="B1400" s="2" t="s">
        <v>2465</v>
      </c>
      <c r="C1400" s="2" t="s">
        <v>666</v>
      </c>
      <c r="D1400" s="2" t="s">
        <v>365</v>
      </c>
      <c r="E1400" s="2" t="s">
        <v>77</v>
      </c>
      <c r="F1400" s="2">
        <v>36013</v>
      </c>
      <c r="G1400" s="2" t="s">
        <v>756</v>
      </c>
      <c r="H1400" s="2" t="s">
        <v>16</v>
      </c>
      <c r="I1400" s="2" t="s">
        <v>138</v>
      </c>
      <c r="J1400" s="2" t="s">
        <v>1179</v>
      </c>
      <c r="K1400" s="2"/>
      <c r="L1400" s="2" t="s">
        <v>30</v>
      </c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</row>
    <row r="1401" spans="1:34" x14ac:dyDescent="0.25">
      <c r="A1401" s="2">
        <v>335623</v>
      </c>
      <c r="B1401" s="2" t="s">
        <v>2740</v>
      </c>
      <c r="C1401" s="2" t="s">
        <v>645</v>
      </c>
      <c r="D1401" s="2" t="s">
        <v>365</v>
      </c>
      <c r="E1401" s="2" t="s">
        <v>77</v>
      </c>
      <c r="F1401" s="2">
        <v>35299</v>
      </c>
      <c r="G1401" s="2" t="s">
        <v>18</v>
      </c>
      <c r="H1401" s="2" t="s">
        <v>16</v>
      </c>
      <c r="I1401" s="2" t="s">
        <v>138</v>
      </c>
      <c r="J1401" s="2" t="s">
        <v>1179</v>
      </c>
      <c r="K1401" s="2"/>
      <c r="L1401" s="2" t="s">
        <v>30</v>
      </c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</row>
    <row r="1402" spans="1:34" x14ac:dyDescent="0.25">
      <c r="A1402" s="2">
        <v>335640</v>
      </c>
      <c r="B1402" s="2" t="s">
        <v>2474</v>
      </c>
      <c r="C1402" s="2" t="s">
        <v>323</v>
      </c>
      <c r="D1402" s="2" t="s">
        <v>1050</v>
      </c>
      <c r="E1402" s="2" t="s">
        <v>77</v>
      </c>
      <c r="F1402" s="2">
        <v>36373</v>
      </c>
      <c r="G1402" s="2" t="s">
        <v>47</v>
      </c>
      <c r="H1402" s="2" t="s">
        <v>16</v>
      </c>
      <c r="I1402" s="2" t="s">
        <v>138</v>
      </c>
      <c r="J1402" s="2" t="s">
        <v>1179</v>
      </c>
      <c r="K1402" s="2"/>
      <c r="L1402" s="2" t="s">
        <v>30</v>
      </c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</row>
    <row r="1403" spans="1:34" x14ac:dyDescent="0.25">
      <c r="A1403" s="2">
        <v>335674</v>
      </c>
      <c r="B1403" s="2" t="s">
        <v>2547</v>
      </c>
      <c r="C1403" s="2" t="s">
        <v>996</v>
      </c>
      <c r="D1403" s="2" t="s">
        <v>631</v>
      </c>
      <c r="E1403" s="2" t="s">
        <v>77</v>
      </c>
      <c r="F1403" s="2">
        <v>35504</v>
      </c>
      <c r="G1403" s="2" t="s">
        <v>18</v>
      </c>
      <c r="H1403" s="2" t="s">
        <v>16</v>
      </c>
      <c r="I1403" s="2" t="s">
        <v>138</v>
      </c>
      <c r="J1403" s="2" t="s">
        <v>15</v>
      </c>
      <c r="K1403" s="2"/>
      <c r="L1403" s="2" t="s">
        <v>40</v>
      </c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</row>
    <row r="1404" spans="1:34" x14ac:dyDescent="0.25">
      <c r="A1404" s="2">
        <v>335696</v>
      </c>
      <c r="B1404" s="2" t="s">
        <v>4017</v>
      </c>
      <c r="C1404" s="2" t="s">
        <v>247</v>
      </c>
      <c r="D1404" s="2" t="s">
        <v>231</v>
      </c>
      <c r="E1404" s="2" t="s">
        <v>77</v>
      </c>
      <c r="F1404" s="2">
        <v>23485</v>
      </c>
      <c r="G1404" s="2" t="s">
        <v>4018</v>
      </c>
      <c r="H1404" s="2" t="s">
        <v>16</v>
      </c>
      <c r="I1404" s="2" t="s">
        <v>138</v>
      </c>
      <c r="J1404" s="2" t="s">
        <v>1179</v>
      </c>
      <c r="K1404" s="2"/>
      <c r="L1404" s="2" t="s">
        <v>50</v>
      </c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</row>
    <row r="1405" spans="1:34" x14ac:dyDescent="0.25">
      <c r="A1405" s="2">
        <v>335701</v>
      </c>
      <c r="B1405" s="2" t="s">
        <v>4019</v>
      </c>
      <c r="C1405" s="2" t="s">
        <v>2987</v>
      </c>
      <c r="D1405" s="2" t="s">
        <v>276</v>
      </c>
      <c r="E1405" s="2" t="s">
        <v>77</v>
      </c>
      <c r="F1405" s="2">
        <v>28281</v>
      </c>
      <c r="G1405" s="2" t="s">
        <v>18</v>
      </c>
      <c r="H1405" s="2" t="s">
        <v>16</v>
      </c>
      <c r="I1405" s="2" t="s">
        <v>138</v>
      </c>
      <c r="J1405" s="2" t="s">
        <v>1179</v>
      </c>
      <c r="K1405" s="2"/>
      <c r="L1405" s="2" t="s">
        <v>18</v>
      </c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</row>
    <row r="1406" spans="1:34" x14ac:dyDescent="0.25">
      <c r="A1406" s="2">
        <v>335703</v>
      </c>
      <c r="B1406" s="2" t="s">
        <v>3102</v>
      </c>
      <c r="C1406" s="2" t="s">
        <v>329</v>
      </c>
      <c r="D1406" s="2" t="s">
        <v>309</v>
      </c>
      <c r="E1406" s="2" t="s">
        <v>77</v>
      </c>
      <c r="F1406" s="2">
        <v>32826</v>
      </c>
      <c r="G1406" s="2" t="s">
        <v>18</v>
      </c>
      <c r="H1406" s="2" t="s">
        <v>16</v>
      </c>
      <c r="I1406" s="2" t="s">
        <v>138</v>
      </c>
      <c r="J1406" s="2" t="s">
        <v>1179</v>
      </c>
      <c r="K1406" s="2"/>
      <c r="L1406" s="2" t="s">
        <v>18</v>
      </c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</row>
    <row r="1407" spans="1:34" x14ac:dyDescent="0.25">
      <c r="A1407" s="2">
        <v>335708</v>
      </c>
      <c r="B1407" s="2" t="s">
        <v>3656</v>
      </c>
      <c r="C1407" s="2" t="s">
        <v>598</v>
      </c>
      <c r="D1407" s="2" t="s">
        <v>855</v>
      </c>
      <c r="E1407" s="2" t="s">
        <v>76</v>
      </c>
      <c r="F1407" s="2">
        <v>35689</v>
      </c>
      <c r="G1407" s="2" t="s">
        <v>30</v>
      </c>
      <c r="H1407" s="2" t="s">
        <v>16</v>
      </c>
      <c r="I1407" s="2" t="s">
        <v>138</v>
      </c>
      <c r="J1407" s="2" t="s">
        <v>15</v>
      </c>
      <c r="K1407" s="2"/>
      <c r="L1407" s="2" t="s">
        <v>30</v>
      </c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</row>
    <row r="1408" spans="1:34" x14ac:dyDescent="0.25">
      <c r="A1408" s="2">
        <v>335719</v>
      </c>
      <c r="B1408" s="2" t="s">
        <v>3657</v>
      </c>
      <c r="C1408" s="2" t="s">
        <v>323</v>
      </c>
      <c r="D1408" s="2" t="s">
        <v>1798</v>
      </c>
      <c r="E1408" s="2" t="s">
        <v>77</v>
      </c>
      <c r="F1408" s="2">
        <v>31470</v>
      </c>
      <c r="G1408" s="2" t="s">
        <v>246</v>
      </c>
      <c r="H1408" s="2" t="s">
        <v>16</v>
      </c>
      <c r="I1408" s="2" t="s">
        <v>138</v>
      </c>
      <c r="J1408" s="2" t="s">
        <v>1179</v>
      </c>
      <c r="K1408" s="2"/>
      <c r="L1408" s="2" t="s">
        <v>18</v>
      </c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</row>
    <row r="1409" spans="1:34" x14ac:dyDescent="0.25">
      <c r="A1409" s="2">
        <v>335737</v>
      </c>
      <c r="B1409" s="2" t="s">
        <v>3658</v>
      </c>
      <c r="C1409" s="2" t="s">
        <v>228</v>
      </c>
      <c r="D1409" s="2" t="s">
        <v>915</v>
      </c>
      <c r="E1409" s="2" t="s">
        <v>77</v>
      </c>
      <c r="F1409" s="2">
        <v>32554</v>
      </c>
      <c r="G1409" s="2" t="s">
        <v>721</v>
      </c>
      <c r="H1409" s="2" t="s">
        <v>16</v>
      </c>
      <c r="I1409" s="2" t="s">
        <v>138</v>
      </c>
      <c r="J1409" s="2" t="s">
        <v>1179</v>
      </c>
      <c r="K1409" s="2"/>
      <c r="L1409" s="2" t="s">
        <v>58</v>
      </c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</row>
    <row r="1410" spans="1:34" x14ac:dyDescent="0.25">
      <c r="A1410" s="2">
        <v>335741</v>
      </c>
      <c r="B1410" s="2" t="s">
        <v>3261</v>
      </c>
      <c r="C1410" s="2" t="s">
        <v>323</v>
      </c>
      <c r="D1410" s="2" t="s">
        <v>2282</v>
      </c>
      <c r="E1410" s="2" t="s">
        <v>77</v>
      </c>
      <c r="F1410" s="2">
        <v>32395</v>
      </c>
      <c r="G1410" s="2" t="s">
        <v>18</v>
      </c>
      <c r="H1410" s="2" t="s">
        <v>16</v>
      </c>
      <c r="I1410" s="2" t="s">
        <v>138</v>
      </c>
      <c r="J1410" s="2" t="s">
        <v>15</v>
      </c>
      <c r="K1410" s="2"/>
      <c r="L1410" s="2" t="s">
        <v>30</v>
      </c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</row>
    <row r="1411" spans="1:34" x14ac:dyDescent="0.25">
      <c r="A1411" s="2">
        <v>335751</v>
      </c>
      <c r="B1411" s="2" t="s">
        <v>2664</v>
      </c>
      <c r="C1411" s="2" t="s">
        <v>228</v>
      </c>
      <c r="D1411" s="2" t="s">
        <v>276</v>
      </c>
      <c r="E1411" s="2" t="s">
        <v>77</v>
      </c>
      <c r="F1411" s="2">
        <v>35125</v>
      </c>
      <c r="G1411" s="2" t="s">
        <v>18</v>
      </c>
      <c r="H1411" s="2" t="s">
        <v>16</v>
      </c>
      <c r="I1411" s="2" t="s">
        <v>138</v>
      </c>
      <c r="J1411" s="2" t="s">
        <v>1179</v>
      </c>
      <c r="K1411" s="2"/>
      <c r="L1411" s="2" t="s">
        <v>18</v>
      </c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</row>
    <row r="1412" spans="1:34" x14ac:dyDescent="0.25">
      <c r="A1412" s="2">
        <v>335762</v>
      </c>
      <c r="B1412" s="2" t="s">
        <v>2629</v>
      </c>
      <c r="C1412" s="2" t="s">
        <v>323</v>
      </c>
      <c r="D1412" s="2" t="s">
        <v>874</v>
      </c>
      <c r="E1412" s="2" t="s">
        <v>76</v>
      </c>
      <c r="F1412" s="2">
        <v>29483</v>
      </c>
      <c r="G1412" s="2" t="s">
        <v>18</v>
      </c>
      <c r="H1412" s="2" t="s">
        <v>16</v>
      </c>
      <c r="I1412" s="2" t="s">
        <v>138</v>
      </c>
      <c r="J1412" s="2" t="s">
        <v>1179</v>
      </c>
      <c r="K1412" s="2"/>
      <c r="L1412" s="2" t="s">
        <v>47</v>
      </c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</row>
    <row r="1413" spans="1:34" x14ac:dyDescent="0.25">
      <c r="A1413" s="2">
        <v>335766</v>
      </c>
      <c r="B1413" s="2" t="s">
        <v>4020</v>
      </c>
      <c r="C1413" s="2" t="s">
        <v>624</v>
      </c>
      <c r="D1413" s="2" t="s">
        <v>388</v>
      </c>
      <c r="E1413" s="2" t="s">
        <v>76</v>
      </c>
      <c r="F1413" s="2">
        <v>34759</v>
      </c>
      <c r="G1413" s="2" t="s">
        <v>4021</v>
      </c>
      <c r="H1413" s="2" t="s">
        <v>16</v>
      </c>
      <c r="I1413" s="2" t="s">
        <v>138</v>
      </c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</row>
    <row r="1414" spans="1:34" x14ac:dyDescent="0.25">
      <c r="A1414" s="2">
        <v>335771</v>
      </c>
      <c r="B1414" s="2" t="s">
        <v>3837</v>
      </c>
      <c r="C1414" s="2" t="s">
        <v>384</v>
      </c>
      <c r="D1414" s="2" t="s">
        <v>2295</v>
      </c>
      <c r="E1414" s="2" t="s">
        <v>76</v>
      </c>
      <c r="F1414" s="2">
        <v>29474</v>
      </c>
      <c r="G1414" s="2" t="s">
        <v>18</v>
      </c>
      <c r="H1414" s="2" t="s">
        <v>16</v>
      </c>
      <c r="I1414" s="2" t="s">
        <v>138</v>
      </c>
      <c r="J1414" s="2" t="s">
        <v>1179</v>
      </c>
      <c r="K1414" s="2"/>
      <c r="L1414" s="2" t="s">
        <v>18</v>
      </c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</row>
    <row r="1415" spans="1:34" x14ac:dyDescent="0.25">
      <c r="A1415" s="2">
        <v>335780</v>
      </c>
      <c r="B1415" s="2" t="s">
        <v>3939</v>
      </c>
      <c r="C1415" s="2" t="s">
        <v>327</v>
      </c>
      <c r="D1415" s="2" t="s">
        <v>451</v>
      </c>
      <c r="E1415" s="2" t="s">
        <v>77</v>
      </c>
      <c r="F1415" s="2">
        <v>34709</v>
      </c>
      <c r="G1415" s="2" t="s">
        <v>3940</v>
      </c>
      <c r="H1415" s="2" t="s">
        <v>16</v>
      </c>
      <c r="I1415" s="2" t="s">
        <v>138</v>
      </c>
      <c r="J1415" s="2" t="s">
        <v>1179</v>
      </c>
      <c r="K1415" s="2"/>
      <c r="L1415" s="2" t="s">
        <v>18</v>
      </c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</row>
    <row r="1416" spans="1:34" x14ac:dyDescent="0.25">
      <c r="A1416" s="2">
        <v>335789</v>
      </c>
      <c r="B1416" s="2" t="s">
        <v>2369</v>
      </c>
      <c r="C1416" s="2" t="s">
        <v>285</v>
      </c>
      <c r="D1416" s="2" t="s">
        <v>377</v>
      </c>
      <c r="E1416" s="2" t="s">
        <v>77</v>
      </c>
      <c r="F1416" s="2">
        <v>30963</v>
      </c>
      <c r="G1416" s="2" t="s">
        <v>18</v>
      </c>
      <c r="H1416" s="2" t="s">
        <v>16</v>
      </c>
      <c r="I1416" s="2" t="s">
        <v>138</v>
      </c>
      <c r="J1416" s="2" t="s">
        <v>1179</v>
      </c>
      <c r="K1416" s="2"/>
      <c r="L1416" s="2" t="s">
        <v>18</v>
      </c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</row>
    <row r="1417" spans="1:34" x14ac:dyDescent="0.25">
      <c r="A1417" s="2">
        <v>335795</v>
      </c>
      <c r="B1417" s="2" t="s">
        <v>2974</v>
      </c>
      <c r="C1417" s="2" t="s">
        <v>331</v>
      </c>
      <c r="D1417" s="2" t="s">
        <v>2975</v>
      </c>
      <c r="E1417" s="2" t="s">
        <v>76</v>
      </c>
      <c r="F1417" s="2">
        <v>36609</v>
      </c>
      <c r="G1417" s="2" t="s">
        <v>2538</v>
      </c>
      <c r="H1417" s="2" t="s">
        <v>16</v>
      </c>
      <c r="I1417" s="2" t="s">
        <v>138</v>
      </c>
      <c r="J1417" s="2" t="s">
        <v>15</v>
      </c>
      <c r="K1417" s="2"/>
      <c r="L1417" s="2" t="s">
        <v>30</v>
      </c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</row>
    <row r="1418" spans="1:34" x14ac:dyDescent="0.25">
      <c r="A1418" s="2">
        <v>335812</v>
      </c>
      <c r="B1418" s="2" t="s">
        <v>3727</v>
      </c>
      <c r="C1418" s="2" t="s">
        <v>252</v>
      </c>
      <c r="D1418" s="2" t="s">
        <v>211</v>
      </c>
      <c r="E1418" s="2" t="s">
        <v>77</v>
      </c>
      <c r="F1418" s="2">
        <v>34959</v>
      </c>
      <c r="G1418" s="2" t="s">
        <v>1635</v>
      </c>
      <c r="H1418" s="2" t="s">
        <v>16</v>
      </c>
      <c r="I1418" s="2" t="s">
        <v>138</v>
      </c>
      <c r="J1418" s="2" t="s">
        <v>15</v>
      </c>
      <c r="K1418" s="2"/>
      <c r="L1418" s="2" t="s">
        <v>18</v>
      </c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</row>
    <row r="1419" spans="1:34" x14ac:dyDescent="0.25">
      <c r="A1419" s="2">
        <v>335887</v>
      </c>
      <c r="B1419" s="2" t="s">
        <v>3660</v>
      </c>
      <c r="C1419" s="2" t="s">
        <v>349</v>
      </c>
      <c r="D1419" s="2" t="s">
        <v>3661</v>
      </c>
      <c r="E1419" s="2" t="s">
        <v>77</v>
      </c>
      <c r="F1419" s="2">
        <v>34228</v>
      </c>
      <c r="G1419" s="2" t="s">
        <v>18</v>
      </c>
      <c r="H1419" s="2" t="s">
        <v>19</v>
      </c>
      <c r="I1419" s="2" t="s">
        <v>138</v>
      </c>
      <c r="J1419" s="2" t="s">
        <v>1179</v>
      </c>
      <c r="K1419" s="2"/>
      <c r="L1419" s="2" t="s">
        <v>73</v>
      </c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</row>
    <row r="1420" spans="1:34" x14ac:dyDescent="0.25">
      <c r="A1420" s="2">
        <v>335901</v>
      </c>
      <c r="B1420" s="2" t="s">
        <v>3331</v>
      </c>
      <c r="C1420" s="2" t="s">
        <v>988</v>
      </c>
      <c r="D1420" s="2" t="s">
        <v>373</v>
      </c>
      <c r="E1420" s="2" t="s">
        <v>76</v>
      </c>
      <c r="F1420" s="2">
        <v>36054</v>
      </c>
      <c r="G1420" s="2" t="s">
        <v>246</v>
      </c>
      <c r="H1420" s="2" t="s">
        <v>16</v>
      </c>
      <c r="I1420" s="2" t="s">
        <v>138</v>
      </c>
      <c r="J1420" s="2" t="s">
        <v>1179</v>
      </c>
      <c r="K1420" s="2"/>
      <c r="L1420" s="2" t="s">
        <v>30</v>
      </c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</row>
    <row r="1421" spans="1:34" x14ac:dyDescent="0.25">
      <c r="A1421" s="2">
        <v>335914</v>
      </c>
      <c r="B1421" s="2" t="s">
        <v>3049</v>
      </c>
      <c r="C1421" s="2" t="s">
        <v>252</v>
      </c>
      <c r="D1421" s="2" t="s">
        <v>845</v>
      </c>
      <c r="E1421" s="2" t="s">
        <v>77</v>
      </c>
      <c r="F1421" s="2">
        <v>33089</v>
      </c>
      <c r="G1421" s="2" t="s">
        <v>704</v>
      </c>
      <c r="H1421" s="2" t="s">
        <v>16</v>
      </c>
      <c r="I1421" s="2" t="s">
        <v>138</v>
      </c>
      <c r="J1421" s="2" t="s">
        <v>1179</v>
      </c>
      <c r="K1421" s="2"/>
      <c r="L1421" s="2" t="s">
        <v>37</v>
      </c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</row>
    <row r="1422" spans="1:34" x14ac:dyDescent="0.25">
      <c r="A1422" s="2">
        <v>335917</v>
      </c>
      <c r="B1422" s="2" t="s">
        <v>4146</v>
      </c>
      <c r="C1422" s="2" t="s">
        <v>692</v>
      </c>
      <c r="D1422" s="2" t="s">
        <v>730</v>
      </c>
      <c r="E1422" s="2" t="s">
        <v>77</v>
      </c>
      <c r="F1422" s="2">
        <v>32885</v>
      </c>
      <c r="G1422" s="2" t="s">
        <v>18</v>
      </c>
      <c r="H1422" s="2" t="s">
        <v>16</v>
      </c>
      <c r="I1422" s="2" t="s">
        <v>138</v>
      </c>
      <c r="J1422" s="2" t="s">
        <v>1179</v>
      </c>
      <c r="K1422" s="2"/>
      <c r="L1422" s="2" t="s">
        <v>70</v>
      </c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</row>
    <row r="1423" spans="1:34" x14ac:dyDescent="0.25">
      <c r="A1423" s="2">
        <v>335925</v>
      </c>
      <c r="B1423" s="2" t="s">
        <v>2782</v>
      </c>
      <c r="C1423" s="2" t="s">
        <v>440</v>
      </c>
      <c r="D1423" s="2" t="s">
        <v>345</v>
      </c>
      <c r="E1423" s="2" t="s">
        <v>76</v>
      </c>
      <c r="F1423" s="2">
        <v>35916</v>
      </c>
      <c r="G1423" s="2" t="s">
        <v>2783</v>
      </c>
      <c r="H1423" s="2" t="s">
        <v>16</v>
      </c>
      <c r="I1423" s="2" t="s">
        <v>138</v>
      </c>
      <c r="J1423" s="2" t="s">
        <v>15</v>
      </c>
      <c r="K1423" s="2"/>
      <c r="L1423" s="2" t="s">
        <v>30</v>
      </c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</row>
    <row r="1424" spans="1:34" x14ac:dyDescent="0.25">
      <c r="A1424" s="2">
        <v>335939</v>
      </c>
      <c r="B1424" s="2" t="s">
        <v>2467</v>
      </c>
      <c r="C1424" s="2" t="s">
        <v>213</v>
      </c>
      <c r="D1424" s="2" t="s">
        <v>824</v>
      </c>
      <c r="E1424" s="2" t="s">
        <v>76</v>
      </c>
      <c r="F1424" s="2">
        <v>34700</v>
      </c>
      <c r="G1424" s="2" t="s">
        <v>2468</v>
      </c>
      <c r="H1424" s="2" t="s">
        <v>16</v>
      </c>
      <c r="I1424" s="2" t="s">
        <v>138</v>
      </c>
      <c r="J1424" s="2" t="s">
        <v>1179</v>
      </c>
      <c r="K1424" s="2"/>
      <c r="L1424" s="2" t="s">
        <v>73</v>
      </c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</row>
    <row r="1425" spans="1:34" x14ac:dyDescent="0.25">
      <c r="A1425" s="2">
        <v>335950</v>
      </c>
      <c r="B1425" s="2" t="s">
        <v>2714</v>
      </c>
      <c r="C1425" s="2" t="s">
        <v>267</v>
      </c>
      <c r="D1425" s="2" t="s">
        <v>1021</v>
      </c>
      <c r="E1425" s="2" t="s">
        <v>76</v>
      </c>
      <c r="F1425" s="2">
        <v>36168</v>
      </c>
      <c r="G1425" s="2" t="s">
        <v>18</v>
      </c>
      <c r="H1425" s="2" t="s">
        <v>16</v>
      </c>
      <c r="I1425" s="2" t="s">
        <v>138</v>
      </c>
      <c r="J1425" s="2" t="s">
        <v>1179</v>
      </c>
      <c r="K1425" s="2"/>
      <c r="L1425" s="2" t="s">
        <v>67</v>
      </c>
      <c r="M1425" s="2"/>
      <c r="N1425" s="2"/>
      <c r="O1425" s="2"/>
      <c r="P1425" s="2"/>
      <c r="Q1425" s="2"/>
      <c r="R1425" s="2">
        <v>4899</v>
      </c>
      <c r="S1425" s="2">
        <v>45510</v>
      </c>
      <c r="T1425" s="2">
        <v>20000</v>
      </c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</row>
    <row r="1426" spans="1:34" x14ac:dyDescent="0.25">
      <c r="A1426" s="2">
        <v>335968</v>
      </c>
      <c r="B1426" s="2" t="s">
        <v>3529</v>
      </c>
      <c r="C1426" s="2" t="s">
        <v>228</v>
      </c>
      <c r="D1426" s="2" t="s">
        <v>286</v>
      </c>
      <c r="E1426" s="2" t="s">
        <v>76</v>
      </c>
      <c r="F1426" s="2">
        <v>33060</v>
      </c>
      <c r="G1426" s="2" t="s">
        <v>3530</v>
      </c>
      <c r="H1426" s="2" t="s">
        <v>16</v>
      </c>
      <c r="I1426" s="2" t="s">
        <v>138</v>
      </c>
      <c r="J1426" s="2" t="s">
        <v>1179</v>
      </c>
      <c r="K1426" s="2"/>
      <c r="L1426" s="2" t="s">
        <v>30</v>
      </c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</row>
    <row r="1427" spans="1:34" x14ac:dyDescent="0.25">
      <c r="A1427" s="2">
        <v>335970</v>
      </c>
      <c r="B1427" s="2" t="s">
        <v>3662</v>
      </c>
      <c r="C1427" s="2" t="s">
        <v>252</v>
      </c>
      <c r="D1427" s="2" t="s">
        <v>743</v>
      </c>
      <c r="E1427" s="2" t="s">
        <v>76</v>
      </c>
      <c r="F1427" s="2">
        <v>30072</v>
      </c>
      <c r="G1427" s="2" t="s">
        <v>40</v>
      </c>
      <c r="H1427" s="2" t="s">
        <v>16</v>
      </c>
      <c r="I1427" s="2" t="s">
        <v>138</v>
      </c>
      <c r="J1427" s="2" t="s">
        <v>1179</v>
      </c>
      <c r="K1427" s="2"/>
      <c r="L1427" s="2" t="s">
        <v>40</v>
      </c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</row>
    <row r="1428" spans="1:34" x14ac:dyDescent="0.25">
      <c r="A1428" s="2">
        <v>335979</v>
      </c>
      <c r="B1428" s="2" t="s">
        <v>4147</v>
      </c>
      <c r="C1428" s="2" t="s">
        <v>344</v>
      </c>
      <c r="D1428" s="2" t="s">
        <v>412</v>
      </c>
      <c r="E1428" s="2" t="s">
        <v>76</v>
      </c>
      <c r="F1428" s="2">
        <v>36344</v>
      </c>
      <c r="G1428" s="2" t="s">
        <v>18</v>
      </c>
      <c r="H1428" s="2" t="s">
        <v>16</v>
      </c>
      <c r="I1428" s="2" t="s">
        <v>138</v>
      </c>
      <c r="J1428" s="2" t="s">
        <v>1179</v>
      </c>
      <c r="K1428" s="2"/>
      <c r="L1428" s="2" t="s">
        <v>18</v>
      </c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</row>
    <row r="1429" spans="1:34" x14ac:dyDescent="0.25">
      <c r="A1429" s="2">
        <v>335982</v>
      </c>
      <c r="B1429" s="2" t="s">
        <v>2583</v>
      </c>
      <c r="C1429" s="2" t="s">
        <v>452</v>
      </c>
      <c r="D1429" s="2" t="s">
        <v>755</v>
      </c>
      <c r="E1429" s="2" t="s">
        <v>76</v>
      </c>
      <c r="F1429" s="2">
        <v>35491</v>
      </c>
      <c r="G1429" s="2" t="s">
        <v>30</v>
      </c>
      <c r="H1429" s="2" t="s">
        <v>16</v>
      </c>
      <c r="I1429" s="2" t="s">
        <v>138</v>
      </c>
      <c r="J1429" s="2" t="s">
        <v>15</v>
      </c>
      <c r="K1429" s="2"/>
      <c r="L1429" s="2" t="s">
        <v>30</v>
      </c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</row>
    <row r="1430" spans="1:34" x14ac:dyDescent="0.25">
      <c r="A1430" s="2">
        <v>335996</v>
      </c>
      <c r="B1430" s="2" t="s">
        <v>3663</v>
      </c>
      <c r="C1430" s="2" t="s">
        <v>327</v>
      </c>
      <c r="D1430" s="2" t="s">
        <v>1872</v>
      </c>
      <c r="E1430" s="2" t="s">
        <v>76</v>
      </c>
      <c r="F1430" s="2">
        <v>35007</v>
      </c>
      <c r="G1430" s="2" t="s">
        <v>30</v>
      </c>
      <c r="H1430" s="2" t="s">
        <v>16</v>
      </c>
      <c r="I1430" s="2" t="s">
        <v>138</v>
      </c>
      <c r="J1430" s="2" t="s">
        <v>1179</v>
      </c>
      <c r="K1430" s="2"/>
      <c r="L1430" s="2" t="s">
        <v>18</v>
      </c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</row>
    <row r="1431" spans="1:34" x14ac:dyDescent="0.25">
      <c r="A1431" s="2">
        <v>335997</v>
      </c>
      <c r="B1431" s="2" t="s">
        <v>4088</v>
      </c>
      <c r="C1431" s="2" t="s">
        <v>392</v>
      </c>
      <c r="D1431" s="2" t="s">
        <v>958</v>
      </c>
      <c r="E1431" s="2" t="s">
        <v>76</v>
      </c>
      <c r="F1431" s="2">
        <v>36331</v>
      </c>
      <c r="G1431" s="2" t="s">
        <v>4089</v>
      </c>
      <c r="H1431" s="2" t="s">
        <v>16</v>
      </c>
      <c r="I1431" s="2" t="s">
        <v>138</v>
      </c>
      <c r="J1431" s="2" t="s">
        <v>1179</v>
      </c>
      <c r="K1431" s="2"/>
      <c r="L1431" s="2" t="s">
        <v>70</v>
      </c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</row>
    <row r="1432" spans="1:34" x14ac:dyDescent="0.25">
      <c r="A1432" s="2">
        <v>336019</v>
      </c>
      <c r="B1432" s="2" t="s">
        <v>4023</v>
      </c>
      <c r="C1432" s="2" t="s">
        <v>261</v>
      </c>
      <c r="D1432" s="2" t="s">
        <v>415</v>
      </c>
      <c r="E1432" s="2" t="s">
        <v>77</v>
      </c>
      <c r="F1432" s="2">
        <v>31822</v>
      </c>
      <c r="G1432" s="2" t="s">
        <v>18</v>
      </c>
      <c r="H1432" s="2" t="s">
        <v>16</v>
      </c>
      <c r="I1432" s="2" t="s">
        <v>138</v>
      </c>
      <c r="J1432" s="2" t="s">
        <v>1179</v>
      </c>
      <c r="K1432" s="2"/>
      <c r="L1432" s="2" t="s">
        <v>18</v>
      </c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</row>
    <row r="1433" spans="1:34" x14ac:dyDescent="0.25">
      <c r="A1433" s="2">
        <v>336032</v>
      </c>
      <c r="B1433" s="2" t="s">
        <v>3531</v>
      </c>
      <c r="C1433" s="2" t="s">
        <v>331</v>
      </c>
      <c r="D1433" s="2" t="s">
        <v>627</v>
      </c>
      <c r="E1433" s="2" t="s">
        <v>76</v>
      </c>
      <c r="F1433" s="2">
        <v>33084</v>
      </c>
      <c r="G1433" s="2" t="s">
        <v>2346</v>
      </c>
      <c r="H1433" s="2" t="s">
        <v>16</v>
      </c>
      <c r="I1433" s="2" t="s">
        <v>138</v>
      </c>
      <c r="J1433" s="2" t="s">
        <v>1179</v>
      </c>
      <c r="K1433" s="2"/>
      <c r="L1433" s="2" t="s">
        <v>70</v>
      </c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</row>
    <row r="1434" spans="1:34" x14ac:dyDescent="0.25">
      <c r="A1434" s="2">
        <v>336047</v>
      </c>
      <c r="B1434" s="2" t="s">
        <v>3270</v>
      </c>
      <c r="C1434" s="2" t="s">
        <v>247</v>
      </c>
      <c r="D1434" s="2" t="s">
        <v>621</v>
      </c>
      <c r="E1434" s="2" t="s">
        <v>77</v>
      </c>
      <c r="F1434" s="2">
        <v>28199</v>
      </c>
      <c r="G1434" s="2" t="s">
        <v>18</v>
      </c>
      <c r="H1434" s="2" t="s">
        <v>16</v>
      </c>
      <c r="I1434" s="2" t="s">
        <v>138</v>
      </c>
      <c r="J1434" s="2" t="s">
        <v>1179</v>
      </c>
      <c r="K1434" s="2"/>
      <c r="L1434" s="2" t="s">
        <v>18</v>
      </c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</row>
    <row r="1435" spans="1:34" x14ac:dyDescent="0.25">
      <c r="A1435" s="2">
        <v>336049</v>
      </c>
      <c r="B1435" s="2" t="s">
        <v>4024</v>
      </c>
      <c r="C1435" s="2" t="s">
        <v>959</v>
      </c>
      <c r="D1435" s="2" t="s">
        <v>1188</v>
      </c>
      <c r="E1435" s="2" t="s">
        <v>77</v>
      </c>
      <c r="F1435" s="2">
        <v>33412</v>
      </c>
      <c r="G1435" s="2" t="s">
        <v>212</v>
      </c>
      <c r="H1435" s="2" t="s">
        <v>16</v>
      </c>
      <c r="I1435" s="2" t="s">
        <v>138</v>
      </c>
      <c r="J1435" s="2" t="s">
        <v>15</v>
      </c>
      <c r="K1435" s="2"/>
      <c r="L1435" s="2" t="s">
        <v>18</v>
      </c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</row>
    <row r="1436" spans="1:34" x14ac:dyDescent="0.25">
      <c r="A1436" s="2">
        <v>336067</v>
      </c>
      <c r="B1436" s="2" t="s">
        <v>3665</v>
      </c>
      <c r="C1436" s="2" t="s">
        <v>210</v>
      </c>
      <c r="D1436" s="2" t="s">
        <v>904</v>
      </c>
      <c r="E1436" s="2" t="s">
        <v>77</v>
      </c>
      <c r="F1436" s="2">
        <v>29179</v>
      </c>
      <c r="G1436" s="2" t="s">
        <v>332</v>
      </c>
      <c r="H1436" s="2" t="s">
        <v>16</v>
      </c>
      <c r="I1436" s="2" t="s">
        <v>138</v>
      </c>
      <c r="J1436" s="2" t="s">
        <v>1179</v>
      </c>
      <c r="K1436" s="2"/>
      <c r="L1436" s="2" t="s">
        <v>30</v>
      </c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</row>
    <row r="1437" spans="1:34" x14ac:dyDescent="0.25">
      <c r="A1437" s="2">
        <v>336071</v>
      </c>
      <c r="B1437" s="2" t="s">
        <v>4148</v>
      </c>
      <c r="C1437" s="2" t="s">
        <v>247</v>
      </c>
      <c r="D1437" s="2" t="s">
        <v>4149</v>
      </c>
      <c r="E1437" s="2" t="s">
        <v>77</v>
      </c>
      <c r="F1437" s="2">
        <v>26038</v>
      </c>
      <c r="G1437" s="2" t="s">
        <v>2388</v>
      </c>
      <c r="H1437" s="2" t="s">
        <v>16</v>
      </c>
      <c r="I1437" s="2" t="s">
        <v>138</v>
      </c>
      <c r="J1437" s="2" t="s">
        <v>1179</v>
      </c>
      <c r="K1437" s="2"/>
      <c r="L1437" s="2" t="s">
        <v>878</v>
      </c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</row>
    <row r="1438" spans="1:34" x14ac:dyDescent="0.25">
      <c r="A1438" s="2">
        <v>336080</v>
      </c>
      <c r="B1438" s="2" t="s">
        <v>3050</v>
      </c>
      <c r="C1438" s="2" t="s">
        <v>933</v>
      </c>
      <c r="D1438" s="2" t="s">
        <v>707</v>
      </c>
      <c r="E1438" s="2" t="s">
        <v>77</v>
      </c>
      <c r="F1438" s="2">
        <v>30018</v>
      </c>
      <c r="G1438" s="2" t="s">
        <v>18</v>
      </c>
      <c r="H1438" s="2" t="s">
        <v>16</v>
      </c>
      <c r="I1438" s="2" t="s">
        <v>138</v>
      </c>
      <c r="J1438" s="2" t="s">
        <v>1179</v>
      </c>
      <c r="K1438" s="2"/>
      <c r="L1438" s="2" t="s">
        <v>18</v>
      </c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</row>
    <row r="1439" spans="1:34" x14ac:dyDescent="0.25">
      <c r="A1439" s="2">
        <v>336086</v>
      </c>
      <c r="B1439" s="2" t="s">
        <v>3980</v>
      </c>
      <c r="C1439" s="2" t="s">
        <v>705</v>
      </c>
      <c r="D1439" s="2" t="s">
        <v>600</v>
      </c>
      <c r="E1439" s="2" t="s">
        <v>76</v>
      </c>
      <c r="F1439" s="2">
        <v>28927</v>
      </c>
      <c r="G1439" s="2" t="s">
        <v>18</v>
      </c>
      <c r="H1439" s="2" t="s">
        <v>16</v>
      </c>
      <c r="I1439" s="2" t="s">
        <v>138</v>
      </c>
      <c r="J1439" s="2" t="s">
        <v>1179</v>
      </c>
      <c r="K1439" s="2"/>
      <c r="L1439" s="2" t="s">
        <v>18</v>
      </c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</row>
    <row r="1440" spans="1:34" x14ac:dyDescent="0.25">
      <c r="A1440" s="2">
        <v>336102</v>
      </c>
      <c r="B1440" s="2" t="s">
        <v>4025</v>
      </c>
      <c r="C1440" s="2" t="s">
        <v>305</v>
      </c>
      <c r="D1440" s="2" t="s">
        <v>1582</v>
      </c>
      <c r="E1440" s="2" t="s">
        <v>76</v>
      </c>
      <c r="F1440" s="2">
        <v>28778</v>
      </c>
      <c r="G1440" s="2" t="s">
        <v>3474</v>
      </c>
      <c r="H1440" s="2" t="s">
        <v>16</v>
      </c>
      <c r="I1440" s="2" t="s">
        <v>138</v>
      </c>
      <c r="J1440" s="2" t="s">
        <v>1179</v>
      </c>
      <c r="K1440" s="2"/>
      <c r="L1440" s="2" t="s">
        <v>18</v>
      </c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</row>
    <row r="1441" spans="1:34" x14ac:dyDescent="0.25">
      <c r="A1441" s="2">
        <v>336138</v>
      </c>
      <c r="B1441" s="2" t="s">
        <v>2999</v>
      </c>
      <c r="C1441" s="2" t="s">
        <v>338</v>
      </c>
      <c r="D1441" s="2" t="s">
        <v>444</v>
      </c>
      <c r="E1441" s="2" t="s">
        <v>77</v>
      </c>
      <c r="F1441" s="2">
        <v>34237</v>
      </c>
      <c r="G1441" s="2" t="s">
        <v>212</v>
      </c>
      <c r="H1441" s="2" t="s">
        <v>16</v>
      </c>
      <c r="I1441" s="2" t="s">
        <v>138</v>
      </c>
      <c r="J1441" s="2" t="s">
        <v>1179</v>
      </c>
      <c r="K1441" s="2"/>
      <c r="L1441" s="2" t="s">
        <v>18</v>
      </c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</row>
    <row r="1442" spans="1:34" x14ac:dyDescent="0.25">
      <c r="A1442" s="2">
        <v>336158</v>
      </c>
      <c r="B1442" s="2" t="s">
        <v>3666</v>
      </c>
      <c r="C1442" s="2" t="s">
        <v>719</v>
      </c>
      <c r="D1442" s="2" t="s">
        <v>3667</v>
      </c>
      <c r="E1442" s="2" t="s">
        <v>77</v>
      </c>
      <c r="F1442" s="2">
        <v>30954</v>
      </c>
      <c r="G1442" s="2" t="s">
        <v>1406</v>
      </c>
      <c r="H1442" s="2" t="s">
        <v>16</v>
      </c>
      <c r="I1442" s="2" t="s">
        <v>138</v>
      </c>
      <c r="J1442" s="2" t="s">
        <v>1179</v>
      </c>
      <c r="K1442" s="2"/>
      <c r="L1442" s="2" t="s">
        <v>30</v>
      </c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</row>
    <row r="1443" spans="1:34" x14ac:dyDescent="0.25">
      <c r="A1443" s="2">
        <v>336167</v>
      </c>
      <c r="B1443" s="2" t="s">
        <v>2552</v>
      </c>
      <c r="C1443" s="2" t="s">
        <v>210</v>
      </c>
      <c r="D1443" s="2" t="s">
        <v>445</v>
      </c>
      <c r="E1443" s="2" t="s">
        <v>77</v>
      </c>
      <c r="F1443" s="2">
        <v>36526</v>
      </c>
      <c r="G1443" s="2" t="s">
        <v>18</v>
      </c>
      <c r="H1443" s="2" t="s">
        <v>16</v>
      </c>
      <c r="I1443" s="2" t="s">
        <v>138</v>
      </c>
      <c r="J1443" s="2" t="s">
        <v>1179</v>
      </c>
      <c r="K1443" s="2"/>
      <c r="L1443" s="2" t="s">
        <v>18</v>
      </c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</row>
    <row r="1444" spans="1:34" x14ac:dyDescent="0.25">
      <c r="A1444" s="2">
        <v>336185</v>
      </c>
      <c r="B1444" s="2" t="s">
        <v>2757</v>
      </c>
      <c r="C1444" s="2" t="s">
        <v>376</v>
      </c>
      <c r="D1444" s="2" t="s">
        <v>2758</v>
      </c>
      <c r="E1444" s="2" t="s">
        <v>77</v>
      </c>
      <c r="F1444" s="2">
        <v>34714</v>
      </c>
      <c r="G1444" s="2" t="s">
        <v>2759</v>
      </c>
      <c r="H1444" s="2" t="s">
        <v>16</v>
      </c>
      <c r="I1444" s="2" t="s">
        <v>138</v>
      </c>
      <c r="J1444" s="2" t="s">
        <v>1179</v>
      </c>
      <c r="K1444" s="2"/>
      <c r="L1444" s="2" t="s">
        <v>40</v>
      </c>
      <c r="M1444" s="2"/>
      <c r="N1444" s="2"/>
      <c r="O1444" s="2"/>
      <c r="P1444" s="2" t="s">
        <v>4259</v>
      </c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</row>
    <row r="1445" spans="1:34" x14ac:dyDescent="0.25">
      <c r="A1445" s="2">
        <v>336204</v>
      </c>
      <c r="B1445" s="2" t="s">
        <v>4150</v>
      </c>
      <c r="C1445" s="2" t="s">
        <v>623</v>
      </c>
      <c r="D1445" s="2" t="s">
        <v>929</v>
      </c>
      <c r="E1445" s="2" t="s">
        <v>76</v>
      </c>
      <c r="F1445" s="2">
        <v>35145</v>
      </c>
      <c r="G1445" s="2" t="s">
        <v>67</v>
      </c>
      <c r="H1445" s="2" t="s">
        <v>16</v>
      </c>
      <c r="I1445" s="2" t="s">
        <v>138</v>
      </c>
      <c r="J1445" s="2" t="s">
        <v>15</v>
      </c>
      <c r="K1445" s="2"/>
      <c r="L1445" s="2" t="s">
        <v>30</v>
      </c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</row>
    <row r="1446" spans="1:34" x14ac:dyDescent="0.25">
      <c r="A1446" s="2">
        <v>336231</v>
      </c>
      <c r="B1446" s="2" t="s">
        <v>2392</v>
      </c>
      <c r="C1446" s="2" t="s">
        <v>337</v>
      </c>
      <c r="D1446" s="2" t="s">
        <v>438</v>
      </c>
      <c r="E1446" s="2" t="s">
        <v>76</v>
      </c>
      <c r="F1446" s="2">
        <v>31066</v>
      </c>
      <c r="G1446" s="2" t="s">
        <v>18</v>
      </c>
      <c r="H1446" s="2" t="s">
        <v>16</v>
      </c>
      <c r="I1446" s="2" t="s">
        <v>138</v>
      </c>
      <c r="J1446" s="2" t="s">
        <v>1179</v>
      </c>
      <c r="K1446" s="2"/>
      <c r="L1446" s="2" t="s">
        <v>18</v>
      </c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</row>
    <row r="1447" spans="1:34" x14ac:dyDescent="0.25">
      <c r="A1447" s="2">
        <v>336307</v>
      </c>
      <c r="B1447" s="2" t="s">
        <v>3313</v>
      </c>
      <c r="C1447" s="2" t="s">
        <v>454</v>
      </c>
      <c r="D1447" s="2" t="s">
        <v>322</v>
      </c>
      <c r="E1447" s="2" t="s">
        <v>76</v>
      </c>
      <c r="F1447" s="2">
        <v>36270</v>
      </c>
      <c r="G1447" s="2" t="s">
        <v>819</v>
      </c>
      <c r="H1447" s="2" t="s">
        <v>16</v>
      </c>
      <c r="I1447" s="2" t="s">
        <v>138</v>
      </c>
      <c r="J1447" s="2" t="s">
        <v>15</v>
      </c>
      <c r="K1447" s="2"/>
      <c r="L1447" s="2" t="s">
        <v>30</v>
      </c>
      <c r="M1447" s="2"/>
      <c r="N1447" s="2"/>
      <c r="O1447" s="2"/>
      <c r="P1447" s="2" t="s">
        <v>4266</v>
      </c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</row>
    <row r="1448" spans="1:34" x14ac:dyDescent="0.25">
      <c r="A1448" s="2">
        <v>336316</v>
      </c>
      <c r="B1448" s="2" t="s">
        <v>3946</v>
      </c>
      <c r="C1448" s="2" t="s">
        <v>331</v>
      </c>
      <c r="D1448" s="2" t="s">
        <v>2338</v>
      </c>
      <c r="E1448" s="2" t="s">
        <v>76</v>
      </c>
      <c r="F1448" s="2">
        <v>32248</v>
      </c>
      <c r="G1448" s="2" t="s">
        <v>3947</v>
      </c>
      <c r="H1448" s="2" t="s">
        <v>16</v>
      </c>
      <c r="I1448" s="2" t="s">
        <v>138</v>
      </c>
      <c r="J1448" s="2" t="s">
        <v>1179</v>
      </c>
      <c r="K1448" s="2"/>
      <c r="L1448" s="2" t="s">
        <v>37</v>
      </c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</row>
    <row r="1449" spans="1:34" x14ac:dyDescent="0.25">
      <c r="A1449" s="2">
        <v>336340</v>
      </c>
      <c r="B1449" s="2" t="s">
        <v>3436</v>
      </c>
      <c r="C1449" s="2" t="s">
        <v>3437</v>
      </c>
      <c r="D1449" s="2" t="s">
        <v>594</v>
      </c>
      <c r="E1449" s="2" t="s">
        <v>76</v>
      </c>
      <c r="F1449" s="2">
        <v>31911</v>
      </c>
      <c r="G1449" s="2" t="s">
        <v>18</v>
      </c>
      <c r="H1449" s="2" t="s">
        <v>16</v>
      </c>
      <c r="I1449" s="2" t="s">
        <v>138</v>
      </c>
      <c r="J1449" s="2" t="s">
        <v>15</v>
      </c>
      <c r="K1449" s="2"/>
      <c r="L1449" s="2" t="s">
        <v>18</v>
      </c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</row>
    <row r="1450" spans="1:34" x14ac:dyDescent="0.25">
      <c r="A1450" s="2">
        <v>336354</v>
      </c>
      <c r="B1450" s="2" t="s">
        <v>4151</v>
      </c>
      <c r="C1450" s="2" t="s">
        <v>334</v>
      </c>
      <c r="D1450" s="2" t="s">
        <v>231</v>
      </c>
      <c r="E1450" s="2" t="s">
        <v>76</v>
      </c>
      <c r="F1450" s="2">
        <v>32242</v>
      </c>
      <c r="G1450" s="2" t="s">
        <v>878</v>
      </c>
      <c r="H1450" s="2" t="s">
        <v>16</v>
      </c>
      <c r="I1450" s="2" t="s">
        <v>138</v>
      </c>
      <c r="J1450" s="2" t="s">
        <v>1179</v>
      </c>
      <c r="K1450" s="2"/>
      <c r="L1450" s="2" t="s">
        <v>50</v>
      </c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</row>
    <row r="1451" spans="1:34" x14ac:dyDescent="0.25">
      <c r="A1451" s="2">
        <v>336366</v>
      </c>
      <c r="B1451" s="2" t="s">
        <v>3345</v>
      </c>
      <c r="C1451" s="2" t="s">
        <v>220</v>
      </c>
      <c r="D1451" s="2" t="s">
        <v>2736</v>
      </c>
      <c r="E1451" s="2" t="s">
        <v>77</v>
      </c>
      <c r="F1451" s="2">
        <v>29006</v>
      </c>
      <c r="G1451" s="2" t="s">
        <v>18</v>
      </c>
      <c r="H1451" s="2" t="s">
        <v>16</v>
      </c>
      <c r="I1451" s="2" t="s">
        <v>138</v>
      </c>
      <c r="J1451" s="2" t="s">
        <v>1179</v>
      </c>
      <c r="K1451" s="2"/>
      <c r="L1451" s="2" t="s">
        <v>73</v>
      </c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</row>
    <row r="1452" spans="1:34" x14ac:dyDescent="0.25">
      <c r="A1452" s="2">
        <v>336379</v>
      </c>
      <c r="B1452" s="2" t="s">
        <v>3773</v>
      </c>
      <c r="C1452" s="2" t="s">
        <v>261</v>
      </c>
      <c r="D1452" s="2" t="s">
        <v>914</v>
      </c>
      <c r="E1452" s="2" t="s">
        <v>77</v>
      </c>
      <c r="F1452" s="2">
        <v>35900</v>
      </c>
      <c r="G1452" s="2" t="s">
        <v>18</v>
      </c>
      <c r="H1452" s="2" t="s">
        <v>16</v>
      </c>
      <c r="I1452" s="2" t="s">
        <v>138</v>
      </c>
      <c r="J1452" s="2" t="s">
        <v>15</v>
      </c>
      <c r="K1452" s="2"/>
      <c r="L1452" s="2" t="s">
        <v>18</v>
      </c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</row>
    <row r="1453" spans="1:34" x14ac:dyDescent="0.25">
      <c r="A1453" s="2">
        <v>336384</v>
      </c>
      <c r="B1453" s="2" t="s">
        <v>3774</v>
      </c>
      <c r="C1453" s="2" t="s">
        <v>970</v>
      </c>
      <c r="D1453" s="2" t="s">
        <v>377</v>
      </c>
      <c r="E1453" s="2" t="s">
        <v>76</v>
      </c>
      <c r="F1453" s="2">
        <v>35929</v>
      </c>
      <c r="G1453" s="2" t="s">
        <v>502</v>
      </c>
      <c r="H1453" s="2" t="s">
        <v>16</v>
      </c>
      <c r="I1453" s="2" t="s">
        <v>138</v>
      </c>
      <c r="J1453" s="2" t="s">
        <v>15</v>
      </c>
      <c r="K1453" s="2"/>
      <c r="L1453" s="2" t="s">
        <v>18</v>
      </c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</row>
    <row r="1454" spans="1:34" x14ac:dyDescent="0.25">
      <c r="A1454" s="2">
        <v>336390</v>
      </c>
      <c r="B1454" s="2" t="s">
        <v>2959</v>
      </c>
      <c r="C1454" s="2" t="s">
        <v>2739</v>
      </c>
      <c r="D1454" s="2" t="s">
        <v>840</v>
      </c>
      <c r="E1454" s="2" t="s">
        <v>77</v>
      </c>
      <c r="F1454" s="2">
        <v>34814</v>
      </c>
      <c r="G1454" s="2" t="s">
        <v>70</v>
      </c>
      <c r="H1454" s="2" t="s">
        <v>16</v>
      </c>
      <c r="I1454" s="2" t="s">
        <v>138</v>
      </c>
      <c r="J1454" s="2" t="s">
        <v>1179</v>
      </c>
      <c r="K1454" s="2"/>
      <c r="L1454" s="2" t="s">
        <v>70</v>
      </c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</row>
    <row r="1455" spans="1:34" x14ac:dyDescent="0.25">
      <c r="A1455" s="2">
        <v>336399</v>
      </c>
      <c r="B1455" s="2" t="s">
        <v>2673</v>
      </c>
      <c r="C1455" s="2" t="s">
        <v>355</v>
      </c>
      <c r="D1455" s="2" t="s">
        <v>507</v>
      </c>
      <c r="E1455" s="2" t="s">
        <v>77</v>
      </c>
      <c r="F1455" s="2">
        <v>33970</v>
      </c>
      <c r="G1455" s="2" t="s">
        <v>2674</v>
      </c>
      <c r="H1455" s="2" t="s">
        <v>16</v>
      </c>
      <c r="I1455" s="2" t="s">
        <v>138</v>
      </c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</row>
    <row r="1456" spans="1:34" x14ac:dyDescent="0.25">
      <c r="A1456" s="2">
        <v>336400</v>
      </c>
      <c r="B1456" s="2" t="s">
        <v>4152</v>
      </c>
      <c r="C1456" s="2" t="s">
        <v>252</v>
      </c>
      <c r="D1456" s="2" t="s">
        <v>799</v>
      </c>
      <c r="E1456" s="2" t="s">
        <v>77</v>
      </c>
      <c r="F1456" s="2">
        <v>31200</v>
      </c>
      <c r="G1456" s="2" t="s">
        <v>502</v>
      </c>
      <c r="H1456" s="2" t="s">
        <v>16</v>
      </c>
      <c r="I1456" s="2" t="s">
        <v>138</v>
      </c>
      <c r="J1456" s="2" t="s">
        <v>1179</v>
      </c>
      <c r="K1456" s="2"/>
      <c r="L1456" s="2" t="s">
        <v>30</v>
      </c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</row>
    <row r="1457" spans="1:34" x14ac:dyDescent="0.25">
      <c r="A1457" s="2">
        <v>336402</v>
      </c>
      <c r="B1457" s="2" t="s">
        <v>2793</v>
      </c>
      <c r="C1457" s="2" t="s">
        <v>228</v>
      </c>
      <c r="D1457" s="2" t="s">
        <v>374</v>
      </c>
      <c r="E1457" s="2" t="s">
        <v>76</v>
      </c>
      <c r="F1457" s="2">
        <v>36538</v>
      </c>
      <c r="G1457" s="2" t="s">
        <v>699</v>
      </c>
      <c r="H1457" s="2" t="s">
        <v>16</v>
      </c>
      <c r="I1457" s="2" t="s">
        <v>138</v>
      </c>
      <c r="J1457" s="2" t="s">
        <v>1179</v>
      </c>
      <c r="K1457" s="2"/>
      <c r="L1457" s="2" t="s">
        <v>30</v>
      </c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</row>
    <row r="1458" spans="1:34" x14ac:dyDescent="0.25">
      <c r="A1458" s="2">
        <v>336406</v>
      </c>
      <c r="B1458" s="2" t="s">
        <v>2489</v>
      </c>
      <c r="C1458" s="2" t="s">
        <v>628</v>
      </c>
      <c r="D1458" s="2" t="s">
        <v>2490</v>
      </c>
      <c r="E1458" s="2" t="s">
        <v>76</v>
      </c>
      <c r="F1458" s="2">
        <v>32451</v>
      </c>
      <c r="G1458" s="2" t="s">
        <v>18</v>
      </c>
      <c r="H1458" s="2" t="s">
        <v>16</v>
      </c>
      <c r="I1458" s="2" t="s">
        <v>138</v>
      </c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</row>
    <row r="1459" spans="1:34" x14ac:dyDescent="0.25">
      <c r="A1459" s="2">
        <v>336427</v>
      </c>
      <c r="B1459" s="2" t="s">
        <v>3533</v>
      </c>
      <c r="C1459" s="2" t="s">
        <v>247</v>
      </c>
      <c r="D1459" s="2" t="s">
        <v>852</v>
      </c>
      <c r="E1459" s="2" t="s">
        <v>77</v>
      </c>
      <c r="F1459" s="2">
        <v>33604</v>
      </c>
      <c r="G1459" s="2" t="s">
        <v>70</v>
      </c>
      <c r="H1459" s="2" t="s">
        <v>16</v>
      </c>
      <c r="I1459" s="2" t="s">
        <v>138</v>
      </c>
      <c r="J1459" s="2" t="s">
        <v>1179</v>
      </c>
      <c r="K1459" s="2"/>
      <c r="L1459" s="2" t="s">
        <v>70</v>
      </c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</row>
    <row r="1460" spans="1:34" x14ac:dyDescent="0.25">
      <c r="A1460" s="2">
        <v>336431</v>
      </c>
      <c r="B1460" s="2" t="s">
        <v>3231</v>
      </c>
      <c r="C1460" s="2" t="s">
        <v>354</v>
      </c>
      <c r="D1460" s="2" t="s">
        <v>3232</v>
      </c>
      <c r="E1460" s="2" t="s">
        <v>77</v>
      </c>
      <c r="F1460" s="2">
        <v>28416</v>
      </c>
      <c r="G1460" s="2" t="s">
        <v>246</v>
      </c>
      <c r="H1460" s="2" t="s">
        <v>16</v>
      </c>
      <c r="I1460" s="2" t="s">
        <v>138</v>
      </c>
      <c r="J1460" s="2" t="s">
        <v>1179</v>
      </c>
      <c r="K1460" s="2"/>
      <c r="L1460" s="2" t="s">
        <v>70</v>
      </c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</row>
    <row r="1461" spans="1:34" x14ac:dyDescent="0.25">
      <c r="A1461" s="2">
        <v>336433</v>
      </c>
      <c r="B1461" s="2" t="s">
        <v>3164</v>
      </c>
      <c r="C1461" s="2" t="s">
        <v>1517</v>
      </c>
      <c r="D1461" s="2" t="s">
        <v>494</v>
      </c>
      <c r="E1461" s="2" t="s">
        <v>77</v>
      </c>
      <c r="F1461" s="2">
        <v>31168</v>
      </c>
      <c r="G1461" s="2" t="s">
        <v>18</v>
      </c>
      <c r="H1461" s="2" t="s">
        <v>16</v>
      </c>
      <c r="I1461" s="2" t="s">
        <v>138</v>
      </c>
      <c r="J1461" s="2" t="s">
        <v>1179</v>
      </c>
      <c r="K1461" s="2"/>
      <c r="L1461" s="2" t="s">
        <v>18</v>
      </c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</row>
    <row r="1462" spans="1:34" x14ac:dyDescent="0.25">
      <c r="A1462" s="2">
        <v>336465</v>
      </c>
      <c r="B1462" s="2" t="s">
        <v>3301</v>
      </c>
      <c r="C1462" s="2" t="s">
        <v>1430</v>
      </c>
      <c r="D1462" s="2" t="s">
        <v>2307</v>
      </c>
      <c r="E1462" s="2" t="s">
        <v>77</v>
      </c>
      <c r="F1462" s="2">
        <v>27779</v>
      </c>
      <c r="G1462" s="2" t="s">
        <v>3302</v>
      </c>
      <c r="H1462" s="2" t="s">
        <v>16</v>
      </c>
      <c r="I1462" s="2" t="s">
        <v>138</v>
      </c>
      <c r="J1462" s="2" t="s">
        <v>1179</v>
      </c>
      <c r="K1462" s="2"/>
      <c r="L1462" s="2" t="s">
        <v>30</v>
      </c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</row>
    <row r="1463" spans="1:34" x14ac:dyDescent="0.25">
      <c r="A1463" s="2">
        <v>336510</v>
      </c>
      <c r="B1463" s="2" t="s">
        <v>4026</v>
      </c>
      <c r="C1463" s="2" t="s">
        <v>515</v>
      </c>
      <c r="D1463" s="2" t="s">
        <v>790</v>
      </c>
      <c r="E1463" s="2" t="s">
        <v>77</v>
      </c>
      <c r="F1463" s="2">
        <v>33834</v>
      </c>
      <c r="G1463" s="2" t="s">
        <v>332</v>
      </c>
      <c r="H1463" s="2" t="s">
        <v>16</v>
      </c>
      <c r="I1463" s="2" t="s">
        <v>138</v>
      </c>
      <c r="J1463" s="2" t="s">
        <v>15</v>
      </c>
      <c r="K1463" s="2"/>
      <c r="L1463" s="2" t="s">
        <v>30</v>
      </c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</row>
    <row r="1464" spans="1:34" x14ac:dyDescent="0.25">
      <c r="A1464" s="2">
        <v>336526</v>
      </c>
      <c r="B1464" s="2" t="s">
        <v>3669</v>
      </c>
      <c r="C1464" s="2" t="s">
        <v>562</v>
      </c>
      <c r="D1464" s="2" t="s">
        <v>801</v>
      </c>
      <c r="E1464" s="2" t="s">
        <v>77</v>
      </c>
      <c r="F1464" s="2">
        <v>31201</v>
      </c>
      <c r="G1464" s="2" t="s">
        <v>212</v>
      </c>
      <c r="H1464" s="2" t="s">
        <v>16</v>
      </c>
      <c r="I1464" s="2" t="s">
        <v>138</v>
      </c>
      <c r="J1464" s="2" t="s">
        <v>1179</v>
      </c>
      <c r="K1464" s="2"/>
      <c r="L1464" s="2" t="s">
        <v>18</v>
      </c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</row>
    <row r="1465" spans="1:34" x14ac:dyDescent="0.25">
      <c r="A1465" s="2">
        <v>336546</v>
      </c>
      <c r="B1465" s="2" t="s">
        <v>4153</v>
      </c>
      <c r="C1465" s="2" t="s">
        <v>1047</v>
      </c>
      <c r="D1465" s="2" t="s">
        <v>286</v>
      </c>
      <c r="E1465" s="2" t="s">
        <v>77</v>
      </c>
      <c r="F1465" s="2">
        <v>34335</v>
      </c>
      <c r="G1465" s="2" t="s">
        <v>67</v>
      </c>
      <c r="H1465" s="2" t="s">
        <v>16</v>
      </c>
      <c r="I1465" s="2" t="s">
        <v>138</v>
      </c>
      <c r="J1465" s="2" t="s">
        <v>15</v>
      </c>
      <c r="K1465" s="2"/>
      <c r="L1465" s="2" t="s">
        <v>67</v>
      </c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</row>
    <row r="1466" spans="1:34" x14ac:dyDescent="0.25">
      <c r="A1466" s="2">
        <v>336558</v>
      </c>
      <c r="B1466" s="2" t="s">
        <v>2624</v>
      </c>
      <c r="C1466" s="2" t="s">
        <v>570</v>
      </c>
      <c r="D1466" s="2" t="s">
        <v>1540</v>
      </c>
      <c r="E1466" s="2" t="s">
        <v>77</v>
      </c>
      <c r="F1466" s="2">
        <v>32645</v>
      </c>
      <c r="G1466" s="2" t="s">
        <v>18</v>
      </c>
      <c r="H1466" s="2" t="s">
        <v>16</v>
      </c>
      <c r="I1466" s="2" t="s">
        <v>138</v>
      </c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</row>
    <row r="1467" spans="1:34" x14ac:dyDescent="0.25">
      <c r="A1467" s="2">
        <v>336559</v>
      </c>
      <c r="B1467" s="2" t="s">
        <v>723</v>
      </c>
      <c r="C1467" s="2" t="s">
        <v>247</v>
      </c>
      <c r="D1467" s="2" t="s">
        <v>1538</v>
      </c>
      <c r="E1467" s="2" t="s">
        <v>77</v>
      </c>
      <c r="F1467" s="2">
        <v>33746</v>
      </c>
      <c r="G1467" s="2" t="s">
        <v>18</v>
      </c>
      <c r="H1467" s="2" t="s">
        <v>16</v>
      </c>
      <c r="I1467" s="2" t="s">
        <v>138</v>
      </c>
      <c r="J1467" s="2" t="s">
        <v>1179</v>
      </c>
      <c r="K1467" s="2"/>
      <c r="L1467" s="2" t="s">
        <v>18</v>
      </c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</row>
    <row r="1468" spans="1:34" x14ac:dyDescent="0.25">
      <c r="A1468" s="2">
        <v>336563</v>
      </c>
      <c r="B1468" s="2" t="s">
        <v>3670</v>
      </c>
      <c r="C1468" s="2" t="s">
        <v>3671</v>
      </c>
      <c r="D1468" s="2" t="s">
        <v>283</v>
      </c>
      <c r="E1468" s="2" t="s">
        <v>77</v>
      </c>
      <c r="F1468" s="2">
        <v>31784</v>
      </c>
      <c r="G1468" s="2" t="s">
        <v>18</v>
      </c>
      <c r="H1468" s="2" t="s">
        <v>16</v>
      </c>
      <c r="I1468" s="2" t="s">
        <v>138</v>
      </c>
      <c r="J1468" s="2" t="s">
        <v>1179</v>
      </c>
      <c r="K1468" s="2"/>
      <c r="L1468" s="2" t="s">
        <v>18</v>
      </c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</row>
    <row r="1469" spans="1:34" x14ac:dyDescent="0.25">
      <c r="A1469" s="2">
        <v>336574</v>
      </c>
      <c r="B1469" s="2" t="s">
        <v>3778</v>
      </c>
      <c r="C1469" s="2" t="s">
        <v>261</v>
      </c>
      <c r="D1469" s="2" t="s">
        <v>214</v>
      </c>
      <c r="E1469" s="2" t="s">
        <v>77</v>
      </c>
      <c r="F1469" s="2">
        <v>36550</v>
      </c>
      <c r="G1469" s="2" t="s">
        <v>3779</v>
      </c>
      <c r="H1469" s="2" t="s">
        <v>16</v>
      </c>
      <c r="I1469" s="2" t="s">
        <v>138</v>
      </c>
      <c r="J1469" s="2" t="s">
        <v>1179</v>
      </c>
      <c r="K1469" s="2"/>
      <c r="L1469" s="2" t="s">
        <v>18</v>
      </c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</row>
    <row r="1470" spans="1:34" x14ac:dyDescent="0.25">
      <c r="A1470" s="2">
        <v>336594</v>
      </c>
      <c r="B1470" s="2" t="s">
        <v>3205</v>
      </c>
      <c r="C1470" s="2" t="s">
        <v>540</v>
      </c>
      <c r="D1470" s="2" t="s">
        <v>215</v>
      </c>
      <c r="E1470" s="2" t="s">
        <v>77</v>
      </c>
      <c r="F1470" s="2">
        <v>32940</v>
      </c>
      <c r="G1470" s="2" t="s">
        <v>58</v>
      </c>
      <c r="H1470" s="2" t="s">
        <v>16</v>
      </c>
      <c r="I1470" s="2" t="s">
        <v>138</v>
      </c>
      <c r="J1470" s="2" t="s">
        <v>1179</v>
      </c>
      <c r="K1470" s="2"/>
      <c r="L1470" s="2" t="s">
        <v>30</v>
      </c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</row>
    <row r="1471" spans="1:34" x14ac:dyDescent="0.25">
      <c r="A1471" s="2">
        <v>336605</v>
      </c>
      <c r="B1471" s="2" t="s">
        <v>2988</v>
      </c>
      <c r="C1471" s="2" t="s">
        <v>247</v>
      </c>
      <c r="D1471" s="2" t="s">
        <v>898</v>
      </c>
      <c r="E1471" s="2" t="s">
        <v>77</v>
      </c>
      <c r="F1471" s="2">
        <v>31194</v>
      </c>
      <c r="G1471" s="2" t="s">
        <v>18</v>
      </c>
      <c r="H1471" s="2" t="s">
        <v>16</v>
      </c>
      <c r="I1471" s="2" t="s">
        <v>138</v>
      </c>
      <c r="J1471" s="2" t="s">
        <v>1179</v>
      </c>
      <c r="K1471" s="2"/>
      <c r="L1471" s="2" t="s">
        <v>18</v>
      </c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</row>
    <row r="1472" spans="1:34" x14ac:dyDescent="0.25">
      <c r="A1472" s="2">
        <v>336608</v>
      </c>
      <c r="B1472" s="2" t="s">
        <v>3438</v>
      </c>
      <c r="C1472" s="2" t="s">
        <v>361</v>
      </c>
      <c r="D1472" s="2" t="s">
        <v>288</v>
      </c>
      <c r="E1472" s="2" t="s">
        <v>77</v>
      </c>
      <c r="F1472" s="2">
        <v>33437</v>
      </c>
      <c r="G1472" s="2" t="s">
        <v>18</v>
      </c>
      <c r="H1472" s="2" t="s">
        <v>16</v>
      </c>
      <c r="I1472" s="2" t="s">
        <v>138</v>
      </c>
      <c r="J1472" s="2" t="s">
        <v>15</v>
      </c>
      <c r="K1472" s="2"/>
      <c r="L1472" s="2" t="s">
        <v>18</v>
      </c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</row>
    <row r="1473" spans="1:34" x14ac:dyDescent="0.25">
      <c r="A1473" s="2">
        <v>336626</v>
      </c>
      <c r="B1473" s="2" t="s">
        <v>3673</v>
      </c>
      <c r="C1473" s="2" t="s">
        <v>228</v>
      </c>
      <c r="D1473" s="2" t="s">
        <v>574</v>
      </c>
      <c r="E1473" s="2" t="s">
        <v>77</v>
      </c>
      <c r="F1473" s="2">
        <v>33939</v>
      </c>
      <c r="G1473" s="2" t="s">
        <v>269</v>
      </c>
      <c r="H1473" s="2" t="s">
        <v>16</v>
      </c>
      <c r="I1473" s="2" t="s">
        <v>138</v>
      </c>
      <c r="J1473" s="2" t="s">
        <v>1179</v>
      </c>
      <c r="K1473" s="2"/>
      <c r="L1473" s="2" t="s">
        <v>67</v>
      </c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</row>
    <row r="1474" spans="1:34" x14ac:dyDescent="0.25">
      <c r="A1474" s="2">
        <v>336651</v>
      </c>
      <c r="B1474" s="2" t="s">
        <v>4154</v>
      </c>
      <c r="C1474" s="2" t="s">
        <v>560</v>
      </c>
      <c r="D1474" s="2" t="s">
        <v>211</v>
      </c>
      <c r="E1474" s="2" t="s">
        <v>77</v>
      </c>
      <c r="F1474" s="2">
        <v>35825</v>
      </c>
      <c r="G1474" s="2" t="s">
        <v>352</v>
      </c>
      <c r="H1474" s="2" t="s">
        <v>16</v>
      </c>
      <c r="I1474" s="2" t="s">
        <v>138</v>
      </c>
      <c r="J1474" s="2" t="s">
        <v>1179</v>
      </c>
      <c r="K1474" s="2"/>
      <c r="L1474" s="2" t="s">
        <v>47</v>
      </c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</row>
    <row r="1475" spans="1:34" x14ac:dyDescent="0.25">
      <c r="A1475" s="2">
        <v>336672</v>
      </c>
      <c r="B1475" s="2" t="s">
        <v>3538</v>
      </c>
      <c r="C1475" s="2" t="s">
        <v>220</v>
      </c>
      <c r="D1475" s="2" t="s">
        <v>2713</v>
      </c>
      <c r="E1475" s="2" t="s">
        <v>77</v>
      </c>
      <c r="F1475" s="2">
        <v>29954</v>
      </c>
      <c r="G1475" s="2" t="s">
        <v>18</v>
      </c>
      <c r="H1475" s="2" t="s">
        <v>16</v>
      </c>
      <c r="I1475" s="2" t="s">
        <v>138</v>
      </c>
      <c r="J1475" s="2" t="s">
        <v>1179</v>
      </c>
      <c r="K1475" s="2"/>
      <c r="L1475" s="2" t="s">
        <v>18</v>
      </c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</row>
    <row r="1476" spans="1:34" x14ac:dyDescent="0.25">
      <c r="A1476" s="2">
        <v>336676</v>
      </c>
      <c r="B1476" s="2" t="s">
        <v>2469</v>
      </c>
      <c r="C1476" s="2" t="s">
        <v>419</v>
      </c>
      <c r="D1476" s="2" t="s">
        <v>275</v>
      </c>
      <c r="E1476" s="2" t="s">
        <v>77</v>
      </c>
      <c r="F1476" s="2">
        <v>34119</v>
      </c>
      <c r="G1476" s="2" t="s">
        <v>18</v>
      </c>
      <c r="H1476" s="2" t="s">
        <v>16</v>
      </c>
      <c r="I1476" s="2" t="s">
        <v>138</v>
      </c>
      <c r="J1476" s="2" t="s">
        <v>1179</v>
      </c>
      <c r="K1476" s="2"/>
      <c r="L1476" s="2" t="s">
        <v>30</v>
      </c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</row>
    <row r="1477" spans="1:34" x14ac:dyDescent="0.25">
      <c r="A1477" s="2">
        <v>336680</v>
      </c>
      <c r="B1477" s="2" t="s">
        <v>2712</v>
      </c>
      <c r="C1477" s="2" t="s">
        <v>220</v>
      </c>
      <c r="D1477" s="2" t="s">
        <v>2713</v>
      </c>
      <c r="E1477" s="2" t="s">
        <v>77</v>
      </c>
      <c r="F1477" s="2">
        <v>31449</v>
      </c>
      <c r="G1477" s="2" t="s">
        <v>18</v>
      </c>
      <c r="H1477" s="2" t="s">
        <v>16</v>
      </c>
      <c r="I1477" s="2" t="s">
        <v>138</v>
      </c>
      <c r="J1477" s="2" t="s">
        <v>1179</v>
      </c>
      <c r="K1477" s="2"/>
      <c r="L1477" s="2" t="s">
        <v>18</v>
      </c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</row>
    <row r="1478" spans="1:34" x14ac:dyDescent="0.25">
      <c r="A1478" s="2">
        <v>336687</v>
      </c>
      <c r="B1478" s="2" t="s">
        <v>4155</v>
      </c>
      <c r="C1478" s="2" t="s">
        <v>228</v>
      </c>
      <c r="D1478" s="2" t="s">
        <v>517</v>
      </c>
      <c r="E1478" s="2" t="s">
        <v>77</v>
      </c>
      <c r="F1478" s="2">
        <v>31074</v>
      </c>
      <c r="G1478" s="2" t="s">
        <v>343</v>
      </c>
      <c r="H1478" s="2" t="s">
        <v>16</v>
      </c>
      <c r="I1478" s="2" t="s">
        <v>138</v>
      </c>
      <c r="J1478" s="2" t="s">
        <v>1179</v>
      </c>
      <c r="K1478" s="2"/>
      <c r="L1478" s="2" t="s">
        <v>37</v>
      </c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</row>
    <row r="1479" spans="1:34" x14ac:dyDescent="0.25">
      <c r="A1479" s="2">
        <v>336697</v>
      </c>
      <c r="B1479" s="2" t="s">
        <v>3842</v>
      </c>
      <c r="C1479" s="2" t="s">
        <v>529</v>
      </c>
      <c r="D1479" s="2" t="s">
        <v>1485</v>
      </c>
      <c r="E1479" s="2" t="s">
        <v>77</v>
      </c>
      <c r="F1479" s="2">
        <v>32721</v>
      </c>
      <c r="G1479" s="2" t="s">
        <v>67</v>
      </c>
      <c r="H1479" s="2" t="s">
        <v>16</v>
      </c>
      <c r="I1479" s="2" t="s">
        <v>138</v>
      </c>
      <c r="J1479" s="2" t="s">
        <v>1179</v>
      </c>
      <c r="K1479" s="2">
        <v>2009</v>
      </c>
      <c r="L1479" s="2" t="s">
        <v>67</v>
      </c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</row>
    <row r="1480" spans="1:34" x14ac:dyDescent="0.25">
      <c r="A1480" s="2">
        <v>336714</v>
      </c>
      <c r="B1480" s="2" t="s">
        <v>2632</v>
      </c>
      <c r="C1480" s="2" t="s">
        <v>389</v>
      </c>
      <c r="D1480" s="2" t="s">
        <v>2633</v>
      </c>
      <c r="E1480" s="2" t="s">
        <v>76</v>
      </c>
      <c r="F1480" s="2">
        <v>35108</v>
      </c>
      <c r="G1480" s="2" t="s">
        <v>18</v>
      </c>
      <c r="H1480" s="2" t="s">
        <v>16</v>
      </c>
      <c r="I1480" s="2" t="s">
        <v>138</v>
      </c>
      <c r="J1480" s="2" t="s">
        <v>15</v>
      </c>
      <c r="K1480" s="2"/>
      <c r="L1480" s="2" t="s">
        <v>61</v>
      </c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</row>
    <row r="1481" spans="1:34" x14ac:dyDescent="0.25">
      <c r="A1481" s="2">
        <v>336729</v>
      </c>
      <c r="B1481" s="2" t="s">
        <v>3243</v>
      </c>
      <c r="C1481" s="2" t="s">
        <v>592</v>
      </c>
      <c r="D1481" s="2" t="s">
        <v>823</v>
      </c>
      <c r="E1481" s="2" t="s">
        <v>76</v>
      </c>
      <c r="F1481" s="2">
        <v>36892</v>
      </c>
      <c r="G1481" s="2" t="s">
        <v>18</v>
      </c>
      <c r="H1481" s="2" t="s">
        <v>16</v>
      </c>
      <c r="I1481" s="2" t="s">
        <v>138</v>
      </c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</row>
    <row r="1482" spans="1:34" x14ac:dyDescent="0.25">
      <c r="A1482" s="2">
        <v>336742</v>
      </c>
      <c r="B1482" s="2" t="s">
        <v>3539</v>
      </c>
      <c r="C1482" s="2" t="s">
        <v>3540</v>
      </c>
      <c r="D1482" s="2" t="s">
        <v>716</v>
      </c>
      <c r="E1482" s="2" t="s">
        <v>76</v>
      </c>
      <c r="F1482" s="2">
        <v>29319</v>
      </c>
      <c r="G1482" s="2" t="s">
        <v>3541</v>
      </c>
      <c r="H1482" s="2" t="s">
        <v>16</v>
      </c>
      <c r="I1482" s="2" t="s">
        <v>138</v>
      </c>
      <c r="J1482" s="2" t="s">
        <v>1179</v>
      </c>
      <c r="K1482" s="2"/>
      <c r="L1482" s="2" t="s">
        <v>30</v>
      </c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</row>
    <row r="1483" spans="1:34" x14ac:dyDescent="0.25">
      <c r="A1483" s="2">
        <v>336745</v>
      </c>
      <c r="B1483" s="2" t="s">
        <v>3166</v>
      </c>
      <c r="C1483" s="2" t="s">
        <v>623</v>
      </c>
      <c r="D1483" s="2" t="s">
        <v>678</v>
      </c>
      <c r="E1483" s="2" t="s">
        <v>76</v>
      </c>
      <c r="F1483" s="2">
        <v>30318</v>
      </c>
      <c r="G1483" s="2" t="s">
        <v>3167</v>
      </c>
      <c r="H1483" s="2" t="s">
        <v>16</v>
      </c>
      <c r="I1483" s="2" t="s">
        <v>138</v>
      </c>
      <c r="J1483" s="2" t="s">
        <v>1179</v>
      </c>
      <c r="K1483" s="2"/>
      <c r="L1483" s="2" t="s">
        <v>58</v>
      </c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</row>
    <row r="1484" spans="1:34" x14ac:dyDescent="0.25">
      <c r="A1484" s="2">
        <v>336796</v>
      </c>
      <c r="B1484" s="2" t="s">
        <v>4027</v>
      </c>
      <c r="C1484" s="2" t="s">
        <v>232</v>
      </c>
      <c r="D1484" s="2" t="s">
        <v>4028</v>
      </c>
      <c r="E1484" s="2" t="s">
        <v>77</v>
      </c>
      <c r="F1484" s="2">
        <v>36277</v>
      </c>
      <c r="G1484" s="2" t="s">
        <v>18</v>
      </c>
      <c r="H1484" s="2" t="s">
        <v>16</v>
      </c>
      <c r="I1484" s="2" t="s">
        <v>138</v>
      </c>
      <c r="J1484" s="2" t="s">
        <v>1179</v>
      </c>
      <c r="K1484" s="2"/>
      <c r="L1484" s="2" t="s">
        <v>18</v>
      </c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</row>
    <row r="1485" spans="1:34" x14ac:dyDescent="0.25">
      <c r="A1485" s="2">
        <v>336805</v>
      </c>
      <c r="B1485" s="2" t="s">
        <v>3839</v>
      </c>
      <c r="C1485" s="2" t="s">
        <v>213</v>
      </c>
      <c r="D1485" s="2" t="s">
        <v>471</v>
      </c>
      <c r="E1485" s="2" t="s">
        <v>77</v>
      </c>
      <c r="F1485" s="2">
        <v>35148</v>
      </c>
      <c r="G1485" s="2" t="s">
        <v>55</v>
      </c>
      <c r="H1485" s="2" t="s">
        <v>16</v>
      </c>
      <c r="I1485" s="2" t="s">
        <v>138</v>
      </c>
      <c r="J1485" s="2" t="s">
        <v>1179</v>
      </c>
      <c r="K1485" s="2"/>
      <c r="L1485" s="2" t="s">
        <v>30</v>
      </c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</row>
    <row r="1486" spans="1:34" x14ac:dyDescent="0.25">
      <c r="A1486" s="2">
        <v>336807</v>
      </c>
      <c r="B1486" s="2" t="s">
        <v>2722</v>
      </c>
      <c r="C1486" s="2" t="s">
        <v>213</v>
      </c>
      <c r="D1486" s="2" t="s">
        <v>982</v>
      </c>
      <c r="E1486" s="2" t="s">
        <v>77</v>
      </c>
      <c r="F1486" s="2">
        <v>36526</v>
      </c>
      <c r="G1486" s="2" t="s">
        <v>18</v>
      </c>
      <c r="H1486" s="2" t="s">
        <v>16</v>
      </c>
      <c r="I1486" s="2" t="s">
        <v>138</v>
      </c>
      <c r="J1486" s="2" t="s">
        <v>1179</v>
      </c>
      <c r="K1486" s="2"/>
      <c r="L1486" s="2" t="s">
        <v>18</v>
      </c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</row>
    <row r="1487" spans="1:34" x14ac:dyDescent="0.25">
      <c r="A1487" s="2">
        <v>336810</v>
      </c>
      <c r="B1487" s="2" t="s">
        <v>3353</v>
      </c>
      <c r="C1487" s="2" t="s">
        <v>228</v>
      </c>
      <c r="D1487" s="2" t="s">
        <v>1073</v>
      </c>
      <c r="E1487" s="2" t="s">
        <v>76</v>
      </c>
      <c r="F1487" s="2">
        <v>36526</v>
      </c>
      <c r="G1487" s="2" t="s">
        <v>2031</v>
      </c>
      <c r="H1487" s="2" t="s">
        <v>16</v>
      </c>
      <c r="I1487" s="2" t="s">
        <v>138</v>
      </c>
      <c r="J1487" s="2" t="s">
        <v>1179</v>
      </c>
      <c r="K1487" s="2"/>
      <c r="L1487" s="2" t="s">
        <v>18</v>
      </c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</row>
    <row r="1488" spans="1:34" x14ac:dyDescent="0.25">
      <c r="A1488" s="2">
        <v>336811</v>
      </c>
      <c r="B1488" s="2" t="s">
        <v>4156</v>
      </c>
      <c r="C1488" s="2" t="s">
        <v>290</v>
      </c>
      <c r="D1488" s="2" t="s">
        <v>451</v>
      </c>
      <c r="E1488" s="2" t="s">
        <v>76</v>
      </c>
      <c r="F1488" s="2">
        <v>35379</v>
      </c>
      <c r="G1488" s="2" t="s">
        <v>266</v>
      </c>
      <c r="H1488" s="2" t="s">
        <v>16</v>
      </c>
      <c r="I1488" s="2" t="s">
        <v>138</v>
      </c>
      <c r="J1488" s="2" t="s">
        <v>15</v>
      </c>
      <c r="K1488" s="2"/>
      <c r="L1488" s="2" t="s">
        <v>30</v>
      </c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</row>
    <row r="1489" spans="1:34" x14ac:dyDescent="0.25">
      <c r="A1489" s="2">
        <v>336820</v>
      </c>
      <c r="B1489" s="2" t="s">
        <v>2766</v>
      </c>
      <c r="C1489" s="2" t="s">
        <v>210</v>
      </c>
      <c r="D1489" s="2" t="s">
        <v>294</v>
      </c>
      <c r="E1489" s="2" t="s">
        <v>77</v>
      </c>
      <c r="F1489" s="2">
        <v>33900</v>
      </c>
      <c r="G1489" s="2" t="s">
        <v>830</v>
      </c>
      <c r="H1489" s="2" t="s">
        <v>16</v>
      </c>
      <c r="I1489" s="2" t="s">
        <v>138</v>
      </c>
      <c r="J1489" s="2" t="s">
        <v>1179</v>
      </c>
      <c r="K1489" s="2"/>
      <c r="L1489" s="2" t="s">
        <v>30</v>
      </c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</row>
    <row r="1490" spans="1:34" x14ac:dyDescent="0.25">
      <c r="A1490" s="2">
        <v>336834</v>
      </c>
      <c r="B1490" s="2" t="s">
        <v>3093</v>
      </c>
      <c r="C1490" s="2" t="s">
        <v>295</v>
      </c>
      <c r="D1490" s="2" t="s">
        <v>848</v>
      </c>
      <c r="E1490" s="2" t="s">
        <v>76</v>
      </c>
      <c r="F1490" s="2">
        <v>34709</v>
      </c>
      <c r="G1490" s="2" t="s">
        <v>3094</v>
      </c>
      <c r="H1490" s="2" t="s">
        <v>38</v>
      </c>
      <c r="I1490" s="2" t="s">
        <v>138</v>
      </c>
      <c r="J1490" s="2" t="s">
        <v>1179</v>
      </c>
      <c r="K1490" s="2"/>
      <c r="L1490" s="2" t="s">
        <v>30</v>
      </c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</row>
    <row r="1491" spans="1:34" x14ac:dyDescent="0.25">
      <c r="A1491" s="2">
        <v>336840</v>
      </c>
      <c r="B1491" s="2" t="s">
        <v>4157</v>
      </c>
      <c r="C1491" s="2" t="s">
        <v>681</v>
      </c>
      <c r="D1491" s="2" t="s">
        <v>476</v>
      </c>
      <c r="E1491" s="2" t="s">
        <v>76</v>
      </c>
      <c r="F1491" s="2">
        <v>27874</v>
      </c>
      <c r="G1491" s="2" t="s">
        <v>18</v>
      </c>
      <c r="H1491" s="2" t="s">
        <v>16</v>
      </c>
      <c r="I1491" s="2" t="s">
        <v>138</v>
      </c>
      <c r="J1491" s="2" t="s">
        <v>1179</v>
      </c>
      <c r="K1491" s="2"/>
      <c r="L1491" s="2" t="s">
        <v>18</v>
      </c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</row>
    <row r="1492" spans="1:34" x14ac:dyDescent="0.25">
      <c r="A1492" s="2">
        <v>336846</v>
      </c>
      <c r="B1492" s="2" t="s">
        <v>2611</v>
      </c>
      <c r="C1492" s="2" t="s">
        <v>419</v>
      </c>
      <c r="D1492" s="2" t="s">
        <v>707</v>
      </c>
      <c r="E1492" s="2" t="s">
        <v>77</v>
      </c>
      <c r="F1492" s="2">
        <v>33711</v>
      </c>
      <c r="G1492" s="2" t="s">
        <v>830</v>
      </c>
      <c r="H1492" s="2" t="s">
        <v>16</v>
      </c>
      <c r="I1492" s="2" t="s">
        <v>138</v>
      </c>
      <c r="J1492" s="2" t="s">
        <v>1179</v>
      </c>
      <c r="K1492" s="2"/>
      <c r="L1492" s="2" t="s">
        <v>30</v>
      </c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</row>
    <row r="1493" spans="1:34" x14ac:dyDescent="0.25">
      <c r="A1493" s="2">
        <v>336848</v>
      </c>
      <c r="B1493" s="2" t="s">
        <v>2781</v>
      </c>
      <c r="C1493" s="2" t="s">
        <v>693</v>
      </c>
      <c r="D1493" s="2" t="s">
        <v>365</v>
      </c>
      <c r="E1493" s="2" t="s">
        <v>76</v>
      </c>
      <c r="F1493" s="2">
        <v>34700</v>
      </c>
      <c r="G1493" s="2" t="s">
        <v>61</v>
      </c>
      <c r="H1493" s="2" t="s">
        <v>16</v>
      </c>
      <c r="I1493" s="2" t="s">
        <v>138</v>
      </c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</row>
    <row r="1494" spans="1:34" x14ac:dyDescent="0.25">
      <c r="A1494" s="2">
        <v>336853</v>
      </c>
      <c r="B1494" s="2" t="s">
        <v>3544</v>
      </c>
      <c r="C1494" s="2" t="s">
        <v>1043</v>
      </c>
      <c r="D1494" s="2" t="s">
        <v>886</v>
      </c>
      <c r="E1494" s="2" t="s">
        <v>76</v>
      </c>
      <c r="F1494" s="2">
        <v>35483</v>
      </c>
      <c r="G1494" s="2" t="s">
        <v>284</v>
      </c>
      <c r="H1494" s="2" t="s">
        <v>16</v>
      </c>
      <c r="I1494" s="2" t="s">
        <v>138</v>
      </c>
      <c r="J1494" s="2" t="s">
        <v>1179</v>
      </c>
      <c r="K1494" s="2"/>
      <c r="L1494" s="2" t="s">
        <v>18</v>
      </c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</row>
    <row r="1495" spans="1:34" x14ac:dyDescent="0.25">
      <c r="A1495" s="2">
        <v>336859</v>
      </c>
      <c r="B1495" s="2" t="s">
        <v>3675</v>
      </c>
      <c r="C1495" s="2" t="s">
        <v>710</v>
      </c>
      <c r="D1495" s="2" t="s">
        <v>330</v>
      </c>
      <c r="E1495" s="2" t="s">
        <v>77</v>
      </c>
      <c r="F1495" s="2">
        <v>35172</v>
      </c>
      <c r="G1495" s="2" t="s">
        <v>3676</v>
      </c>
      <c r="H1495" s="2" t="s">
        <v>16</v>
      </c>
      <c r="I1495" s="2" t="s">
        <v>138</v>
      </c>
      <c r="J1495" s="2" t="s">
        <v>15</v>
      </c>
      <c r="K1495" s="2"/>
      <c r="L1495" s="2" t="s">
        <v>50</v>
      </c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</row>
    <row r="1496" spans="1:34" x14ac:dyDescent="0.25">
      <c r="A1496" s="2">
        <v>336860</v>
      </c>
      <c r="B1496" s="2" t="s">
        <v>4126</v>
      </c>
      <c r="C1496" s="2" t="s">
        <v>664</v>
      </c>
      <c r="D1496" s="2" t="s">
        <v>436</v>
      </c>
      <c r="E1496" s="2" t="s">
        <v>76</v>
      </c>
      <c r="F1496" s="2">
        <v>36606</v>
      </c>
      <c r="G1496" s="2" t="s">
        <v>18</v>
      </c>
      <c r="H1496" s="2" t="s">
        <v>16</v>
      </c>
      <c r="I1496" s="2" t="s">
        <v>138</v>
      </c>
      <c r="J1496" s="2" t="s">
        <v>1179</v>
      </c>
      <c r="K1496" s="2"/>
      <c r="L1496" s="2" t="s">
        <v>18</v>
      </c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</row>
    <row r="1497" spans="1:34" x14ac:dyDescent="0.25">
      <c r="A1497" s="2">
        <v>336865</v>
      </c>
      <c r="B1497" s="2" t="s">
        <v>1583</v>
      </c>
      <c r="C1497" s="2" t="s">
        <v>247</v>
      </c>
      <c r="D1497" s="2" t="s">
        <v>257</v>
      </c>
      <c r="E1497" s="2" t="s">
        <v>77</v>
      </c>
      <c r="F1497" s="2">
        <v>31968</v>
      </c>
      <c r="G1497" s="2" t="s">
        <v>2023</v>
      </c>
      <c r="H1497" s="2" t="s">
        <v>16</v>
      </c>
      <c r="I1497" s="2" t="s">
        <v>138</v>
      </c>
      <c r="J1497" s="2" t="s">
        <v>1179</v>
      </c>
      <c r="K1497" s="2"/>
      <c r="L1497" s="2" t="s">
        <v>18</v>
      </c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</row>
    <row r="1498" spans="1:34" x14ac:dyDescent="0.25">
      <c r="A1498" s="2">
        <v>336888</v>
      </c>
      <c r="B1498" s="2" t="s">
        <v>2509</v>
      </c>
      <c r="C1498" s="2" t="s">
        <v>877</v>
      </c>
      <c r="D1498" s="2" t="s">
        <v>2000</v>
      </c>
      <c r="E1498" s="2" t="s">
        <v>76</v>
      </c>
      <c r="F1498" s="2">
        <v>33760</v>
      </c>
      <c r="G1498" s="2" t="s">
        <v>67</v>
      </c>
      <c r="H1498" s="2" t="s">
        <v>16</v>
      </c>
      <c r="I1498" s="2" t="s">
        <v>138</v>
      </c>
      <c r="J1498" s="2" t="s">
        <v>1179</v>
      </c>
      <c r="K1498" s="2"/>
      <c r="L1498" s="2" t="s">
        <v>67</v>
      </c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</row>
    <row r="1499" spans="1:34" x14ac:dyDescent="0.25">
      <c r="A1499" s="2">
        <v>336897</v>
      </c>
      <c r="B1499" s="2" t="s">
        <v>4158</v>
      </c>
      <c r="C1499" s="2" t="s">
        <v>831</v>
      </c>
      <c r="D1499" s="2" t="s">
        <v>583</v>
      </c>
      <c r="E1499" s="2" t="s">
        <v>77</v>
      </c>
      <c r="F1499" s="2">
        <v>36290</v>
      </c>
      <c r="G1499" s="2" t="s">
        <v>18</v>
      </c>
      <c r="H1499" s="2" t="s">
        <v>16</v>
      </c>
      <c r="I1499" s="2" t="s">
        <v>138</v>
      </c>
      <c r="J1499" s="2" t="s">
        <v>15</v>
      </c>
      <c r="K1499" s="2"/>
      <c r="L1499" s="2" t="s">
        <v>18</v>
      </c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</row>
    <row r="1500" spans="1:34" x14ac:dyDescent="0.25">
      <c r="A1500" s="2">
        <v>336903</v>
      </c>
      <c r="B1500" s="2" t="s">
        <v>3784</v>
      </c>
      <c r="C1500" s="2" t="s">
        <v>3785</v>
      </c>
      <c r="D1500" s="2" t="s">
        <v>3786</v>
      </c>
      <c r="E1500" s="2" t="s">
        <v>77</v>
      </c>
      <c r="F1500" s="2">
        <v>35494</v>
      </c>
      <c r="G1500" s="2" t="s">
        <v>1033</v>
      </c>
      <c r="H1500" s="2" t="s">
        <v>16</v>
      </c>
      <c r="I1500" s="2" t="s">
        <v>138</v>
      </c>
      <c r="J1500" s="2" t="s">
        <v>1179</v>
      </c>
      <c r="K1500" s="2"/>
      <c r="L1500" s="2" t="s">
        <v>30</v>
      </c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</row>
    <row r="1501" spans="1:34" x14ac:dyDescent="0.25">
      <c r="A1501" s="2">
        <v>336911</v>
      </c>
      <c r="B1501" s="2" t="s">
        <v>4159</v>
      </c>
      <c r="C1501" s="2" t="s">
        <v>483</v>
      </c>
      <c r="D1501" s="2" t="s">
        <v>218</v>
      </c>
      <c r="E1501" s="2" t="s">
        <v>76</v>
      </c>
      <c r="F1501" s="2">
        <v>36299</v>
      </c>
      <c r="G1501" s="2" t="s">
        <v>216</v>
      </c>
      <c r="H1501" s="2" t="s">
        <v>16</v>
      </c>
      <c r="I1501" s="2" t="s">
        <v>138</v>
      </c>
      <c r="J1501" s="2" t="s">
        <v>1179</v>
      </c>
      <c r="K1501" s="2"/>
      <c r="L1501" s="2" t="s">
        <v>18</v>
      </c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</row>
    <row r="1502" spans="1:34" x14ac:dyDescent="0.25">
      <c r="A1502" s="2">
        <v>336913</v>
      </c>
      <c r="B1502" s="2" t="s">
        <v>2396</v>
      </c>
      <c r="C1502" s="2" t="s">
        <v>273</v>
      </c>
      <c r="D1502" s="2" t="s">
        <v>816</v>
      </c>
      <c r="E1502" s="2" t="s">
        <v>77</v>
      </c>
      <c r="F1502" s="2">
        <v>36526</v>
      </c>
      <c r="G1502" s="2" t="s">
        <v>651</v>
      </c>
      <c r="H1502" s="2" t="s">
        <v>16</v>
      </c>
      <c r="I1502" s="2" t="s">
        <v>138</v>
      </c>
      <c r="J1502" s="2" t="s">
        <v>1179</v>
      </c>
      <c r="K1502" s="2"/>
      <c r="L1502" s="2" t="s">
        <v>40</v>
      </c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</row>
    <row r="1503" spans="1:34" x14ac:dyDescent="0.25">
      <c r="A1503" s="2">
        <v>336928</v>
      </c>
      <c r="B1503" s="2" t="s">
        <v>2801</v>
      </c>
      <c r="C1503" s="2" t="s">
        <v>217</v>
      </c>
      <c r="D1503" s="2" t="s">
        <v>593</v>
      </c>
      <c r="E1503" s="2" t="s">
        <v>76</v>
      </c>
      <c r="F1503" s="2">
        <v>36617</v>
      </c>
      <c r="G1503" s="2" t="s">
        <v>18</v>
      </c>
      <c r="H1503" s="2" t="s">
        <v>16</v>
      </c>
      <c r="I1503" s="2" t="s">
        <v>138</v>
      </c>
      <c r="J1503" s="2" t="s">
        <v>1193</v>
      </c>
      <c r="K1503" s="2"/>
      <c r="L1503" s="2" t="s">
        <v>18</v>
      </c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</row>
    <row r="1504" spans="1:34" x14ac:dyDescent="0.25">
      <c r="A1504" s="2">
        <v>336946</v>
      </c>
      <c r="B1504" s="2" t="s">
        <v>2647</v>
      </c>
      <c r="C1504" s="2" t="s">
        <v>710</v>
      </c>
      <c r="D1504" s="2" t="s">
        <v>276</v>
      </c>
      <c r="E1504" s="2" t="s">
        <v>76</v>
      </c>
      <c r="F1504" s="2">
        <v>36652</v>
      </c>
      <c r="G1504" s="2" t="s">
        <v>18</v>
      </c>
      <c r="H1504" s="2" t="s">
        <v>16</v>
      </c>
      <c r="I1504" s="2" t="s">
        <v>138</v>
      </c>
      <c r="J1504" s="2" t="s">
        <v>1179</v>
      </c>
      <c r="K1504" s="2"/>
      <c r="L1504" s="2" t="s">
        <v>18</v>
      </c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</row>
    <row r="1505" spans="1:34" x14ac:dyDescent="0.25">
      <c r="A1505" s="2">
        <v>336951</v>
      </c>
      <c r="B1505" s="2" t="s">
        <v>681</v>
      </c>
      <c r="C1505" s="2" t="s">
        <v>249</v>
      </c>
      <c r="D1505" s="2" t="s">
        <v>231</v>
      </c>
      <c r="E1505" s="2" t="s">
        <v>76</v>
      </c>
      <c r="F1505" s="2">
        <v>36526</v>
      </c>
      <c r="G1505" s="2" t="s">
        <v>4030</v>
      </c>
      <c r="H1505" s="2" t="s">
        <v>16</v>
      </c>
      <c r="I1505" s="2" t="s">
        <v>138</v>
      </c>
      <c r="J1505" s="2" t="s">
        <v>1179</v>
      </c>
      <c r="K1505" s="2"/>
      <c r="L1505" s="2" t="s">
        <v>67</v>
      </c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</row>
    <row r="1506" spans="1:34" x14ac:dyDescent="0.25">
      <c r="A1506" s="2">
        <v>336980</v>
      </c>
      <c r="B1506" s="2" t="s">
        <v>3811</v>
      </c>
      <c r="C1506" s="2" t="s">
        <v>515</v>
      </c>
      <c r="D1506" s="2" t="s">
        <v>451</v>
      </c>
      <c r="E1506" s="2" t="s">
        <v>77</v>
      </c>
      <c r="F1506" s="2">
        <v>36312</v>
      </c>
      <c r="G1506" s="2" t="s">
        <v>18</v>
      </c>
      <c r="H1506" s="2" t="s">
        <v>16</v>
      </c>
      <c r="I1506" s="2" t="s">
        <v>138</v>
      </c>
      <c r="J1506" s="2" t="s">
        <v>1179</v>
      </c>
      <c r="K1506" s="2"/>
      <c r="L1506" s="2" t="s">
        <v>18</v>
      </c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</row>
    <row r="1507" spans="1:34" x14ac:dyDescent="0.25">
      <c r="A1507" s="2">
        <v>336983</v>
      </c>
      <c r="B1507" s="2" t="s">
        <v>3397</v>
      </c>
      <c r="C1507" s="2" t="s">
        <v>247</v>
      </c>
      <c r="D1507" s="2" t="s">
        <v>451</v>
      </c>
      <c r="E1507" s="2" t="s">
        <v>76</v>
      </c>
      <c r="F1507" s="2">
        <v>36892</v>
      </c>
      <c r="G1507" s="2" t="s">
        <v>694</v>
      </c>
      <c r="H1507" s="2" t="s">
        <v>16</v>
      </c>
      <c r="I1507" s="2" t="s">
        <v>138</v>
      </c>
      <c r="J1507" s="2" t="s">
        <v>1179</v>
      </c>
      <c r="K1507" s="2"/>
      <c r="L1507" s="2" t="s">
        <v>18</v>
      </c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</row>
    <row r="1508" spans="1:34" x14ac:dyDescent="0.25">
      <c r="A1508" s="2">
        <v>336985</v>
      </c>
      <c r="B1508" s="2" t="s">
        <v>3981</v>
      </c>
      <c r="C1508" s="2" t="s">
        <v>873</v>
      </c>
      <c r="D1508" s="2" t="s">
        <v>1080</v>
      </c>
      <c r="E1508" s="2" t="s">
        <v>77</v>
      </c>
      <c r="F1508" s="2">
        <v>36713</v>
      </c>
      <c r="G1508" s="2" t="s">
        <v>18</v>
      </c>
      <c r="H1508" s="2" t="s">
        <v>19</v>
      </c>
      <c r="I1508" s="2" t="s">
        <v>138</v>
      </c>
      <c r="J1508" s="2" t="s">
        <v>1179</v>
      </c>
      <c r="K1508" s="2"/>
      <c r="L1508" s="2" t="s">
        <v>18</v>
      </c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</row>
    <row r="1509" spans="1:34" x14ac:dyDescent="0.25">
      <c r="A1509" s="2">
        <v>336988</v>
      </c>
      <c r="B1509" s="2" t="s">
        <v>3233</v>
      </c>
      <c r="C1509" s="2" t="s">
        <v>2205</v>
      </c>
      <c r="D1509" s="2" t="s">
        <v>265</v>
      </c>
      <c r="E1509" s="2" t="s">
        <v>76</v>
      </c>
      <c r="F1509" s="2">
        <v>32252</v>
      </c>
      <c r="G1509" s="2" t="s">
        <v>18</v>
      </c>
      <c r="H1509" s="2" t="s">
        <v>16</v>
      </c>
      <c r="I1509" s="2" t="s">
        <v>138</v>
      </c>
      <c r="J1509" s="2" t="s">
        <v>15</v>
      </c>
      <c r="K1509" s="2"/>
      <c r="L1509" s="2" t="s">
        <v>18</v>
      </c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</row>
    <row r="1510" spans="1:34" x14ac:dyDescent="0.25">
      <c r="A1510" s="2">
        <v>336994</v>
      </c>
      <c r="B1510" s="2" t="s">
        <v>3545</v>
      </c>
      <c r="C1510" s="2" t="s">
        <v>323</v>
      </c>
      <c r="D1510" s="2" t="s">
        <v>448</v>
      </c>
      <c r="E1510" s="2" t="s">
        <v>77</v>
      </c>
      <c r="F1510" s="2">
        <v>35951</v>
      </c>
      <c r="G1510" s="2" t="s">
        <v>18</v>
      </c>
      <c r="H1510" s="2" t="s">
        <v>16</v>
      </c>
      <c r="I1510" s="2" t="s">
        <v>138</v>
      </c>
      <c r="J1510" s="2" t="s">
        <v>1179</v>
      </c>
      <c r="K1510" s="2"/>
      <c r="L1510" s="2" t="s">
        <v>73</v>
      </c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</row>
    <row r="1511" spans="1:34" x14ac:dyDescent="0.25">
      <c r="A1511" s="2">
        <v>337001</v>
      </c>
      <c r="B1511" s="2" t="s">
        <v>3787</v>
      </c>
      <c r="C1511" s="2" t="s">
        <v>468</v>
      </c>
      <c r="D1511" s="2" t="s">
        <v>393</v>
      </c>
      <c r="E1511" s="2" t="s">
        <v>77</v>
      </c>
      <c r="F1511" s="2">
        <v>36350</v>
      </c>
      <c r="G1511" s="2" t="s">
        <v>212</v>
      </c>
      <c r="H1511" s="2" t="s">
        <v>16</v>
      </c>
      <c r="I1511" s="2" t="s">
        <v>138</v>
      </c>
      <c r="J1511" s="2" t="s">
        <v>1179</v>
      </c>
      <c r="K1511" s="2"/>
      <c r="L1511" s="2" t="s">
        <v>18</v>
      </c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</row>
    <row r="1512" spans="1:34" x14ac:dyDescent="0.25">
      <c r="A1512" s="2">
        <v>337005</v>
      </c>
      <c r="B1512" s="2" t="s">
        <v>4128</v>
      </c>
      <c r="C1512" s="2" t="s">
        <v>213</v>
      </c>
      <c r="D1512" s="2" t="s">
        <v>934</v>
      </c>
      <c r="E1512" s="2" t="s">
        <v>77</v>
      </c>
      <c r="F1512" s="2">
        <v>32905</v>
      </c>
      <c r="G1512" s="2" t="s">
        <v>556</v>
      </c>
      <c r="H1512" s="2" t="s">
        <v>16</v>
      </c>
      <c r="I1512" s="2" t="s">
        <v>138</v>
      </c>
      <c r="J1512" s="2" t="s">
        <v>1179</v>
      </c>
      <c r="K1512" s="2"/>
      <c r="L1512" s="2" t="s">
        <v>30</v>
      </c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</row>
    <row r="1513" spans="1:34" x14ac:dyDescent="0.25">
      <c r="A1513" s="2">
        <v>337015</v>
      </c>
      <c r="B1513" s="2" t="s">
        <v>3295</v>
      </c>
      <c r="C1513" s="2" t="s">
        <v>329</v>
      </c>
      <c r="D1513" s="2" t="s">
        <v>3296</v>
      </c>
      <c r="E1513" s="2" t="s">
        <v>76</v>
      </c>
      <c r="F1513" s="2">
        <v>35739</v>
      </c>
      <c r="G1513" s="2" t="s">
        <v>18</v>
      </c>
      <c r="H1513" s="2" t="s">
        <v>19</v>
      </c>
      <c r="I1513" s="2" t="s">
        <v>138</v>
      </c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</row>
    <row r="1514" spans="1:34" x14ac:dyDescent="0.25">
      <c r="A1514" s="2">
        <v>337033</v>
      </c>
      <c r="B1514" s="2" t="s">
        <v>2746</v>
      </c>
      <c r="C1514" s="2" t="s">
        <v>338</v>
      </c>
      <c r="D1514" s="2" t="s">
        <v>444</v>
      </c>
      <c r="E1514" s="2" t="s">
        <v>76</v>
      </c>
      <c r="F1514" s="2">
        <v>34639</v>
      </c>
      <c r="G1514" s="2" t="s">
        <v>713</v>
      </c>
      <c r="H1514" s="2" t="s">
        <v>16</v>
      </c>
      <c r="I1514" s="2" t="s">
        <v>138</v>
      </c>
      <c r="J1514" s="2" t="s">
        <v>1179</v>
      </c>
      <c r="K1514" s="2"/>
      <c r="L1514" s="2" t="s">
        <v>67</v>
      </c>
      <c r="M1514" s="2"/>
      <c r="N1514" s="2"/>
      <c r="O1514" s="2"/>
      <c r="P1514" s="2"/>
      <c r="Q1514" s="2"/>
      <c r="R1514" s="2">
        <v>5196</v>
      </c>
      <c r="S1514" s="2">
        <v>45533</v>
      </c>
      <c r="T1514" s="2">
        <v>20000</v>
      </c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</row>
    <row r="1515" spans="1:34" x14ac:dyDescent="0.25">
      <c r="A1515" s="2">
        <v>337058</v>
      </c>
      <c r="B1515" s="2" t="s">
        <v>2614</v>
      </c>
      <c r="C1515" s="2" t="s">
        <v>338</v>
      </c>
      <c r="D1515" s="2" t="s">
        <v>548</v>
      </c>
      <c r="E1515" s="2" t="s">
        <v>77</v>
      </c>
      <c r="F1515" s="2">
        <v>35567</v>
      </c>
      <c r="G1515" s="2" t="s">
        <v>502</v>
      </c>
      <c r="H1515" s="2" t="s">
        <v>16</v>
      </c>
      <c r="I1515" s="2" t="s">
        <v>138</v>
      </c>
      <c r="J1515" s="2" t="s">
        <v>1179</v>
      </c>
      <c r="K1515" s="2"/>
      <c r="L1515" s="2" t="s">
        <v>18</v>
      </c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</row>
    <row r="1516" spans="1:34" x14ac:dyDescent="0.25">
      <c r="A1516" s="2">
        <v>337137</v>
      </c>
      <c r="B1516" s="2" t="s">
        <v>3149</v>
      </c>
      <c r="C1516" s="2" t="s">
        <v>228</v>
      </c>
      <c r="D1516" s="2" t="s">
        <v>3150</v>
      </c>
      <c r="E1516" s="2" t="s">
        <v>77</v>
      </c>
      <c r="F1516" s="2">
        <v>33305</v>
      </c>
      <c r="G1516" s="2" t="s">
        <v>18</v>
      </c>
      <c r="H1516" s="2" t="s">
        <v>16</v>
      </c>
      <c r="I1516" s="2" t="s">
        <v>138</v>
      </c>
      <c r="J1516" s="2" t="s">
        <v>1179</v>
      </c>
      <c r="K1516" s="2"/>
      <c r="L1516" s="2" t="s">
        <v>18</v>
      </c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</row>
    <row r="1517" spans="1:34" x14ac:dyDescent="0.25">
      <c r="A1517" s="2">
        <v>337151</v>
      </c>
      <c r="B1517" s="2" t="s">
        <v>3297</v>
      </c>
      <c r="C1517" s="2" t="s">
        <v>3298</v>
      </c>
      <c r="D1517" s="2" t="s">
        <v>658</v>
      </c>
      <c r="E1517" s="2" t="s">
        <v>76</v>
      </c>
      <c r="F1517" s="2">
        <v>29994</v>
      </c>
      <c r="G1517" s="2" t="s">
        <v>1180</v>
      </c>
      <c r="H1517" s="2" t="s">
        <v>16</v>
      </c>
      <c r="I1517" s="2" t="s">
        <v>138</v>
      </c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</row>
    <row r="1518" spans="1:34" x14ac:dyDescent="0.25">
      <c r="A1518" s="2">
        <v>337190</v>
      </c>
      <c r="B1518" s="2" t="s">
        <v>3678</v>
      </c>
      <c r="C1518" s="2" t="s">
        <v>338</v>
      </c>
      <c r="D1518" s="2" t="s">
        <v>726</v>
      </c>
      <c r="E1518" s="2" t="s">
        <v>76</v>
      </c>
      <c r="F1518" s="2">
        <v>33970</v>
      </c>
      <c r="G1518" s="2" t="s">
        <v>212</v>
      </c>
      <c r="H1518" s="2" t="s">
        <v>16</v>
      </c>
      <c r="I1518" s="2" t="s">
        <v>138</v>
      </c>
      <c r="J1518" s="2" t="s">
        <v>1179</v>
      </c>
      <c r="K1518" s="2"/>
      <c r="L1518" s="2" t="s">
        <v>18</v>
      </c>
      <c r="M1518" s="2"/>
      <c r="N1518" s="2"/>
      <c r="O1518" s="2"/>
      <c r="P1518" s="2"/>
      <c r="Q1518" s="2"/>
      <c r="R1518" s="2">
        <v>4774</v>
      </c>
      <c r="S1518" s="2">
        <v>45504</v>
      </c>
      <c r="T1518" s="2">
        <v>20000</v>
      </c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</row>
    <row r="1519" spans="1:34" x14ac:dyDescent="0.25">
      <c r="A1519" s="2">
        <v>337218</v>
      </c>
      <c r="B1519" s="2" t="s">
        <v>3547</v>
      </c>
      <c r="C1519" s="2" t="s">
        <v>804</v>
      </c>
      <c r="D1519" s="2" t="s">
        <v>1188</v>
      </c>
      <c r="E1519" s="2" t="s">
        <v>76</v>
      </c>
      <c r="F1519" s="2">
        <v>33405</v>
      </c>
      <c r="G1519" s="2" t="s">
        <v>2370</v>
      </c>
      <c r="H1519" s="2" t="s">
        <v>16</v>
      </c>
      <c r="I1519" s="2" t="s">
        <v>138</v>
      </c>
      <c r="J1519" s="2" t="s">
        <v>1179</v>
      </c>
      <c r="K1519" s="2"/>
      <c r="L1519" s="2" t="s">
        <v>37</v>
      </c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</row>
    <row r="1520" spans="1:34" x14ac:dyDescent="0.25">
      <c r="A1520" s="2">
        <v>337240</v>
      </c>
      <c r="B1520" s="2" t="s">
        <v>1441</v>
      </c>
      <c r="C1520" s="2" t="s">
        <v>831</v>
      </c>
      <c r="D1520" s="2" t="s">
        <v>828</v>
      </c>
      <c r="E1520" s="2" t="s">
        <v>76</v>
      </c>
      <c r="F1520" s="2">
        <v>31595</v>
      </c>
      <c r="G1520" s="2" t="s">
        <v>18</v>
      </c>
      <c r="H1520" s="2" t="s">
        <v>16</v>
      </c>
      <c r="I1520" s="2" t="s">
        <v>138</v>
      </c>
      <c r="J1520" s="2" t="s">
        <v>1179</v>
      </c>
      <c r="K1520" s="2"/>
      <c r="L1520" s="2" t="s">
        <v>18</v>
      </c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</row>
    <row r="1521" spans="1:34" x14ac:dyDescent="0.25">
      <c r="A1521" s="2">
        <v>337243</v>
      </c>
      <c r="B1521" s="2" t="s">
        <v>2723</v>
      </c>
      <c r="C1521" s="2" t="s">
        <v>349</v>
      </c>
      <c r="D1521" s="2" t="s">
        <v>1580</v>
      </c>
      <c r="E1521" s="2" t="s">
        <v>77</v>
      </c>
      <c r="F1521" s="2">
        <v>36161</v>
      </c>
      <c r="G1521" s="2" t="s">
        <v>1023</v>
      </c>
      <c r="H1521" s="2" t="s">
        <v>16</v>
      </c>
      <c r="I1521" s="2" t="s">
        <v>138</v>
      </c>
      <c r="J1521" s="2" t="s">
        <v>1179</v>
      </c>
      <c r="K1521" s="2"/>
      <c r="L1521" s="2" t="s">
        <v>70</v>
      </c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</row>
    <row r="1522" spans="1:34" x14ac:dyDescent="0.25">
      <c r="A1522" s="2">
        <v>337262</v>
      </c>
      <c r="B1522" s="2" t="s">
        <v>3982</v>
      </c>
      <c r="C1522" s="2" t="s">
        <v>349</v>
      </c>
      <c r="D1522" s="2" t="s">
        <v>872</v>
      </c>
      <c r="E1522" s="2" t="s">
        <v>76</v>
      </c>
      <c r="F1522" s="2">
        <v>35935</v>
      </c>
      <c r="G1522" s="2" t="s">
        <v>878</v>
      </c>
      <c r="H1522" s="2" t="s">
        <v>16</v>
      </c>
      <c r="I1522" s="2" t="s">
        <v>138</v>
      </c>
      <c r="J1522" s="2" t="s">
        <v>1179</v>
      </c>
      <c r="K1522" s="2"/>
      <c r="L1522" s="2" t="s">
        <v>30</v>
      </c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</row>
    <row r="1523" spans="1:34" x14ac:dyDescent="0.25">
      <c r="A1523" s="2">
        <v>337325</v>
      </c>
      <c r="B1523" s="2" t="s">
        <v>3548</v>
      </c>
      <c r="C1523" s="2" t="s">
        <v>408</v>
      </c>
      <c r="D1523" s="2" t="s">
        <v>444</v>
      </c>
      <c r="E1523" s="2" t="s">
        <v>76</v>
      </c>
      <c r="F1523" s="2">
        <v>35810</v>
      </c>
      <c r="G1523" s="2" t="s">
        <v>3549</v>
      </c>
      <c r="H1523" s="2" t="s">
        <v>16</v>
      </c>
      <c r="I1523" s="2" t="s">
        <v>138</v>
      </c>
      <c r="J1523" s="2" t="s">
        <v>15</v>
      </c>
      <c r="K1523" s="2"/>
      <c r="L1523" s="2" t="s">
        <v>40</v>
      </c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</row>
    <row r="1524" spans="1:34" x14ac:dyDescent="0.25">
      <c r="A1524" s="2">
        <v>337335</v>
      </c>
      <c r="B1524" s="2" t="s">
        <v>3550</v>
      </c>
      <c r="C1524" s="2" t="s">
        <v>1539</v>
      </c>
      <c r="D1524" s="2" t="s">
        <v>2736</v>
      </c>
      <c r="E1524" s="2" t="s">
        <v>76</v>
      </c>
      <c r="F1524" s="2">
        <v>35004</v>
      </c>
      <c r="G1524" s="2" t="s">
        <v>3551</v>
      </c>
      <c r="H1524" s="2" t="s">
        <v>16</v>
      </c>
      <c r="I1524" s="2" t="s">
        <v>138</v>
      </c>
      <c r="J1524" s="2" t="s">
        <v>1179</v>
      </c>
      <c r="K1524" s="2"/>
      <c r="L1524" s="2" t="s">
        <v>55</v>
      </c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</row>
    <row r="1525" spans="1:34" x14ac:dyDescent="0.25">
      <c r="A1525" s="2">
        <v>337338</v>
      </c>
      <c r="B1525" s="2" t="s">
        <v>4032</v>
      </c>
      <c r="C1525" s="2" t="s">
        <v>331</v>
      </c>
      <c r="D1525" s="2" t="s">
        <v>276</v>
      </c>
      <c r="E1525" s="2" t="s">
        <v>77</v>
      </c>
      <c r="F1525" s="2">
        <v>35247</v>
      </c>
      <c r="G1525" s="2" t="s">
        <v>18</v>
      </c>
      <c r="H1525" s="2" t="s">
        <v>16</v>
      </c>
      <c r="I1525" s="2" t="s">
        <v>138</v>
      </c>
      <c r="J1525" s="2" t="s">
        <v>1179</v>
      </c>
      <c r="K1525" s="2"/>
      <c r="L1525" s="2" t="s">
        <v>30</v>
      </c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</row>
    <row r="1526" spans="1:34" x14ac:dyDescent="0.25">
      <c r="A1526" s="2">
        <v>337339</v>
      </c>
      <c r="B1526" s="2" t="s">
        <v>2372</v>
      </c>
      <c r="C1526" s="2" t="s">
        <v>3208</v>
      </c>
      <c r="D1526" s="2" t="s">
        <v>806</v>
      </c>
      <c r="E1526" s="2" t="s">
        <v>77</v>
      </c>
      <c r="F1526" s="2">
        <v>31346</v>
      </c>
      <c r="G1526" s="2" t="s">
        <v>47</v>
      </c>
      <c r="H1526" s="2" t="s">
        <v>16</v>
      </c>
      <c r="I1526" s="2" t="s">
        <v>138</v>
      </c>
      <c r="J1526" s="2" t="s">
        <v>1179</v>
      </c>
      <c r="K1526" s="2"/>
      <c r="L1526" s="2" t="s">
        <v>47</v>
      </c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</row>
    <row r="1527" spans="1:34" x14ac:dyDescent="0.25">
      <c r="A1527" s="2">
        <v>337349</v>
      </c>
      <c r="B1527" s="2" t="s">
        <v>3938</v>
      </c>
      <c r="C1527" s="2" t="s">
        <v>295</v>
      </c>
      <c r="D1527" s="2" t="s">
        <v>366</v>
      </c>
      <c r="E1527" s="2" t="s">
        <v>77</v>
      </c>
      <c r="F1527" s="2">
        <v>32097</v>
      </c>
      <c r="G1527" s="2" t="s">
        <v>18</v>
      </c>
      <c r="H1527" s="2" t="s">
        <v>16</v>
      </c>
      <c r="I1527" s="2" t="s">
        <v>138</v>
      </c>
      <c r="J1527" s="2" t="s">
        <v>1179</v>
      </c>
      <c r="K1527" s="2"/>
      <c r="L1527" s="2" t="s">
        <v>18</v>
      </c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</row>
    <row r="1528" spans="1:34" x14ac:dyDescent="0.25">
      <c r="A1528" s="2">
        <v>337361</v>
      </c>
      <c r="B1528" s="2" t="s">
        <v>2522</v>
      </c>
      <c r="C1528" s="2" t="s">
        <v>223</v>
      </c>
      <c r="D1528" s="2" t="s">
        <v>885</v>
      </c>
      <c r="E1528" s="2" t="s">
        <v>77</v>
      </c>
      <c r="F1528" s="2">
        <v>33725</v>
      </c>
      <c r="G1528" s="2" t="s">
        <v>18</v>
      </c>
      <c r="H1528" s="2" t="s">
        <v>16</v>
      </c>
      <c r="I1528" s="2" t="s">
        <v>138</v>
      </c>
      <c r="J1528" s="2" t="s">
        <v>1179</v>
      </c>
      <c r="K1528" s="2"/>
      <c r="L1528" s="2" t="s">
        <v>18</v>
      </c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</row>
    <row r="1529" spans="1:34" x14ac:dyDescent="0.25">
      <c r="A1529" s="2">
        <v>337364</v>
      </c>
      <c r="B1529" s="2" t="s">
        <v>3051</v>
      </c>
      <c r="C1529" s="2" t="s">
        <v>3052</v>
      </c>
      <c r="D1529" s="2" t="s">
        <v>1506</v>
      </c>
      <c r="E1529" s="2" t="s">
        <v>77</v>
      </c>
      <c r="F1529" s="2">
        <v>32945</v>
      </c>
      <c r="G1529" s="2" t="s">
        <v>819</v>
      </c>
      <c r="H1529" s="2" t="s">
        <v>16</v>
      </c>
      <c r="I1529" s="2" t="s">
        <v>138</v>
      </c>
      <c r="J1529" s="2" t="s">
        <v>1179</v>
      </c>
      <c r="K1529" s="2"/>
      <c r="L1529" s="2" t="s">
        <v>18</v>
      </c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</row>
    <row r="1530" spans="1:34" x14ac:dyDescent="0.25">
      <c r="A1530" s="2">
        <v>337387</v>
      </c>
      <c r="B1530" s="2" t="s">
        <v>3060</v>
      </c>
      <c r="C1530" s="2" t="s">
        <v>228</v>
      </c>
      <c r="D1530" s="2" t="s">
        <v>438</v>
      </c>
      <c r="E1530" s="2" t="s">
        <v>76</v>
      </c>
      <c r="F1530" s="2">
        <v>27360</v>
      </c>
      <c r="G1530" s="2" t="s">
        <v>18</v>
      </c>
      <c r="H1530" s="2" t="s">
        <v>16</v>
      </c>
      <c r="I1530" s="2" t="s">
        <v>138</v>
      </c>
      <c r="J1530" s="2" t="s">
        <v>15</v>
      </c>
      <c r="K1530" s="2"/>
      <c r="L1530" s="2" t="s">
        <v>18</v>
      </c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</row>
    <row r="1531" spans="1:34" x14ac:dyDescent="0.25">
      <c r="A1531" s="2">
        <v>337393</v>
      </c>
      <c r="B1531" s="2" t="s">
        <v>3681</v>
      </c>
      <c r="C1531" s="2" t="s">
        <v>213</v>
      </c>
      <c r="D1531" s="2" t="s">
        <v>215</v>
      </c>
      <c r="E1531" s="2" t="s">
        <v>77</v>
      </c>
      <c r="F1531" s="2">
        <v>34700</v>
      </c>
      <c r="G1531" s="2" t="s">
        <v>18</v>
      </c>
      <c r="H1531" s="2" t="s">
        <v>16</v>
      </c>
      <c r="I1531" s="2" t="s">
        <v>138</v>
      </c>
      <c r="J1531" s="2" t="s">
        <v>1179</v>
      </c>
      <c r="K1531" s="2"/>
      <c r="L1531" s="2" t="s">
        <v>30</v>
      </c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</row>
    <row r="1532" spans="1:34" x14ac:dyDescent="0.25">
      <c r="A1532" s="2">
        <v>337415</v>
      </c>
      <c r="B1532" s="2" t="s">
        <v>2875</v>
      </c>
      <c r="C1532" s="2" t="s">
        <v>945</v>
      </c>
      <c r="D1532" s="2" t="s">
        <v>415</v>
      </c>
      <c r="E1532" s="2" t="s">
        <v>76</v>
      </c>
      <c r="F1532" s="2">
        <v>31296</v>
      </c>
      <c r="G1532" s="2" t="s">
        <v>18</v>
      </c>
      <c r="H1532" s="2" t="s">
        <v>16</v>
      </c>
      <c r="I1532" s="2" t="s">
        <v>138</v>
      </c>
      <c r="J1532" s="2" t="s">
        <v>15</v>
      </c>
      <c r="K1532" s="2"/>
      <c r="L1532" s="2" t="s">
        <v>18</v>
      </c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</row>
    <row r="1533" spans="1:34" x14ac:dyDescent="0.25">
      <c r="A1533" s="2">
        <v>337426</v>
      </c>
      <c r="B1533" s="2" t="s">
        <v>4160</v>
      </c>
      <c r="C1533" s="2" t="s">
        <v>4161</v>
      </c>
      <c r="D1533" s="2" t="s">
        <v>330</v>
      </c>
      <c r="E1533" s="2" t="s">
        <v>77</v>
      </c>
      <c r="F1533" s="2">
        <v>32143</v>
      </c>
      <c r="G1533" s="2" t="s">
        <v>64</v>
      </c>
      <c r="H1533" s="2" t="s">
        <v>16</v>
      </c>
      <c r="I1533" s="2" t="s">
        <v>138</v>
      </c>
      <c r="J1533" s="2" t="s">
        <v>15</v>
      </c>
      <c r="K1533" s="2"/>
      <c r="L1533" s="2" t="s">
        <v>64</v>
      </c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</row>
    <row r="1534" spans="1:34" x14ac:dyDescent="0.25">
      <c r="A1534" s="2">
        <v>337428</v>
      </c>
      <c r="B1534" s="2" t="s">
        <v>2310</v>
      </c>
      <c r="C1534" s="2" t="s">
        <v>3053</v>
      </c>
      <c r="D1534" s="2" t="s">
        <v>779</v>
      </c>
      <c r="E1534" s="2" t="s">
        <v>76</v>
      </c>
      <c r="F1534" s="2">
        <v>35460</v>
      </c>
      <c r="G1534" s="2" t="s">
        <v>939</v>
      </c>
      <c r="H1534" s="2" t="s">
        <v>16</v>
      </c>
      <c r="I1534" s="2" t="s">
        <v>138</v>
      </c>
      <c r="J1534" s="2" t="s">
        <v>1179</v>
      </c>
      <c r="K1534" s="2"/>
      <c r="L1534" s="2" t="s">
        <v>40</v>
      </c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</row>
    <row r="1535" spans="1:34" x14ac:dyDescent="0.25">
      <c r="A1535" s="2">
        <v>337447</v>
      </c>
      <c r="B1535" s="2" t="s">
        <v>2457</v>
      </c>
      <c r="C1535" s="2" t="s">
        <v>586</v>
      </c>
      <c r="D1535" s="2" t="s">
        <v>231</v>
      </c>
      <c r="E1535" s="2" t="s">
        <v>76</v>
      </c>
      <c r="F1535" s="2">
        <v>32059</v>
      </c>
      <c r="G1535" s="2" t="s">
        <v>18</v>
      </c>
      <c r="H1535" s="2" t="s">
        <v>16</v>
      </c>
      <c r="I1535" s="2" t="s">
        <v>138</v>
      </c>
      <c r="J1535" s="2" t="s">
        <v>1179</v>
      </c>
      <c r="K1535" s="2"/>
      <c r="L1535" s="2" t="s">
        <v>30</v>
      </c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</row>
    <row r="1536" spans="1:34" x14ac:dyDescent="0.25">
      <c r="A1536" s="2">
        <v>337457</v>
      </c>
      <c r="B1536" s="2" t="s">
        <v>3552</v>
      </c>
      <c r="C1536" s="2" t="s">
        <v>213</v>
      </c>
      <c r="D1536" s="2" t="s">
        <v>268</v>
      </c>
      <c r="E1536" s="2" t="s">
        <v>77</v>
      </c>
      <c r="F1536" s="2">
        <v>30917</v>
      </c>
      <c r="G1536" s="2" t="s">
        <v>18</v>
      </c>
      <c r="H1536" s="2" t="s">
        <v>16</v>
      </c>
      <c r="I1536" s="2" t="s">
        <v>138</v>
      </c>
      <c r="J1536" s="2" t="s">
        <v>15</v>
      </c>
      <c r="K1536" s="2"/>
      <c r="L1536" s="2" t="s">
        <v>18</v>
      </c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</row>
    <row r="1537" spans="1:34" x14ac:dyDescent="0.25">
      <c r="A1537" s="2">
        <v>337464</v>
      </c>
      <c r="B1537" s="2" t="s">
        <v>2364</v>
      </c>
      <c r="C1537" s="2" t="s">
        <v>408</v>
      </c>
      <c r="D1537" s="2" t="s">
        <v>487</v>
      </c>
      <c r="E1537" s="2" t="s">
        <v>76</v>
      </c>
      <c r="F1537" s="2">
        <v>34779</v>
      </c>
      <c r="G1537" s="2" t="s">
        <v>37</v>
      </c>
      <c r="H1537" s="2" t="s">
        <v>16</v>
      </c>
      <c r="I1537" s="2" t="s">
        <v>138</v>
      </c>
      <c r="J1537" s="2" t="s">
        <v>1179</v>
      </c>
      <c r="K1537" s="2"/>
      <c r="L1537" s="2" t="s">
        <v>37</v>
      </c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</row>
    <row r="1538" spans="1:34" x14ac:dyDescent="0.25">
      <c r="A1538" s="2">
        <v>337467</v>
      </c>
      <c r="B1538" s="2" t="s">
        <v>3061</v>
      </c>
      <c r="C1538" s="2" t="s">
        <v>1539</v>
      </c>
      <c r="D1538" s="2" t="s">
        <v>1039</v>
      </c>
      <c r="E1538" s="2" t="s">
        <v>76</v>
      </c>
      <c r="F1538" s="2">
        <v>31557</v>
      </c>
      <c r="G1538" s="2" t="s">
        <v>61</v>
      </c>
      <c r="H1538" s="2" t="s">
        <v>16</v>
      </c>
      <c r="I1538" s="2" t="s">
        <v>138</v>
      </c>
      <c r="J1538" s="2" t="s">
        <v>1179</v>
      </c>
      <c r="K1538" s="2"/>
      <c r="L1538" s="2" t="s">
        <v>61</v>
      </c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</row>
    <row r="1539" spans="1:34" x14ac:dyDescent="0.25">
      <c r="A1539" s="2">
        <v>337468</v>
      </c>
      <c r="B1539" s="2" t="s">
        <v>4162</v>
      </c>
      <c r="C1539" s="2" t="s">
        <v>228</v>
      </c>
      <c r="D1539" s="2" t="s">
        <v>2540</v>
      </c>
      <c r="E1539" s="2" t="s">
        <v>76</v>
      </c>
      <c r="F1539" s="2">
        <v>32143</v>
      </c>
      <c r="G1539" s="2" t="s">
        <v>4163</v>
      </c>
      <c r="H1539" s="2" t="s">
        <v>16</v>
      </c>
      <c r="I1539" s="2" t="s">
        <v>138</v>
      </c>
      <c r="J1539" s="2" t="s">
        <v>1179</v>
      </c>
      <c r="K1539" s="2"/>
      <c r="L1539" s="2" t="s">
        <v>47</v>
      </c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</row>
    <row r="1540" spans="1:34" x14ac:dyDescent="0.25">
      <c r="A1540" s="2">
        <v>337472</v>
      </c>
      <c r="B1540" s="2" t="s">
        <v>4164</v>
      </c>
      <c r="C1540" s="2" t="s">
        <v>1536</v>
      </c>
      <c r="D1540" s="2" t="s">
        <v>527</v>
      </c>
      <c r="E1540" s="2" t="s">
        <v>77</v>
      </c>
      <c r="F1540" s="2">
        <v>27303</v>
      </c>
      <c r="G1540" s="2" t="s">
        <v>1429</v>
      </c>
      <c r="H1540" s="2" t="s">
        <v>16</v>
      </c>
      <c r="I1540" s="2" t="s">
        <v>138</v>
      </c>
      <c r="J1540" s="2" t="s">
        <v>15</v>
      </c>
      <c r="K1540" s="2"/>
      <c r="L1540" s="2" t="s">
        <v>30</v>
      </c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</row>
    <row r="1541" spans="1:34" x14ac:dyDescent="0.25">
      <c r="A1541" s="2">
        <v>337475</v>
      </c>
      <c r="B1541" s="2" t="s">
        <v>3682</v>
      </c>
      <c r="C1541" s="2" t="s">
        <v>213</v>
      </c>
      <c r="D1541" s="2" t="s">
        <v>782</v>
      </c>
      <c r="E1541" s="2" t="s">
        <v>76</v>
      </c>
      <c r="F1541" s="2">
        <v>33970</v>
      </c>
      <c r="G1541" s="2" t="s">
        <v>2832</v>
      </c>
      <c r="H1541" s="2" t="s">
        <v>16</v>
      </c>
      <c r="I1541" s="2" t="s">
        <v>138</v>
      </c>
      <c r="J1541" s="2" t="s">
        <v>1179</v>
      </c>
      <c r="K1541" s="2"/>
      <c r="L1541" s="2" t="s">
        <v>37</v>
      </c>
      <c r="M1541" s="2"/>
      <c r="N1541" s="2"/>
      <c r="O1541" s="2"/>
      <c r="P1541" s="2"/>
      <c r="Q1541" s="2"/>
      <c r="R1541" s="2">
        <v>4655</v>
      </c>
      <c r="S1541" s="2">
        <v>45495</v>
      </c>
      <c r="T1541" s="2">
        <v>1000</v>
      </c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</row>
    <row r="1542" spans="1:34" x14ac:dyDescent="0.25">
      <c r="A1542" s="2">
        <v>337478</v>
      </c>
      <c r="B1542" s="2" t="s">
        <v>3553</v>
      </c>
      <c r="C1542" s="2" t="s">
        <v>395</v>
      </c>
      <c r="D1542" s="2" t="s">
        <v>240</v>
      </c>
      <c r="E1542" s="2" t="s">
        <v>77</v>
      </c>
      <c r="F1542" s="2">
        <v>32188</v>
      </c>
      <c r="G1542" s="2" t="s">
        <v>3554</v>
      </c>
      <c r="H1542" s="2" t="s">
        <v>16</v>
      </c>
      <c r="I1542" s="2" t="s">
        <v>138</v>
      </c>
      <c r="J1542" s="2" t="s">
        <v>15</v>
      </c>
      <c r="K1542" s="2"/>
      <c r="L1542" s="2" t="s">
        <v>67</v>
      </c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</row>
    <row r="1543" spans="1:34" x14ac:dyDescent="0.25">
      <c r="A1543" s="2">
        <v>337491</v>
      </c>
      <c r="B1543" s="2" t="s">
        <v>4165</v>
      </c>
      <c r="C1543" s="2" t="s">
        <v>4166</v>
      </c>
      <c r="D1543" s="2" t="s">
        <v>4167</v>
      </c>
      <c r="E1543" s="2" t="s">
        <v>76</v>
      </c>
      <c r="F1543" s="2">
        <v>35849</v>
      </c>
      <c r="G1543" s="2" t="s">
        <v>4168</v>
      </c>
      <c r="H1543" s="2" t="s">
        <v>16</v>
      </c>
      <c r="I1543" s="2" t="s">
        <v>138</v>
      </c>
      <c r="J1543" s="2" t="s">
        <v>15</v>
      </c>
      <c r="K1543" s="2"/>
      <c r="L1543" s="2" t="s">
        <v>18</v>
      </c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</row>
    <row r="1544" spans="1:34" x14ac:dyDescent="0.25">
      <c r="A1544" s="2">
        <v>337495</v>
      </c>
      <c r="B1544" s="2" t="s">
        <v>2491</v>
      </c>
      <c r="C1544" s="2" t="s">
        <v>2492</v>
      </c>
      <c r="D1544" s="2" t="s">
        <v>867</v>
      </c>
      <c r="E1544" s="2" t="s">
        <v>76</v>
      </c>
      <c r="F1544" s="2">
        <v>29453</v>
      </c>
      <c r="G1544" s="2" t="s">
        <v>2493</v>
      </c>
      <c r="H1544" s="2" t="s">
        <v>16</v>
      </c>
      <c r="I1544" s="2" t="s">
        <v>138</v>
      </c>
      <c r="J1544" s="2" t="s">
        <v>1179</v>
      </c>
      <c r="K1544" s="2"/>
      <c r="L1544" s="2" t="s">
        <v>27</v>
      </c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</row>
    <row r="1545" spans="1:34" x14ac:dyDescent="0.25">
      <c r="A1545" s="2">
        <v>337498</v>
      </c>
      <c r="B1545" s="2" t="s">
        <v>2950</v>
      </c>
      <c r="C1545" s="2" t="s">
        <v>582</v>
      </c>
      <c r="D1545" s="2" t="s">
        <v>211</v>
      </c>
      <c r="E1545" s="2" t="s">
        <v>76</v>
      </c>
      <c r="F1545" s="2">
        <v>35147</v>
      </c>
      <c r="G1545" s="2" t="s">
        <v>989</v>
      </c>
      <c r="H1545" s="2" t="s">
        <v>16</v>
      </c>
      <c r="I1545" s="2" t="s">
        <v>138</v>
      </c>
      <c r="J1545" s="2" t="s">
        <v>15</v>
      </c>
      <c r="K1545" s="2"/>
      <c r="L1545" s="2" t="s">
        <v>30</v>
      </c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</row>
    <row r="1546" spans="1:34" x14ac:dyDescent="0.25">
      <c r="A1546" s="2">
        <v>337501</v>
      </c>
      <c r="B1546" s="2" t="s">
        <v>3683</v>
      </c>
      <c r="C1546" s="2" t="s">
        <v>2069</v>
      </c>
      <c r="D1546" s="2" t="s">
        <v>3684</v>
      </c>
      <c r="E1546" s="2" t="s">
        <v>76</v>
      </c>
      <c r="F1546" s="2">
        <v>29593</v>
      </c>
      <c r="G1546" s="2" t="s">
        <v>3244</v>
      </c>
      <c r="H1546" s="2" t="s">
        <v>16</v>
      </c>
      <c r="I1546" s="2" t="s">
        <v>138</v>
      </c>
      <c r="J1546" s="2" t="s">
        <v>1179</v>
      </c>
      <c r="K1546" s="2"/>
      <c r="L1546" s="2" t="s">
        <v>58</v>
      </c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</row>
    <row r="1547" spans="1:34" x14ac:dyDescent="0.25">
      <c r="A1547" s="2">
        <v>337512</v>
      </c>
      <c r="B1547" s="2" t="s">
        <v>3062</v>
      </c>
      <c r="C1547" s="2" t="s">
        <v>278</v>
      </c>
      <c r="D1547" s="2" t="s">
        <v>283</v>
      </c>
      <c r="E1547" s="2" t="s">
        <v>77</v>
      </c>
      <c r="F1547" s="2">
        <v>31778</v>
      </c>
      <c r="G1547" s="2" t="s">
        <v>555</v>
      </c>
      <c r="H1547" s="2" t="s">
        <v>16</v>
      </c>
      <c r="I1547" s="2" t="s">
        <v>138</v>
      </c>
      <c r="J1547" s="2" t="s">
        <v>15</v>
      </c>
      <c r="K1547" s="2"/>
      <c r="L1547" s="2" t="s">
        <v>30</v>
      </c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</row>
    <row r="1548" spans="1:34" x14ac:dyDescent="0.25">
      <c r="A1548" s="2">
        <v>337513</v>
      </c>
      <c r="B1548" s="2" t="s">
        <v>4036</v>
      </c>
      <c r="C1548" s="2" t="s">
        <v>228</v>
      </c>
      <c r="D1548" s="2" t="s">
        <v>328</v>
      </c>
      <c r="E1548" s="2" t="s">
        <v>77</v>
      </c>
      <c r="F1548" s="2">
        <v>32143</v>
      </c>
      <c r="G1548" s="2" t="s">
        <v>4037</v>
      </c>
      <c r="H1548" s="2" t="s">
        <v>16</v>
      </c>
      <c r="I1548" s="2" t="s">
        <v>138</v>
      </c>
      <c r="J1548" s="2" t="s">
        <v>1179</v>
      </c>
      <c r="K1548" s="2"/>
      <c r="L1548" s="2" t="s">
        <v>61</v>
      </c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</row>
    <row r="1549" spans="1:34" x14ac:dyDescent="0.25">
      <c r="A1549" s="2">
        <v>337531</v>
      </c>
      <c r="B1549" s="2" t="s">
        <v>3685</v>
      </c>
      <c r="C1549" s="2" t="s">
        <v>668</v>
      </c>
      <c r="D1549" s="2" t="s">
        <v>407</v>
      </c>
      <c r="E1549" s="2" t="s">
        <v>77</v>
      </c>
      <c r="F1549" s="2">
        <v>32446</v>
      </c>
      <c r="G1549" s="2" t="s">
        <v>18</v>
      </c>
      <c r="H1549" s="2" t="s">
        <v>16</v>
      </c>
      <c r="I1549" s="2" t="s">
        <v>138</v>
      </c>
      <c r="J1549" s="2" t="s">
        <v>15</v>
      </c>
      <c r="K1549" s="2"/>
      <c r="L1549" s="2" t="s">
        <v>18</v>
      </c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</row>
    <row r="1550" spans="1:34" x14ac:dyDescent="0.25">
      <c r="A1550" s="2">
        <v>337538</v>
      </c>
      <c r="B1550" s="2" t="s">
        <v>2928</v>
      </c>
      <c r="C1550" s="2" t="s">
        <v>2929</v>
      </c>
      <c r="D1550" s="2" t="s">
        <v>319</v>
      </c>
      <c r="E1550" s="2" t="s">
        <v>77</v>
      </c>
      <c r="F1550" s="2">
        <v>35439</v>
      </c>
      <c r="G1550" s="2" t="s">
        <v>2930</v>
      </c>
      <c r="H1550" s="2" t="s">
        <v>16</v>
      </c>
      <c r="I1550" s="2" t="s">
        <v>138</v>
      </c>
      <c r="J1550" s="2" t="s">
        <v>15</v>
      </c>
      <c r="K1550" s="2"/>
      <c r="L1550" s="2" t="s">
        <v>18</v>
      </c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</row>
    <row r="1551" spans="1:34" x14ac:dyDescent="0.25">
      <c r="A1551" s="2">
        <v>337542</v>
      </c>
      <c r="B1551" s="2" t="s">
        <v>3555</v>
      </c>
      <c r="C1551" s="2" t="s">
        <v>800</v>
      </c>
      <c r="D1551" s="2" t="s">
        <v>276</v>
      </c>
      <c r="E1551" s="2" t="s">
        <v>77</v>
      </c>
      <c r="F1551" s="2">
        <v>34566</v>
      </c>
      <c r="G1551" s="2" t="s">
        <v>70</v>
      </c>
      <c r="H1551" s="2" t="s">
        <v>16</v>
      </c>
      <c r="I1551" s="2" t="s">
        <v>138</v>
      </c>
      <c r="J1551" s="2" t="s">
        <v>1179</v>
      </c>
      <c r="K1551" s="2"/>
      <c r="L1551" s="2" t="s">
        <v>73</v>
      </c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</row>
    <row r="1552" spans="1:34" x14ac:dyDescent="0.25">
      <c r="A1552" s="2">
        <v>337543</v>
      </c>
      <c r="B1552" s="2" t="s">
        <v>1067</v>
      </c>
      <c r="C1552" s="2" t="s">
        <v>761</v>
      </c>
      <c r="D1552" s="2" t="s">
        <v>517</v>
      </c>
      <c r="E1552" s="2" t="s">
        <v>77</v>
      </c>
      <c r="F1552" s="2">
        <v>33817</v>
      </c>
      <c r="G1552" s="2" t="s">
        <v>67</v>
      </c>
      <c r="H1552" s="2" t="s">
        <v>16</v>
      </c>
      <c r="I1552" s="2" t="s">
        <v>138</v>
      </c>
      <c r="J1552" s="2" t="s">
        <v>1179</v>
      </c>
      <c r="K1552" s="2"/>
      <c r="L1552" s="2" t="s">
        <v>67</v>
      </c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</row>
    <row r="1553" spans="1:34" x14ac:dyDescent="0.25">
      <c r="A1553" s="2">
        <v>337549</v>
      </c>
      <c r="B1553" s="2" t="s">
        <v>2788</v>
      </c>
      <c r="C1553" s="2" t="s">
        <v>510</v>
      </c>
      <c r="D1553" s="2" t="s">
        <v>445</v>
      </c>
      <c r="E1553" s="2" t="s">
        <v>77</v>
      </c>
      <c r="F1553" s="2">
        <v>33604</v>
      </c>
      <c r="G1553" s="2" t="s">
        <v>1204</v>
      </c>
      <c r="H1553" s="2" t="s">
        <v>19</v>
      </c>
      <c r="I1553" s="2" t="s">
        <v>138</v>
      </c>
      <c r="J1553" s="2" t="s">
        <v>1179</v>
      </c>
      <c r="K1553" s="2"/>
      <c r="L1553" s="2" t="s">
        <v>30</v>
      </c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</row>
    <row r="1554" spans="1:34" x14ac:dyDescent="0.25">
      <c r="A1554" s="2">
        <v>337555</v>
      </c>
      <c r="B1554" s="2" t="s">
        <v>2634</v>
      </c>
      <c r="C1554" s="2" t="s">
        <v>228</v>
      </c>
      <c r="D1554" s="2" t="s">
        <v>319</v>
      </c>
      <c r="E1554" s="2" t="s">
        <v>76</v>
      </c>
      <c r="F1554" s="2">
        <v>29651</v>
      </c>
      <c r="G1554" s="2" t="s">
        <v>2635</v>
      </c>
      <c r="H1554" s="2" t="s">
        <v>16</v>
      </c>
      <c r="I1554" s="2" t="s">
        <v>138</v>
      </c>
      <c r="J1554" s="2" t="s">
        <v>1179</v>
      </c>
      <c r="K1554" s="2"/>
      <c r="L1554" s="2" t="s">
        <v>50</v>
      </c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</row>
    <row r="1555" spans="1:34" x14ac:dyDescent="0.25">
      <c r="A1555" s="2">
        <v>337568</v>
      </c>
      <c r="B1555" s="2" t="s">
        <v>3234</v>
      </c>
      <c r="C1555" s="2" t="s">
        <v>446</v>
      </c>
      <c r="D1555" s="2" t="s">
        <v>3235</v>
      </c>
      <c r="E1555" s="2" t="s">
        <v>76</v>
      </c>
      <c r="F1555" s="2">
        <v>32509</v>
      </c>
      <c r="G1555" s="2" t="s">
        <v>975</v>
      </c>
      <c r="H1555" s="2" t="s">
        <v>16</v>
      </c>
      <c r="I1555" s="2" t="s">
        <v>138</v>
      </c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</row>
    <row r="1556" spans="1:34" x14ac:dyDescent="0.25">
      <c r="A1556" s="2">
        <v>337569</v>
      </c>
      <c r="B1556" s="2" t="s">
        <v>3236</v>
      </c>
      <c r="C1556" s="2" t="s">
        <v>271</v>
      </c>
      <c r="D1556" s="2" t="s">
        <v>2152</v>
      </c>
      <c r="E1556" s="2" t="s">
        <v>77</v>
      </c>
      <c r="F1556" s="2">
        <v>33255</v>
      </c>
      <c r="G1556" s="2" t="s">
        <v>18</v>
      </c>
      <c r="H1556" s="2" t="s">
        <v>16</v>
      </c>
      <c r="I1556" s="2" t="s">
        <v>138</v>
      </c>
      <c r="J1556" s="2" t="s">
        <v>1179</v>
      </c>
      <c r="K1556" s="2"/>
      <c r="L1556" s="2" t="s">
        <v>18</v>
      </c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</row>
    <row r="1557" spans="1:34" x14ac:dyDescent="0.25">
      <c r="A1557" s="2">
        <v>337571</v>
      </c>
      <c r="B1557" s="2" t="s">
        <v>853</v>
      </c>
      <c r="C1557" s="2" t="s">
        <v>228</v>
      </c>
      <c r="D1557" s="2" t="s">
        <v>2951</v>
      </c>
      <c r="E1557" s="2" t="s">
        <v>76</v>
      </c>
      <c r="F1557" s="2">
        <v>32143</v>
      </c>
      <c r="G1557" s="2" t="s">
        <v>428</v>
      </c>
      <c r="H1557" s="2" t="s">
        <v>16</v>
      </c>
      <c r="I1557" s="2" t="s">
        <v>138</v>
      </c>
      <c r="J1557" s="2" t="s">
        <v>15</v>
      </c>
      <c r="K1557" s="2"/>
      <c r="L1557" s="2" t="s">
        <v>18</v>
      </c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</row>
    <row r="1558" spans="1:34" x14ac:dyDescent="0.25">
      <c r="A1558" s="2">
        <v>337577</v>
      </c>
      <c r="B1558" s="2" t="s">
        <v>3214</v>
      </c>
      <c r="C1558" s="2" t="s">
        <v>998</v>
      </c>
      <c r="D1558" s="2" t="s">
        <v>1507</v>
      </c>
      <c r="E1558" s="2" t="s">
        <v>77</v>
      </c>
      <c r="F1558" s="2">
        <v>32143</v>
      </c>
      <c r="G1558" s="2" t="s">
        <v>3215</v>
      </c>
      <c r="H1558" s="2" t="s">
        <v>16</v>
      </c>
      <c r="I1558" s="2" t="s">
        <v>138</v>
      </c>
      <c r="J1558" s="2" t="s">
        <v>1179</v>
      </c>
      <c r="K1558" s="2"/>
      <c r="L1558" s="2" t="s">
        <v>878</v>
      </c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</row>
    <row r="1559" spans="1:34" x14ac:dyDescent="0.25">
      <c r="A1559" s="2">
        <v>337580</v>
      </c>
      <c r="B1559" s="2" t="s">
        <v>2545</v>
      </c>
      <c r="C1559" s="2" t="s">
        <v>213</v>
      </c>
      <c r="D1559" s="2" t="s">
        <v>2546</v>
      </c>
      <c r="E1559" s="2" t="s">
        <v>76</v>
      </c>
      <c r="F1559" s="2">
        <v>33363</v>
      </c>
      <c r="G1559" s="2" t="s">
        <v>55</v>
      </c>
      <c r="H1559" s="2" t="s">
        <v>16</v>
      </c>
      <c r="I1559" s="2" t="s">
        <v>138</v>
      </c>
      <c r="J1559" s="2" t="s">
        <v>1179</v>
      </c>
      <c r="K1559" s="2"/>
      <c r="L1559" s="2" t="s">
        <v>55</v>
      </c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</row>
    <row r="1560" spans="1:34" x14ac:dyDescent="0.25">
      <c r="A1560" s="2">
        <v>337586</v>
      </c>
      <c r="B1560" s="2" t="s">
        <v>3556</v>
      </c>
      <c r="C1560" s="2" t="s">
        <v>357</v>
      </c>
      <c r="D1560" s="2" t="s">
        <v>925</v>
      </c>
      <c r="E1560" s="2" t="s">
        <v>76</v>
      </c>
      <c r="F1560" s="2">
        <v>27565</v>
      </c>
      <c r="G1560" s="2" t="s">
        <v>1025</v>
      </c>
      <c r="H1560" s="2" t="s">
        <v>16</v>
      </c>
      <c r="I1560" s="2" t="s">
        <v>138</v>
      </c>
      <c r="J1560" s="2" t="s">
        <v>1179</v>
      </c>
      <c r="K1560" s="2"/>
      <c r="L1560" s="2" t="s">
        <v>70</v>
      </c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</row>
    <row r="1561" spans="1:34" x14ac:dyDescent="0.25">
      <c r="A1561" s="2">
        <v>337599</v>
      </c>
      <c r="B1561" s="2" t="s">
        <v>3450</v>
      </c>
      <c r="C1561" s="2" t="s">
        <v>349</v>
      </c>
      <c r="D1561" s="2" t="s">
        <v>241</v>
      </c>
      <c r="E1561" s="2" t="s">
        <v>77</v>
      </c>
      <c r="F1561" s="2">
        <v>33051</v>
      </c>
      <c r="G1561" s="2" t="s">
        <v>3451</v>
      </c>
      <c r="H1561" s="2" t="s">
        <v>16</v>
      </c>
      <c r="I1561" s="2" t="s">
        <v>138</v>
      </c>
      <c r="J1561" s="2" t="s">
        <v>15</v>
      </c>
      <c r="K1561" s="2"/>
      <c r="L1561" s="2" t="s">
        <v>18</v>
      </c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</row>
    <row r="1562" spans="1:34" x14ac:dyDescent="0.25">
      <c r="A1562" s="2">
        <v>337608</v>
      </c>
      <c r="B1562" s="2" t="s">
        <v>3169</v>
      </c>
      <c r="C1562" s="2" t="s">
        <v>376</v>
      </c>
      <c r="D1562" s="2" t="s">
        <v>972</v>
      </c>
      <c r="E1562" s="2" t="s">
        <v>76</v>
      </c>
      <c r="F1562" s="2">
        <v>29674</v>
      </c>
      <c r="G1562" s="2" t="s">
        <v>428</v>
      </c>
      <c r="H1562" s="2" t="s">
        <v>16</v>
      </c>
      <c r="I1562" s="2" t="s">
        <v>138</v>
      </c>
      <c r="J1562" s="2" t="s">
        <v>1179</v>
      </c>
      <c r="K1562" s="2"/>
      <c r="L1562" s="2" t="s">
        <v>18</v>
      </c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</row>
    <row r="1563" spans="1:34" x14ac:dyDescent="0.25">
      <c r="A1563" s="2">
        <v>337636</v>
      </c>
      <c r="B1563" s="2" t="s">
        <v>4038</v>
      </c>
      <c r="C1563" s="2" t="s">
        <v>338</v>
      </c>
      <c r="D1563" s="2" t="s">
        <v>801</v>
      </c>
      <c r="E1563" s="2" t="s">
        <v>77</v>
      </c>
      <c r="F1563" s="2">
        <v>30512</v>
      </c>
      <c r="G1563" s="2" t="s">
        <v>47</v>
      </c>
      <c r="H1563" s="2" t="s">
        <v>16</v>
      </c>
      <c r="I1563" s="2" t="s">
        <v>138</v>
      </c>
      <c r="J1563" s="2" t="s">
        <v>1179</v>
      </c>
      <c r="K1563" s="2"/>
      <c r="L1563" s="2" t="s">
        <v>47</v>
      </c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</row>
    <row r="1564" spans="1:34" x14ac:dyDescent="0.25">
      <c r="A1564" s="2">
        <v>337638</v>
      </c>
      <c r="B1564" s="2" t="s">
        <v>2441</v>
      </c>
      <c r="C1564" s="2" t="s">
        <v>1672</v>
      </c>
      <c r="D1564" s="2" t="s">
        <v>1063</v>
      </c>
      <c r="E1564" s="2" t="s">
        <v>77</v>
      </c>
      <c r="F1564" s="2">
        <v>31964</v>
      </c>
      <c r="G1564" s="2" t="s">
        <v>18</v>
      </c>
      <c r="H1564" s="2" t="s">
        <v>16</v>
      </c>
      <c r="I1564" s="2" t="s">
        <v>138</v>
      </c>
      <c r="J1564" s="2" t="s">
        <v>1179</v>
      </c>
      <c r="K1564" s="2"/>
      <c r="L1564" s="2" t="s">
        <v>18</v>
      </c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</row>
    <row r="1565" spans="1:34" x14ac:dyDescent="0.25">
      <c r="A1565" s="2">
        <v>337640</v>
      </c>
      <c r="B1565" s="2" t="s">
        <v>3299</v>
      </c>
      <c r="C1565" s="2" t="s">
        <v>891</v>
      </c>
      <c r="D1565" s="2" t="s">
        <v>445</v>
      </c>
      <c r="E1565" s="2" t="s">
        <v>77</v>
      </c>
      <c r="F1565" s="2">
        <v>32660</v>
      </c>
      <c r="G1565" s="2" t="s">
        <v>997</v>
      </c>
      <c r="H1565" s="2" t="s">
        <v>16</v>
      </c>
      <c r="I1565" s="2" t="s">
        <v>138</v>
      </c>
      <c r="J1565" s="2" t="s">
        <v>1179</v>
      </c>
      <c r="K1565" s="2"/>
      <c r="L1565" s="2" t="s">
        <v>18</v>
      </c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</row>
    <row r="1566" spans="1:34" x14ac:dyDescent="0.25">
      <c r="A1566" s="2">
        <v>337645</v>
      </c>
      <c r="B1566" s="2" t="s">
        <v>4039</v>
      </c>
      <c r="C1566" s="2" t="s">
        <v>666</v>
      </c>
      <c r="D1566" s="2" t="s">
        <v>328</v>
      </c>
      <c r="E1566" s="2" t="s">
        <v>77</v>
      </c>
      <c r="F1566" s="2">
        <v>33613</v>
      </c>
      <c r="G1566" s="2" t="s">
        <v>4040</v>
      </c>
      <c r="H1566" s="2" t="s">
        <v>16</v>
      </c>
      <c r="I1566" s="2" t="s">
        <v>138</v>
      </c>
      <c r="J1566" s="2" t="s">
        <v>1179</v>
      </c>
      <c r="K1566" s="2"/>
      <c r="L1566" s="2" t="s">
        <v>58</v>
      </c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</row>
    <row r="1567" spans="1:34" x14ac:dyDescent="0.25">
      <c r="A1567" s="2">
        <v>337653</v>
      </c>
      <c r="B1567" s="2" t="s">
        <v>3686</v>
      </c>
      <c r="C1567" s="2" t="s">
        <v>355</v>
      </c>
      <c r="D1567" s="2" t="s">
        <v>579</v>
      </c>
      <c r="E1567" s="2" t="s">
        <v>77</v>
      </c>
      <c r="F1567" s="2">
        <v>35898</v>
      </c>
      <c r="G1567" s="2" t="s">
        <v>18</v>
      </c>
      <c r="H1567" s="2" t="s">
        <v>16</v>
      </c>
      <c r="I1567" s="2" t="s">
        <v>138</v>
      </c>
      <c r="J1567" s="2" t="s">
        <v>15</v>
      </c>
      <c r="K1567" s="2"/>
      <c r="L1567" s="2" t="s">
        <v>18</v>
      </c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</row>
    <row r="1568" spans="1:34" x14ac:dyDescent="0.25">
      <c r="A1568" s="2">
        <v>337654</v>
      </c>
      <c r="B1568" s="2" t="s">
        <v>4041</v>
      </c>
      <c r="C1568" s="2" t="s">
        <v>228</v>
      </c>
      <c r="D1568" s="2" t="s">
        <v>449</v>
      </c>
      <c r="E1568" s="2" t="s">
        <v>77</v>
      </c>
      <c r="F1568" s="2">
        <v>35662</v>
      </c>
      <c r="G1568" s="2" t="s">
        <v>1064</v>
      </c>
      <c r="H1568" s="2" t="s">
        <v>16</v>
      </c>
      <c r="I1568" s="2" t="s">
        <v>138</v>
      </c>
      <c r="J1568" s="2" t="s">
        <v>1179</v>
      </c>
      <c r="K1568" s="2"/>
      <c r="L1568" s="2" t="s">
        <v>30</v>
      </c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</row>
    <row r="1569" spans="1:34" x14ac:dyDescent="0.25">
      <c r="A1569" s="2">
        <v>337663</v>
      </c>
      <c r="B1569" s="2" t="s">
        <v>2442</v>
      </c>
      <c r="C1569" s="2" t="s">
        <v>364</v>
      </c>
      <c r="D1569" s="2" t="s">
        <v>1030</v>
      </c>
      <c r="E1569" s="2" t="s">
        <v>77</v>
      </c>
      <c r="F1569" s="2">
        <v>30582</v>
      </c>
      <c r="G1569" s="2" t="s">
        <v>661</v>
      </c>
      <c r="H1569" s="2" t="s">
        <v>16</v>
      </c>
      <c r="I1569" s="2" t="s">
        <v>138</v>
      </c>
      <c r="J1569" s="2" t="s">
        <v>1179</v>
      </c>
      <c r="K1569" s="2"/>
      <c r="L1569" s="2" t="s">
        <v>70</v>
      </c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</row>
    <row r="1570" spans="1:34" x14ac:dyDescent="0.25">
      <c r="A1570" s="2">
        <v>337664</v>
      </c>
      <c r="B1570" s="2" t="s">
        <v>2494</v>
      </c>
      <c r="C1570" s="2" t="s">
        <v>230</v>
      </c>
      <c r="D1570" s="2" t="s">
        <v>312</v>
      </c>
      <c r="E1570" s="2" t="s">
        <v>76</v>
      </c>
      <c r="F1570" s="2">
        <v>28192</v>
      </c>
      <c r="G1570" s="2" t="s">
        <v>18</v>
      </c>
      <c r="H1570" s="2" t="s">
        <v>16</v>
      </c>
      <c r="I1570" s="2" t="s">
        <v>138</v>
      </c>
      <c r="J1570" s="2" t="s">
        <v>1179</v>
      </c>
      <c r="K1570" s="2"/>
      <c r="L1570" s="2" t="s">
        <v>40</v>
      </c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</row>
    <row r="1571" spans="1:34" x14ac:dyDescent="0.25">
      <c r="A1571" s="2">
        <v>337675</v>
      </c>
      <c r="B1571" s="2" t="s">
        <v>3063</v>
      </c>
      <c r="C1571" s="2" t="s">
        <v>598</v>
      </c>
      <c r="D1571" s="2" t="s">
        <v>221</v>
      </c>
      <c r="E1571" s="2" t="s">
        <v>77</v>
      </c>
      <c r="F1571" s="2">
        <v>36105</v>
      </c>
      <c r="G1571" s="2" t="s">
        <v>30</v>
      </c>
      <c r="H1571" s="2" t="s">
        <v>16</v>
      </c>
      <c r="I1571" s="2" t="s">
        <v>138</v>
      </c>
      <c r="J1571" s="2" t="s">
        <v>15</v>
      </c>
      <c r="K1571" s="2"/>
      <c r="L1571" s="2" t="s">
        <v>30</v>
      </c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</row>
    <row r="1572" spans="1:34" x14ac:dyDescent="0.25">
      <c r="A1572" s="2">
        <v>337698</v>
      </c>
      <c r="B1572" s="2" t="s">
        <v>4042</v>
      </c>
      <c r="C1572" s="2" t="s">
        <v>357</v>
      </c>
      <c r="D1572" s="2" t="s">
        <v>4043</v>
      </c>
      <c r="E1572" s="2" t="s">
        <v>77</v>
      </c>
      <c r="F1572" s="2">
        <v>32104</v>
      </c>
      <c r="G1572" s="2" t="s">
        <v>18</v>
      </c>
      <c r="H1572" s="2" t="s">
        <v>16</v>
      </c>
      <c r="I1572" s="2" t="s">
        <v>138</v>
      </c>
      <c r="J1572" s="2" t="s">
        <v>1179</v>
      </c>
      <c r="K1572" s="2"/>
      <c r="L1572" s="2" t="s">
        <v>18</v>
      </c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</row>
    <row r="1573" spans="1:34" x14ac:dyDescent="0.25">
      <c r="A1573" s="2">
        <v>337702</v>
      </c>
      <c r="B1573" s="2" t="s">
        <v>3558</v>
      </c>
      <c r="C1573" s="2" t="s">
        <v>228</v>
      </c>
      <c r="D1573" s="2" t="s">
        <v>707</v>
      </c>
      <c r="E1573" s="2" t="s">
        <v>77</v>
      </c>
      <c r="F1573" s="2">
        <v>32877</v>
      </c>
      <c r="G1573" s="2" t="s">
        <v>2048</v>
      </c>
      <c r="H1573" s="2" t="s">
        <v>16</v>
      </c>
      <c r="I1573" s="2" t="s">
        <v>138</v>
      </c>
      <c r="J1573" s="2" t="s">
        <v>1179</v>
      </c>
      <c r="K1573" s="2"/>
      <c r="L1573" s="2" t="s">
        <v>30</v>
      </c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</row>
    <row r="1574" spans="1:34" x14ac:dyDescent="0.25">
      <c r="A1574" s="2">
        <v>337703</v>
      </c>
      <c r="B1574" s="2" t="s">
        <v>2535</v>
      </c>
      <c r="C1574" s="2" t="s">
        <v>525</v>
      </c>
      <c r="D1574" s="2" t="s">
        <v>288</v>
      </c>
      <c r="E1574" s="2" t="s">
        <v>76</v>
      </c>
      <c r="F1574" s="2">
        <v>30839</v>
      </c>
      <c r="G1574" s="2" t="s">
        <v>18</v>
      </c>
      <c r="H1574" s="2" t="s">
        <v>16</v>
      </c>
      <c r="I1574" s="2" t="s">
        <v>138</v>
      </c>
      <c r="J1574" s="2" t="s">
        <v>15</v>
      </c>
      <c r="K1574" s="2"/>
      <c r="L1574" s="2" t="s">
        <v>18</v>
      </c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</row>
    <row r="1575" spans="1:34" x14ac:dyDescent="0.25">
      <c r="A1575" s="2">
        <v>337709</v>
      </c>
      <c r="B1575" s="2" t="s">
        <v>2769</v>
      </c>
      <c r="C1575" s="2" t="s">
        <v>2770</v>
      </c>
      <c r="D1575" s="2" t="s">
        <v>286</v>
      </c>
      <c r="E1575" s="2" t="s">
        <v>76</v>
      </c>
      <c r="F1575" s="2">
        <v>31006</v>
      </c>
      <c r="G1575" s="2" t="s">
        <v>18</v>
      </c>
      <c r="H1575" s="2" t="s">
        <v>16</v>
      </c>
      <c r="I1575" s="2" t="s">
        <v>138</v>
      </c>
      <c r="J1575" s="2" t="s">
        <v>1179</v>
      </c>
      <c r="K1575" s="2"/>
      <c r="L1575" s="2" t="s">
        <v>18</v>
      </c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</row>
    <row r="1576" spans="1:34" x14ac:dyDescent="0.25">
      <c r="A1576" s="2">
        <v>337712</v>
      </c>
      <c r="B1576" s="2" t="s">
        <v>3242</v>
      </c>
      <c r="C1576" s="2" t="s">
        <v>920</v>
      </c>
      <c r="D1576" s="2" t="s">
        <v>443</v>
      </c>
      <c r="E1576" s="2" t="s">
        <v>76</v>
      </c>
      <c r="F1576" s="2">
        <v>28915</v>
      </c>
      <c r="G1576" s="2" t="s">
        <v>550</v>
      </c>
      <c r="H1576" s="2" t="s">
        <v>16</v>
      </c>
      <c r="I1576" s="2" t="s">
        <v>138</v>
      </c>
      <c r="J1576" s="2" t="s">
        <v>15</v>
      </c>
      <c r="K1576" s="2"/>
      <c r="L1576" s="2" t="s">
        <v>73</v>
      </c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</row>
    <row r="1577" spans="1:34" x14ac:dyDescent="0.25">
      <c r="A1577" s="2">
        <v>337727</v>
      </c>
      <c r="B1577" s="2" t="s">
        <v>3559</v>
      </c>
      <c r="C1577" s="2" t="s">
        <v>3560</v>
      </c>
      <c r="D1577" s="2" t="s">
        <v>770</v>
      </c>
      <c r="E1577" s="2" t="s">
        <v>77</v>
      </c>
      <c r="F1577" s="2">
        <v>31138</v>
      </c>
      <c r="G1577" s="2" t="s">
        <v>401</v>
      </c>
      <c r="H1577" s="2" t="s">
        <v>16</v>
      </c>
      <c r="I1577" s="2" t="s">
        <v>138</v>
      </c>
      <c r="J1577" s="2" t="s">
        <v>1179</v>
      </c>
      <c r="K1577" s="2"/>
      <c r="L1577" s="2" t="s">
        <v>30</v>
      </c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</row>
    <row r="1578" spans="1:34" x14ac:dyDescent="0.25">
      <c r="A1578" s="2">
        <v>337728</v>
      </c>
      <c r="B1578" s="2" t="s">
        <v>3222</v>
      </c>
      <c r="C1578" s="2" t="s">
        <v>497</v>
      </c>
      <c r="D1578" s="2" t="s">
        <v>234</v>
      </c>
      <c r="E1578" s="2" t="s">
        <v>77</v>
      </c>
      <c r="F1578" s="2">
        <v>31782</v>
      </c>
      <c r="G1578" s="2" t="s">
        <v>18</v>
      </c>
      <c r="H1578" s="2" t="s">
        <v>16</v>
      </c>
      <c r="I1578" s="2" t="s">
        <v>138</v>
      </c>
      <c r="J1578" s="2" t="s">
        <v>1179</v>
      </c>
      <c r="K1578" s="2"/>
      <c r="L1578" s="2" t="s">
        <v>18</v>
      </c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</row>
    <row r="1579" spans="1:34" x14ac:dyDescent="0.25">
      <c r="A1579" s="2">
        <v>337743</v>
      </c>
      <c r="B1579" s="2" t="s">
        <v>3561</v>
      </c>
      <c r="C1579" s="2" t="s">
        <v>252</v>
      </c>
      <c r="D1579" s="2" t="s">
        <v>578</v>
      </c>
      <c r="E1579" s="2" t="s">
        <v>76</v>
      </c>
      <c r="F1579" s="2">
        <v>34439</v>
      </c>
      <c r="G1579" s="2" t="s">
        <v>651</v>
      </c>
      <c r="H1579" s="2" t="s">
        <v>16</v>
      </c>
      <c r="I1579" s="2" t="s">
        <v>138</v>
      </c>
      <c r="J1579" s="2" t="s">
        <v>1179</v>
      </c>
      <c r="K1579" s="2"/>
      <c r="L1579" s="2" t="s">
        <v>40</v>
      </c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</row>
    <row r="1580" spans="1:34" x14ac:dyDescent="0.25">
      <c r="A1580" s="2">
        <v>337751</v>
      </c>
      <c r="B1580" s="2" t="s">
        <v>2495</v>
      </c>
      <c r="C1580" s="2" t="s">
        <v>326</v>
      </c>
      <c r="D1580" s="2" t="s">
        <v>977</v>
      </c>
      <c r="E1580" s="2" t="s">
        <v>76</v>
      </c>
      <c r="F1580" s="2">
        <v>29677</v>
      </c>
      <c r="G1580" s="2" t="s">
        <v>67</v>
      </c>
      <c r="H1580" s="2" t="s">
        <v>16</v>
      </c>
      <c r="I1580" s="2" t="s">
        <v>138</v>
      </c>
      <c r="J1580" s="2" t="s">
        <v>1179</v>
      </c>
      <c r="K1580" s="2"/>
      <c r="L1580" s="2" t="s">
        <v>67</v>
      </c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</row>
    <row r="1581" spans="1:34" x14ac:dyDescent="0.25">
      <c r="A1581" s="2">
        <v>337754</v>
      </c>
      <c r="B1581" s="2" t="s">
        <v>3562</v>
      </c>
      <c r="C1581" s="2" t="s">
        <v>295</v>
      </c>
      <c r="D1581" s="2" t="s">
        <v>283</v>
      </c>
      <c r="E1581" s="2" t="s">
        <v>76</v>
      </c>
      <c r="F1581" s="2">
        <v>34570</v>
      </c>
      <c r="G1581" s="2" t="s">
        <v>3563</v>
      </c>
      <c r="H1581" s="2" t="s">
        <v>16</v>
      </c>
      <c r="I1581" s="2" t="s">
        <v>138</v>
      </c>
      <c r="J1581" s="2" t="s">
        <v>15</v>
      </c>
      <c r="K1581" s="2"/>
      <c r="L1581" s="2" t="s">
        <v>40</v>
      </c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</row>
    <row r="1582" spans="1:34" x14ac:dyDescent="0.25">
      <c r="A1582" s="2">
        <v>337756</v>
      </c>
      <c r="B1582" s="2" t="s">
        <v>4044</v>
      </c>
      <c r="C1582" s="2" t="s">
        <v>800</v>
      </c>
      <c r="D1582" s="2" t="s">
        <v>808</v>
      </c>
      <c r="E1582" s="2" t="s">
        <v>77</v>
      </c>
      <c r="F1582" s="2">
        <v>32040</v>
      </c>
      <c r="G1582" s="2" t="s">
        <v>70</v>
      </c>
      <c r="H1582" s="2" t="s">
        <v>16</v>
      </c>
      <c r="I1582" s="2" t="s">
        <v>138</v>
      </c>
      <c r="J1582" s="2" t="s">
        <v>1179</v>
      </c>
      <c r="K1582" s="2"/>
      <c r="L1582" s="2" t="s">
        <v>70</v>
      </c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</row>
    <row r="1583" spans="1:34" x14ac:dyDescent="0.25">
      <c r="A1583" s="2">
        <v>337792</v>
      </c>
      <c r="B1583" s="2" t="s">
        <v>4045</v>
      </c>
      <c r="C1583" s="2" t="s">
        <v>1014</v>
      </c>
      <c r="D1583" s="2" t="s">
        <v>2431</v>
      </c>
      <c r="E1583" s="2" t="s">
        <v>76</v>
      </c>
      <c r="F1583" s="2">
        <v>31721</v>
      </c>
      <c r="G1583" s="2" t="s">
        <v>429</v>
      </c>
      <c r="H1583" s="2" t="s">
        <v>16</v>
      </c>
      <c r="I1583" s="2" t="s">
        <v>138</v>
      </c>
      <c r="J1583" s="2" t="s">
        <v>1179</v>
      </c>
      <c r="K1583" s="2"/>
      <c r="L1583" s="2" t="s">
        <v>30</v>
      </c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</row>
    <row r="1584" spans="1:34" x14ac:dyDescent="0.25">
      <c r="A1584" s="2">
        <v>337797</v>
      </c>
      <c r="B1584" s="2" t="s">
        <v>4046</v>
      </c>
      <c r="C1584" s="2" t="s">
        <v>519</v>
      </c>
      <c r="D1584" s="2" t="s">
        <v>4047</v>
      </c>
      <c r="E1584" s="2" t="s">
        <v>76</v>
      </c>
      <c r="F1584" s="2">
        <v>29812</v>
      </c>
      <c r="G1584" s="2" t="s">
        <v>18</v>
      </c>
      <c r="H1584" s="2" t="s">
        <v>16</v>
      </c>
      <c r="I1584" s="2" t="s">
        <v>138</v>
      </c>
      <c r="J1584" s="2" t="s">
        <v>15</v>
      </c>
      <c r="K1584" s="2"/>
      <c r="L1584" s="2" t="s">
        <v>18</v>
      </c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</row>
    <row r="1585" spans="1:34" x14ac:dyDescent="0.25">
      <c r="A1585" s="2">
        <v>337801</v>
      </c>
      <c r="B1585" s="2" t="s">
        <v>2529</v>
      </c>
      <c r="C1585" s="2" t="s">
        <v>417</v>
      </c>
      <c r="D1585" s="2" t="s">
        <v>1331</v>
      </c>
      <c r="E1585" s="2" t="s">
        <v>76</v>
      </c>
      <c r="F1585" s="2">
        <v>34700</v>
      </c>
      <c r="G1585" s="2" t="s">
        <v>1041</v>
      </c>
      <c r="H1585" s="2" t="s">
        <v>16</v>
      </c>
      <c r="I1585" s="2" t="s">
        <v>138</v>
      </c>
      <c r="J1585" s="2" t="s">
        <v>1179</v>
      </c>
      <c r="K1585" s="2"/>
      <c r="L1585" s="2" t="s">
        <v>30</v>
      </c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</row>
    <row r="1586" spans="1:34" x14ac:dyDescent="0.25">
      <c r="A1586" s="2">
        <v>337821</v>
      </c>
      <c r="B1586" s="2" t="s">
        <v>3687</v>
      </c>
      <c r="C1586" s="2" t="s">
        <v>1090</v>
      </c>
      <c r="D1586" s="2" t="s">
        <v>885</v>
      </c>
      <c r="E1586" s="2" t="s">
        <v>76</v>
      </c>
      <c r="F1586" s="2">
        <v>32348</v>
      </c>
      <c r="G1586" s="2" t="s">
        <v>2306</v>
      </c>
      <c r="H1586" s="2" t="s">
        <v>16</v>
      </c>
      <c r="I1586" s="2" t="s">
        <v>138</v>
      </c>
      <c r="J1586" s="2" t="s">
        <v>1179</v>
      </c>
      <c r="K1586" s="2"/>
      <c r="L1586" s="2" t="s">
        <v>70</v>
      </c>
      <c r="M1586" s="2"/>
      <c r="N1586" s="2"/>
      <c r="O1586" s="2"/>
      <c r="P1586" s="2"/>
      <c r="Q1586" s="2"/>
      <c r="R1586" s="2">
        <v>5030</v>
      </c>
      <c r="S1586" s="2">
        <v>45512</v>
      </c>
      <c r="T1586" s="2">
        <v>1000</v>
      </c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</row>
    <row r="1587" spans="1:34" x14ac:dyDescent="0.25">
      <c r="A1587" s="2">
        <v>337822</v>
      </c>
      <c r="B1587" s="2" t="s">
        <v>4170</v>
      </c>
      <c r="C1587" s="2" t="s">
        <v>228</v>
      </c>
      <c r="D1587" s="2" t="s">
        <v>445</v>
      </c>
      <c r="E1587" s="2" t="s">
        <v>77</v>
      </c>
      <c r="F1587" s="2">
        <v>30701</v>
      </c>
      <c r="G1587" s="2" t="s">
        <v>225</v>
      </c>
      <c r="H1587" s="2" t="s">
        <v>16</v>
      </c>
      <c r="I1587" s="2" t="s">
        <v>138</v>
      </c>
      <c r="J1587" s="2" t="s">
        <v>1179</v>
      </c>
      <c r="K1587" s="2"/>
      <c r="L1587" s="2" t="s">
        <v>30</v>
      </c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</row>
    <row r="1588" spans="1:34" x14ac:dyDescent="0.25">
      <c r="A1588" s="2">
        <v>337840</v>
      </c>
      <c r="B1588" s="2" t="s">
        <v>2932</v>
      </c>
      <c r="C1588" s="2" t="s">
        <v>220</v>
      </c>
      <c r="D1588" s="2" t="s">
        <v>1886</v>
      </c>
      <c r="E1588" s="2" t="s">
        <v>76</v>
      </c>
      <c r="F1588" s="2">
        <v>35796</v>
      </c>
      <c r="G1588" s="2" t="s">
        <v>73</v>
      </c>
      <c r="H1588" s="2" t="s">
        <v>16</v>
      </c>
      <c r="I1588" s="2" t="s">
        <v>138</v>
      </c>
      <c r="J1588" s="2" t="s">
        <v>15</v>
      </c>
      <c r="K1588" s="2"/>
      <c r="L1588" s="2" t="s">
        <v>73</v>
      </c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</row>
    <row r="1589" spans="1:34" x14ac:dyDescent="0.25">
      <c r="A1589" s="2">
        <v>337841</v>
      </c>
      <c r="B1589" s="2" t="s">
        <v>4171</v>
      </c>
      <c r="C1589" s="2" t="s">
        <v>228</v>
      </c>
      <c r="D1589" s="2" t="s">
        <v>374</v>
      </c>
      <c r="E1589" s="2" t="s">
        <v>76</v>
      </c>
      <c r="F1589" s="2">
        <v>30407</v>
      </c>
      <c r="G1589" s="2" t="s">
        <v>4172</v>
      </c>
      <c r="H1589" s="2" t="s">
        <v>16</v>
      </c>
      <c r="I1589" s="2" t="s">
        <v>138</v>
      </c>
      <c r="J1589" s="2" t="s">
        <v>1179</v>
      </c>
      <c r="K1589" s="2"/>
      <c r="L1589" s="2" t="s">
        <v>61</v>
      </c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</row>
    <row r="1590" spans="1:34" x14ac:dyDescent="0.25">
      <c r="A1590" s="2">
        <v>337851</v>
      </c>
      <c r="B1590" s="2" t="s">
        <v>3564</v>
      </c>
      <c r="C1590" s="2" t="s">
        <v>396</v>
      </c>
      <c r="D1590" s="2" t="s">
        <v>806</v>
      </c>
      <c r="E1590" s="2" t="s">
        <v>76</v>
      </c>
      <c r="F1590" s="2">
        <v>30341</v>
      </c>
      <c r="G1590" s="2" t="s">
        <v>651</v>
      </c>
      <c r="H1590" s="2" t="s">
        <v>16</v>
      </c>
      <c r="I1590" s="2" t="s">
        <v>138</v>
      </c>
      <c r="J1590" s="2" t="s">
        <v>1179</v>
      </c>
      <c r="K1590" s="2"/>
      <c r="L1590" s="2" t="s">
        <v>18</v>
      </c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</row>
    <row r="1591" spans="1:34" x14ac:dyDescent="0.25">
      <c r="A1591" s="2">
        <v>337868</v>
      </c>
      <c r="B1591" s="2" t="s">
        <v>2984</v>
      </c>
      <c r="C1591" s="2" t="s">
        <v>331</v>
      </c>
      <c r="D1591" s="2" t="s">
        <v>268</v>
      </c>
      <c r="E1591" s="2" t="s">
        <v>77</v>
      </c>
      <c r="F1591" s="2">
        <v>33979</v>
      </c>
      <c r="G1591" s="2" t="s">
        <v>394</v>
      </c>
      <c r="H1591" s="2" t="s">
        <v>16</v>
      </c>
      <c r="I1591" s="2" t="s">
        <v>138</v>
      </c>
      <c r="J1591" s="2" t="s">
        <v>15</v>
      </c>
      <c r="K1591" s="2"/>
      <c r="L1591" s="2" t="s">
        <v>30</v>
      </c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</row>
    <row r="1592" spans="1:34" x14ac:dyDescent="0.25">
      <c r="A1592" s="2">
        <v>337874</v>
      </c>
      <c r="B1592" s="2" t="s">
        <v>2433</v>
      </c>
      <c r="C1592" s="2" t="s">
        <v>2256</v>
      </c>
      <c r="D1592" s="2" t="s">
        <v>449</v>
      </c>
      <c r="E1592" s="2" t="s">
        <v>77</v>
      </c>
      <c r="F1592" s="2">
        <v>32448</v>
      </c>
      <c r="G1592" s="2" t="s">
        <v>18</v>
      </c>
      <c r="H1592" s="2" t="s">
        <v>16</v>
      </c>
      <c r="I1592" s="2" t="s">
        <v>138</v>
      </c>
      <c r="J1592" s="2" t="s">
        <v>1179</v>
      </c>
      <c r="K1592" s="2"/>
      <c r="L1592" s="2" t="s">
        <v>30</v>
      </c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</row>
    <row r="1593" spans="1:34" x14ac:dyDescent="0.25">
      <c r="A1593" s="2">
        <v>337877</v>
      </c>
      <c r="B1593" s="2" t="s">
        <v>3688</v>
      </c>
      <c r="C1593" s="2" t="s">
        <v>278</v>
      </c>
      <c r="D1593" s="2" t="s">
        <v>231</v>
      </c>
      <c r="E1593" s="2" t="s">
        <v>77</v>
      </c>
      <c r="F1593" s="2">
        <v>35984</v>
      </c>
      <c r="G1593" s="2" t="s">
        <v>18</v>
      </c>
      <c r="H1593" s="2" t="s">
        <v>16</v>
      </c>
      <c r="I1593" s="2" t="s">
        <v>138</v>
      </c>
      <c r="J1593" s="2" t="s">
        <v>15</v>
      </c>
      <c r="K1593" s="2"/>
      <c r="L1593" s="2" t="s">
        <v>30</v>
      </c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</row>
    <row r="1594" spans="1:34" x14ac:dyDescent="0.25">
      <c r="A1594" s="2">
        <v>337883</v>
      </c>
      <c r="B1594" s="2" t="s">
        <v>3689</v>
      </c>
      <c r="C1594" s="2" t="s">
        <v>228</v>
      </c>
      <c r="D1594" s="2" t="s">
        <v>2366</v>
      </c>
      <c r="E1594" s="2" t="s">
        <v>76</v>
      </c>
      <c r="F1594" s="2">
        <v>35220</v>
      </c>
      <c r="G1594" s="2" t="s">
        <v>18</v>
      </c>
      <c r="H1594" s="2" t="s">
        <v>16</v>
      </c>
      <c r="I1594" s="2" t="s">
        <v>138</v>
      </c>
      <c r="J1594" s="2" t="s">
        <v>1179</v>
      </c>
      <c r="K1594" s="2"/>
      <c r="L1594" s="2" t="s">
        <v>67</v>
      </c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</row>
    <row r="1595" spans="1:34" x14ac:dyDescent="0.25">
      <c r="A1595" s="2">
        <v>337888</v>
      </c>
      <c r="B1595" s="2" t="s">
        <v>3151</v>
      </c>
      <c r="C1595" s="2" t="s">
        <v>637</v>
      </c>
      <c r="D1595" s="2" t="s">
        <v>627</v>
      </c>
      <c r="E1595" s="2" t="s">
        <v>77</v>
      </c>
      <c r="F1595" s="2">
        <v>32373</v>
      </c>
      <c r="G1595" s="2" t="s">
        <v>70</v>
      </c>
      <c r="H1595" s="2" t="s">
        <v>16</v>
      </c>
      <c r="I1595" s="2" t="s">
        <v>138</v>
      </c>
      <c r="J1595" s="2" t="s">
        <v>15</v>
      </c>
      <c r="K1595" s="2"/>
      <c r="L1595" s="2" t="s">
        <v>70</v>
      </c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</row>
    <row r="1596" spans="1:34" x14ac:dyDescent="0.25">
      <c r="A1596" s="2">
        <v>337894</v>
      </c>
      <c r="B1596" s="2" t="s">
        <v>2661</v>
      </c>
      <c r="C1596" s="2" t="s">
        <v>2662</v>
      </c>
      <c r="D1596" s="2" t="s">
        <v>1957</v>
      </c>
      <c r="E1596" s="2" t="s">
        <v>77</v>
      </c>
      <c r="F1596" s="2">
        <v>36892</v>
      </c>
      <c r="G1596" s="2" t="s">
        <v>18</v>
      </c>
      <c r="H1596" s="2" t="s">
        <v>16</v>
      </c>
      <c r="I1596" s="2" t="s">
        <v>138</v>
      </c>
      <c r="J1596" s="2" t="s">
        <v>1179</v>
      </c>
      <c r="K1596" s="2"/>
      <c r="L1596" s="2" t="s">
        <v>30</v>
      </c>
      <c r="M1596" s="2"/>
      <c r="N1596" s="2"/>
      <c r="O1596" s="2"/>
      <c r="P1596" s="2"/>
      <c r="Q1596" s="2"/>
      <c r="R1596" s="2">
        <v>4902</v>
      </c>
      <c r="S1596" s="2">
        <v>45510</v>
      </c>
      <c r="T1596" s="2">
        <v>20000</v>
      </c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</row>
    <row r="1597" spans="1:34" x14ac:dyDescent="0.25">
      <c r="A1597" s="2">
        <v>337912</v>
      </c>
      <c r="B1597" s="2" t="s">
        <v>3728</v>
      </c>
      <c r="C1597" s="2" t="s">
        <v>347</v>
      </c>
      <c r="D1597" s="2" t="s">
        <v>714</v>
      </c>
      <c r="E1597" s="2" t="s">
        <v>77</v>
      </c>
      <c r="F1597" s="2">
        <v>35796</v>
      </c>
      <c r="G1597" s="2" t="s">
        <v>1595</v>
      </c>
      <c r="H1597" s="2" t="s">
        <v>16</v>
      </c>
      <c r="I1597" s="2" t="s">
        <v>138</v>
      </c>
      <c r="J1597" s="2" t="s">
        <v>15</v>
      </c>
      <c r="K1597" s="2"/>
      <c r="L1597" s="2" t="s">
        <v>40</v>
      </c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</row>
    <row r="1598" spans="1:34" x14ac:dyDescent="0.25">
      <c r="A1598" s="2">
        <v>337921</v>
      </c>
      <c r="B1598" s="2" t="s">
        <v>3565</v>
      </c>
      <c r="C1598" s="2" t="s">
        <v>228</v>
      </c>
      <c r="D1598" s="2" t="s">
        <v>3566</v>
      </c>
      <c r="E1598" s="2" t="s">
        <v>77</v>
      </c>
      <c r="F1598" s="2">
        <v>32900</v>
      </c>
      <c r="G1598" s="2" t="s">
        <v>18</v>
      </c>
      <c r="H1598" s="2" t="s">
        <v>16</v>
      </c>
      <c r="I1598" s="2" t="s">
        <v>138</v>
      </c>
      <c r="J1598" s="2" t="s">
        <v>1179</v>
      </c>
      <c r="K1598" s="2"/>
      <c r="L1598" s="2" t="s">
        <v>18</v>
      </c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</row>
    <row r="1599" spans="1:34" x14ac:dyDescent="0.25">
      <c r="A1599" s="2">
        <v>337934</v>
      </c>
      <c r="B1599" s="2" t="s">
        <v>4049</v>
      </c>
      <c r="C1599" s="2" t="s">
        <v>278</v>
      </c>
      <c r="D1599" s="2" t="s">
        <v>658</v>
      </c>
      <c r="E1599" s="2" t="s">
        <v>77</v>
      </c>
      <c r="F1599" s="2">
        <v>31266</v>
      </c>
      <c r="G1599" s="2" t="s">
        <v>1400</v>
      </c>
      <c r="H1599" s="2" t="s">
        <v>16</v>
      </c>
      <c r="I1599" s="2" t="s">
        <v>138</v>
      </c>
      <c r="J1599" s="2" t="s">
        <v>1179</v>
      </c>
      <c r="K1599" s="2"/>
      <c r="L1599" s="2" t="s">
        <v>67</v>
      </c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</row>
    <row r="1600" spans="1:34" x14ac:dyDescent="0.25">
      <c r="A1600" s="2">
        <v>337951</v>
      </c>
      <c r="B1600" s="2" t="s">
        <v>4050</v>
      </c>
      <c r="C1600" s="2" t="s">
        <v>213</v>
      </c>
      <c r="D1600" s="2" t="s">
        <v>958</v>
      </c>
      <c r="E1600" s="2" t="s">
        <v>76</v>
      </c>
      <c r="F1600" s="2">
        <v>27453</v>
      </c>
      <c r="G1600" s="2" t="s">
        <v>474</v>
      </c>
      <c r="H1600" s="2" t="s">
        <v>16</v>
      </c>
      <c r="I1600" s="2" t="s">
        <v>138</v>
      </c>
      <c r="J1600" s="2" t="s">
        <v>1179</v>
      </c>
      <c r="K1600" s="2"/>
      <c r="L1600" s="2" t="s">
        <v>67</v>
      </c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</row>
    <row r="1601" spans="1:34" x14ac:dyDescent="0.25">
      <c r="A1601" s="2">
        <v>337958</v>
      </c>
      <c r="B1601" s="2" t="s">
        <v>4051</v>
      </c>
      <c r="C1601" s="2" t="s">
        <v>4052</v>
      </c>
      <c r="D1601" s="2" t="s">
        <v>898</v>
      </c>
      <c r="E1601" s="2" t="s">
        <v>76</v>
      </c>
      <c r="F1601" s="2">
        <v>34353</v>
      </c>
      <c r="G1601" s="2" t="s">
        <v>4053</v>
      </c>
      <c r="H1601" s="2" t="s">
        <v>16</v>
      </c>
      <c r="I1601" s="2" t="s">
        <v>138</v>
      </c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</row>
    <row r="1602" spans="1:34" x14ac:dyDescent="0.25">
      <c r="A1602" s="2">
        <v>337963</v>
      </c>
      <c r="B1602" s="2" t="s">
        <v>3690</v>
      </c>
      <c r="C1602" s="2" t="s">
        <v>796</v>
      </c>
      <c r="D1602" s="2" t="s">
        <v>365</v>
      </c>
      <c r="E1602" s="2" t="s">
        <v>76</v>
      </c>
      <c r="F1602" s="2">
        <v>35800</v>
      </c>
      <c r="G1602" s="2" t="s">
        <v>1002</v>
      </c>
      <c r="H1602" s="2" t="s">
        <v>16</v>
      </c>
      <c r="I1602" s="2" t="s">
        <v>138</v>
      </c>
      <c r="J1602" s="2" t="s">
        <v>15</v>
      </c>
      <c r="K1602" s="2"/>
      <c r="L1602" s="2" t="s">
        <v>30</v>
      </c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</row>
    <row r="1603" spans="1:34" x14ac:dyDescent="0.25">
      <c r="A1603" s="2">
        <v>337968</v>
      </c>
      <c r="B1603" s="2" t="s">
        <v>1858</v>
      </c>
      <c r="C1603" s="2" t="s">
        <v>1529</v>
      </c>
      <c r="D1603" s="2" t="s">
        <v>283</v>
      </c>
      <c r="E1603" s="2" t="s">
        <v>76</v>
      </c>
      <c r="F1603" s="2">
        <v>30718</v>
      </c>
      <c r="G1603" s="2" t="s">
        <v>2496</v>
      </c>
      <c r="H1603" s="2" t="s">
        <v>16</v>
      </c>
      <c r="I1603" s="2" t="s">
        <v>138</v>
      </c>
      <c r="J1603" s="2" t="s">
        <v>1179</v>
      </c>
      <c r="K1603" s="2"/>
      <c r="L1603" s="2" t="s">
        <v>73</v>
      </c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</row>
    <row r="1604" spans="1:34" x14ac:dyDescent="0.25">
      <c r="A1604" s="2">
        <v>337977</v>
      </c>
      <c r="B1604" s="2" t="s">
        <v>2424</v>
      </c>
      <c r="C1604" s="2" t="s">
        <v>355</v>
      </c>
      <c r="D1604" s="2" t="s">
        <v>4054</v>
      </c>
      <c r="E1604" s="2" t="s">
        <v>76</v>
      </c>
      <c r="F1604" s="2">
        <v>31146</v>
      </c>
      <c r="G1604" s="2" t="s">
        <v>18</v>
      </c>
      <c r="H1604" s="2" t="s">
        <v>16</v>
      </c>
      <c r="I1604" s="2" t="s">
        <v>138</v>
      </c>
      <c r="J1604" s="2" t="s">
        <v>15</v>
      </c>
      <c r="K1604" s="2"/>
      <c r="L1604" s="2" t="s">
        <v>18</v>
      </c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</row>
    <row r="1605" spans="1:34" x14ac:dyDescent="0.25">
      <c r="A1605" s="2">
        <v>337984</v>
      </c>
      <c r="B1605" s="2" t="s">
        <v>1788</v>
      </c>
      <c r="C1605" s="2" t="s">
        <v>213</v>
      </c>
      <c r="D1605" s="2" t="s">
        <v>1087</v>
      </c>
      <c r="E1605" s="2" t="s">
        <v>76</v>
      </c>
      <c r="F1605" s="2">
        <v>32874</v>
      </c>
      <c r="G1605" s="2" t="s">
        <v>18</v>
      </c>
      <c r="H1605" s="2" t="s">
        <v>16</v>
      </c>
      <c r="I1605" s="2" t="s">
        <v>138</v>
      </c>
      <c r="J1605" s="2" t="s">
        <v>1179</v>
      </c>
      <c r="K1605" s="2"/>
      <c r="L1605" s="2" t="s">
        <v>18</v>
      </c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</row>
    <row r="1606" spans="1:34" x14ac:dyDescent="0.25">
      <c r="A1606" s="2">
        <v>338007</v>
      </c>
      <c r="B1606" s="2" t="s">
        <v>4055</v>
      </c>
      <c r="C1606" s="2" t="s">
        <v>228</v>
      </c>
      <c r="D1606" s="2" t="s">
        <v>527</v>
      </c>
      <c r="E1606" s="2" t="s">
        <v>77</v>
      </c>
      <c r="F1606" s="2">
        <v>33288</v>
      </c>
      <c r="G1606" s="2" t="s">
        <v>4056</v>
      </c>
      <c r="H1606" s="2" t="s">
        <v>16</v>
      </c>
      <c r="I1606" s="2" t="s">
        <v>138</v>
      </c>
      <c r="J1606" s="2" t="s">
        <v>1179</v>
      </c>
      <c r="K1606" s="2"/>
      <c r="L1606" s="2" t="s">
        <v>47</v>
      </c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</row>
    <row r="1607" spans="1:34" x14ac:dyDescent="0.25">
      <c r="A1607" s="2">
        <v>338009</v>
      </c>
      <c r="B1607" s="2" t="s">
        <v>4057</v>
      </c>
      <c r="C1607" s="2" t="s">
        <v>271</v>
      </c>
      <c r="D1607" s="2" t="s">
        <v>683</v>
      </c>
      <c r="E1607" s="2" t="s">
        <v>76</v>
      </c>
      <c r="F1607" s="2">
        <v>32293</v>
      </c>
      <c r="G1607" s="2" t="s">
        <v>1734</v>
      </c>
      <c r="H1607" s="2" t="s">
        <v>16</v>
      </c>
      <c r="I1607" s="2" t="s">
        <v>138</v>
      </c>
      <c r="J1607" s="2" t="s">
        <v>1179</v>
      </c>
      <c r="K1607" s="2"/>
      <c r="L1607" s="2" t="s">
        <v>18</v>
      </c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</row>
    <row r="1608" spans="1:34" x14ac:dyDescent="0.25">
      <c r="A1608" s="2">
        <v>338016</v>
      </c>
      <c r="B1608" s="2" t="s">
        <v>3983</v>
      </c>
      <c r="C1608" s="2" t="s">
        <v>745</v>
      </c>
      <c r="D1608" s="2" t="s">
        <v>3984</v>
      </c>
      <c r="E1608" s="2" t="s">
        <v>77</v>
      </c>
      <c r="F1608" s="2">
        <v>35210</v>
      </c>
      <c r="G1608" s="2" t="s">
        <v>1060</v>
      </c>
      <c r="H1608" s="2" t="s">
        <v>16</v>
      </c>
      <c r="I1608" s="2" t="s">
        <v>138</v>
      </c>
      <c r="J1608" s="2" t="s">
        <v>15</v>
      </c>
      <c r="K1608" s="2"/>
      <c r="L1608" s="2" t="s">
        <v>30</v>
      </c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</row>
    <row r="1609" spans="1:34" x14ac:dyDescent="0.25">
      <c r="A1609" s="2">
        <v>338018</v>
      </c>
      <c r="B1609" s="2" t="s">
        <v>4173</v>
      </c>
      <c r="C1609" s="2" t="s">
        <v>252</v>
      </c>
      <c r="D1609" s="2" t="s">
        <v>4174</v>
      </c>
      <c r="E1609" s="2" t="s">
        <v>77</v>
      </c>
      <c r="F1609" s="2">
        <v>32869</v>
      </c>
      <c r="G1609" s="2" t="s">
        <v>212</v>
      </c>
      <c r="H1609" s="2" t="s">
        <v>16</v>
      </c>
      <c r="I1609" s="2" t="s">
        <v>138</v>
      </c>
      <c r="J1609" s="2" t="s">
        <v>1179</v>
      </c>
      <c r="K1609" s="2"/>
      <c r="L1609" s="2" t="s">
        <v>30</v>
      </c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</row>
    <row r="1610" spans="1:34" x14ac:dyDescent="0.25">
      <c r="A1610" s="2">
        <v>338039</v>
      </c>
      <c r="B1610" s="2" t="s">
        <v>4175</v>
      </c>
      <c r="C1610" s="2" t="s">
        <v>210</v>
      </c>
      <c r="D1610" s="2" t="s">
        <v>224</v>
      </c>
      <c r="E1610" s="2" t="s">
        <v>76</v>
      </c>
      <c r="F1610" s="2">
        <v>35067</v>
      </c>
      <c r="G1610" s="2" t="s">
        <v>284</v>
      </c>
      <c r="H1610" s="2" t="s">
        <v>16</v>
      </c>
      <c r="I1610" s="2" t="s">
        <v>138</v>
      </c>
      <c r="J1610" s="2" t="s">
        <v>15</v>
      </c>
      <c r="K1610" s="2"/>
      <c r="L1610" s="2" t="s">
        <v>30</v>
      </c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</row>
    <row r="1611" spans="1:34" x14ac:dyDescent="0.25">
      <c r="A1611" s="2">
        <v>338062</v>
      </c>
      <c r="B1611" s="2" t="s">
        <v>3237</v>
      </c>
      <c r="C1611" s="2" t="s">
        <v>384</v>
      </c>
      <c r="D1611" s="2" t="s">
        <v>517</v>
      </c>
      <c r="E1611" s="2" t="s">
        <v>76</v>
      </c>
      <c r="F1611" s="2">
        <v>32351</v>
      </c>
      <c r="G1611" s="2" t="s">
        <v>1436</v>
      </c>
      <c r="H1611" s="2" t="s">
        <v>16</v>
      </c>
      <c r="I1611" s="2" t="s">
        <v>138</v>
      </c>
      <c r="J1611" s="2" t="s">
        <v>15</v>
      </c>
      <c r="K1611" s="2"/>
      <c r="L1611" s="2" t="s">
        <v>18</v>
      </c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</row>
    <row r="1612" spans="1:34" x14ac:dyDescent="0.25">
      <c r="A1612" s="2">
        <v>338066</v>
      </c>
      <c r="B1612" s="2" t="s">
        <v>4085</v>
      </c>
      <c r="C1612" s="2" t="s">
        <v>338</v>
      </c>
      <c r="D1612" s="2" t="s">
        <v>328</v>
      </c>
      <c r="E1612" s="2" t="s">
        <v>77</v>
      </c>
      <c r="F1612" s="2">
        <v>29196</v>
      </c>
      <c r="G1612" s="2" t="s">
        <v>644</v>
      </c>
      <c r="H1612" s="2" t="s">
        <v>16</v>
      </c>
      <c r="I1612" s="2" t="s">
        <v>138</v>
      </c>
      <c r="J1612" s="2" t="s">
        <v>15</v>
      </c>
      <c r="K1612" s="2"/>
      <c r="L1612" s="2" t="s">
        <v>61</v>
      </c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</row>
    <row r="1613" spans="1:34" x14ac:dyDescent="0.25">
      <c r="A1613" s="2">
        <v>338067</v>
      </c>
      <c r="B1613" s="2" t="s">
        <v>3850</v>
      </c>
      <c r="C1613" s="2" t="s">
        <v>930</v>
      </c>
      <c r="D1613" s="2" t="s">
        <v>3851</v>
      </c>
      <c r="E1613" s="2" t="s">
        <v>77</v>
      </c>
      <c r="F1613" s="2">
        <v>29226</v>
      </c>
      <c r="G1613" s="2" t="s">
        <v>18</v>
      </c>
      <c r="H1613" s="2" t="s">
        <v>16</v>
      </c>
      <c r="I1613" s="2" t="s">
        <v>138</v>
      </c>
      <c r="J1613" s="2" t="s">
        <v>1179</v>
      </c>
      <c r="K1613" s="2"/>
      <c r="L1613" s="2" t="s">
        <v>30</v>
      </c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</row>
    <row r="1614" spans="1:34" x14ac:dyDescent="0.25">
      <c r="A1614" s="2">
        <v>338075</v>
      </c>
      <c r="B1614" s="2" t="s">
        <v>4058</v>
      </c>
      <c r="C1614" s="2" t="s">
        <v>252</v>
      </c>
      <c r="D1614" s="2" t="s">
        <v>480</v>
      </c>
      <c r="E1614" s="2" t="s">
        <v>77</v>
      </c>
      <c r="F1614" s="2">
        <v>30164</v>
      </c>
      <c r="G1614" s="2" t="s">
        <v>4059</v>
      </c>
      <c r="H1614" s="2" t="s">
        <v>16</v>
      </c>
      <c r="I1614" s="2" t="s">
        <v>138</v>
      </c>
      <c r="J1614" s="2" t="s">
        <v>1179</v>
      </c>
      <c r="K1614" s="2"/>
      <c r="L1614" s="2" t="s">
        <v>18</v>
      </c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</row>
    <row r="1615" spans="1:34" x14ac:dyDescent="0.25">
      <c r="A1615" s="2">
        <v>338078</v>
      </c>
      <c r="B1615" s="2" t="s">
        <v>4176</v>
      </c>
      <c r="C1615" s="2" t="s">
        <v>1083</v>
      </c>
      <c r="D1615" s="2" t="s">
        <v>279</v>
      </c>
      <c r="E1615" s="2" t="s">
        <v>77</v>
      </c>
      <c r="F1615" s="2">
        <v>28612</v>
      </c>
      <c r="G1615" s="2" t="s">
        <v>18</v>
      </c>
      <c r="H1615" s="2" t="s">
        <v>16</v>
      </c>
      <c r="I1615" s="2" t="s">
        <v>138</v>
      </c>
      <c r="J1615" s="2" t="s">
        <v>15</v>
      </c>
      <c r="K1615" s="2"/>
      <c r="L1615" s="2" t="s">
        <v>30</v>
      </c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</row>
    <row r="1616" spans="1:34" x14ac:dyDescent="0.25">
      <c r="A1616" s="2">
        <v>338081</v>
      </c>
      <c r="B1616" s="2" t="s">
        <v>3044</v>
      </c>
      <c r="C1616" s="2" t="s">
        <v>910</v>
      </c>
      <c r="D1616" s="2" t="s">
        <v>884</v>
      </c>
      <c r="E1616" s="2" t="s">
        <v>77</v>
      </c>
      <c r="F1616" s="2">
        <v>34559</v>
      </c>
      <c r="G1616" s="2" t="s">
        <v>280</v>
      </c>
      <c r="H1616" s="2" t="s">
        <v>16</v>
      </c>
      <c r="I1616" s="2" t="s">
        <v>138</v>
      </c>
      <c r="J1616" s="2" t="s">
        <v>1179</v>
      </c>
      <c r="K1616" s="2"/>
      <c r="L1616" s="2" t="s">
        <v>18</v>
      </c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</row>
    <row r="1617" spans="1:34" x14ac:dyDescent="0.25">
      <c r="A1617" s="2">
        <v>338084</v>
      </c>
      <c r="B1617" s="2" t="s">
        <v>4060</v>
      </c>
      <c r="C1617" s="2" t="s">
        <v>323</v>
      </c>
      <c r="D1617" s="2" t="s">
        <v>4061</v>
      </c>
      <c r="E1617" s="2" t="s">
        <v>77</v>
      </c>
      <c r="F1617" s="2">
        <v>28305</v>
      </c>
      <c r="G1617" s="2" t="s">
        <v>246</v>
      </c>
      <c r="H1617" s="2" t="s">
        <v>16</v>
      </c>
      <c r="I1617" s="2" t="s">
        <v>138</v>
      </c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</row>
    <row r="1618" spans="1:34" x14ac:dyDescent="0.25">
      <c r="A1618" s="2">
        <v>338088</v>
      </c>
      <c r="B1618" s="2" t="s">
        <v>3336</v>
      </c>
      <c r="C1618" s="2" t="s">
        <v>355</v>
      </c>
      <c r="D1618" s="2" t="s">
        <v>405</v>
      </c>
      <c r="E1618" s="2" t="s">
        <v>77</v>
      </c>
      <c r="F1618" s="2">
        <v>31780</v>
      </c>
      <c r="G1618" s="2" t="s">
        <v>406</v>
      </c>
      <c r="H1618" s="2" t="s">
        <v>16</v>
      </c>
      <c r="I1618" s="2" t="s">
        <v>138</v>
      </c>
      <c r="J1618" s="2" t="s">
        <v>1179</v>
      </c>
      <c r="K1618" s="2"/>
      <c r="L1618" s="2" t="s">
        <v>73</v>
      </c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</row>
    <row r="1619" spans="1:34" x14ac:dyDescent="0.25">
      <c r="A1619" s="2">
        <v>338091</v>
      </c>
      <c r="B1619" s="2" t="s">
        <v>4062</v>
      </c>
      <c r="C1619" s="2" t="s">
        <v>338</v>
      </c>
      <c r="D1619" s="2" t="s">
        <v>458</v>
      </c>
      <c r="E1619" s="2" t="s">
        <v>77</v>
      </c>
      <c r="F1619" s="2">
        <v>24492</v>
      </c>
      <c r="G1619" s="2" t="s">
        <v>4063</v>
      </c>
      <c r="H1619" s="2" t="s">
        <v>16</v>
      </c>
      <c r="I1619" s="2" t="s">
        <v>138</v>
      </c>
      <c r="J1619" s="2" t="s">
        <v>15</v>
      </c>
      <c r="K1619" s="2"/>
      <c r="L1619" s="2" t="s">
        <v>47</v>
      </c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</row>
    <row r="1620" spans="1:34" x14ac:dyDescent="0.25">
      <c r="A1620" s="2">
        <v>338096</v>
      </c>
      <c r="B1620" s="2" t="s">
        <v>4064</v>
      </c>
      <c r="C1620" s="2" t="s">
        <v>233</v>
      </c>
      <c r="D1620" s="2" t="s">
        <v>1727</v>
      </c>
      <c r="E1620" s="2" t="s">
        <v>76</v>
      </c>
      <c r="F1620" s="2">
        <v>34719</v>
      </c>
      <c r="G1620" s="2" t="s">
        <v>18</v>
      </c>
      <c r="H1620" s="2" t="s">
        <v>16</v>
      </c>
      <c r="I1620" s="2" t="s">
        <v>138</v>
      </c>
      <c r="J1620" s="2" t="s">
        <v>15</v>
      </c>
      <c r="K1620" s="2"/>
      <c r="L1620" s="2" t="s">
        <v>18</v>
      </c>
      <c r="M1620" s="2"/>
      <c r="N1620" s="2"/>
      <c r="O1620" s="2"/>
      <c r="P1620" s="2" t="s">
        <v>4267</v>
      </c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</row>
    <row r="1621" spans="1:34" x14ac:dyDescent="0.25">
      <c r="A1621" s="2">
        <v>338103</v>
      </c>
      <c r="B1621" s="2" t="s">
        <v>3942</v>
      </c>
      <c r="C1621" s="2" t="s">
        <v>230</v>
      </c>
      <c r="D1621" s="2" t="s">
        <v>701</v>
      </c>
      <c r="E1621" s="2" t="s">
        <v>77</v>
      </c>
      <c r="F1621" s="2">
        <v>35486</v>
      </c>
      <c r="G1621" s="2" t="s">
        <v>18</v>
      </c>
      <c r="H1621" s="2" t="s">
        <v>16</v>
      </c>
      <c r="I1621" s="2" t="s">
        <v>138</v>
      </c>
      <c r="J1621" s="2" t="s">
        <v>1179</v>
      </c>
      <c r="K1621" s="2"/>
      <c r="L1621" s="2" t="s">
        <v>40</v>
      </c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</row>
    <row r="1622" spans="1:34" x14ac:dyDescent="0.25">
      <c r="A1622" s="2">
        <v>338108</v>
      </c>
      <c r="B1622" s="2" t="s">
        <v>2403</v>
      </c>
      <c r="C1622" s="2" t="s">
        <v>339</v>
      </c>
      <c r="D1622" s="2" t="s">
        <v>2404</v>
      </c>
      <c r="E1622" s="2" t="s">
        <v>76</v>
      </c>
      <c r="F1622" s="2">
        <v>28074</v>
      </c>
      <c r="G1622" s="2" t="s">
        <v>61</v>
      </c>
      <c r="H1622" s="2" t="s">
        <v>16</v>
      </c>
      <c r="I1622" s="2" t="s">
        <v>138</v>
      </c>
      <c r="J1622" s="2" t="s">
        <v>15</v>
      </c>
      <c r="K1622" s="2"/>
      <c r="L1622" s="2" t="s">
        <v>61</v>
      </c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</row>
    <row r="1623" spans="1:34" x14ac:dyDescent="0.25">
      <c r="A1623" s="2">
        <v>338136</v>
      </c>
      <c r="B1623" s="2" t="s">
        <v>3054</v>
      </c>
      <c r="C1623" s="2" t="s">
        <v>513</v>
      </c>
      <c r="D1623" s="2" t="s">
        <v>1531</v>
      </c>
      <c r="E1623" s="2" t="s">
        <v>77</v>
      </c>
      <c r="F1623" s="2">
        <v>35157</v>
      </c>
      <c r="G1623" s="2" t="s">
        <v>3055</v>
      </c>
      <c r="H1623" s="2" t="s">
        <v>16</v>
      </c>
      <c r="I1623" s="2" t="s">
        <v>138</v>
      </c>
      <c r="J1623" s="2" t="s">
        <v>1179</v>
      </c>
      <c r="K1623" s="2"/>
      <c r="L1623" s="2" t="s">
        <v>30</v>
      </c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</row>
    <row r="1624" spans="1:34" x14ac:dyDescent="0.25">
      <c r="A1624" s="2">
        <v>338148</v>
      </c>
      <c r="B1624" s="2" t="s">
        <v>4065</v>
      </c>
      <c r="C1624" s="2" t="s">
        <v>717</v>
      </c>
      <c r="D1624" s="2" t="s">
        <v>298</v>
      </c>
      <c r="E1624" s="2" t="s">
        <v>77</v>
      </c>
      <c r="F1624" s="2">
        <v>32794</v>
      </c>
      <c r="G1624" s="2" t="s">
        <v>4066</v>
      </c>
      <c r="H1624" s="2" t="s">
        <v>16</v>
      </c>
      <c r="I1624" s="2" t="s">
        <v>138</v>
      </c>
      <c r="J1624" s="2" t="s">
        <v>1179</v>
      </c>
      <c r="K1624" s="2"/>
      <c r="L1624" s="2" t="s">
        <v>30</v>
      </c>
      <c r="M1624" s="2"/>
      <c r="N1624" s="2"/>
      <c r="O1624" s="2"/>
      <c r="P1624" s="2" t="s">
        <v>4259</v>
      </c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</row>
    <row r="1625" spans="1:34" x14ac:dyDescent="0.25">
      <c r="A1625" s="2">
        <v>338153</v>
      </c>
      <c r="B1625" s="2" t="s">
        <v>3300</v>
      </c>
      <c r="C1625" s="2" t="s">
        <v>378</v>
      </c>
      <c r="D1625" s="2" t="s">
        <v>319</v>
      </c>
      <c r="E1625" s="2" t="s">
        <v>77</v>
      </c>
      <c r="F1625" s="2">
        <v>36263</v>
      </c>
      <c r="G1625" s="2" t="s">
        <v>670</v>
      </c>
      <c r="H1625" s="2" t="s">
        <v>16</v>
      </c>
      <c r="I1625" s="2" t="s">
        <v>138</v>
      </c>
      <c r="J1625" s="2" t="s">
        <v>1179</v>
      </c>
      <c r="K1625" s="2"/>
      <c r="L1625" s="2" t="s">
        <v>30</v>
      </c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</row>
    <row r="1626" spans="1:34" x14ac:dyDescent="0.25">
      <c r="A1626" s="2">
        <v>338154</v>
      </c>
      <c r="B1626" s="2" t="s">
        <v>2511</v>
      </c>
      <c r="C1626" s="2" t="s">
        <v>942</v>
      </c>
      <c r="D1626" s="2" t="s">
        <v>438</v>
      </c>
      <c r="E1626" s="2" t="s">
        <v>77</v>
      </c>
      <c r="F1626" s="2">
        <v>29172</v>
      </c>
      <c r="G1626" s="2" t="s">
        <v>284</v>
      </c>
      <c r="H1626" s="2" t="s">
        <v>16</v>
      </c>
      <c r="I1626" s="2" t="s">
        <v>138</v>
      </c>
      <c r="J1626" s="2" t="s">
        <v>1179</v>
      </c>
      <c r="K1626" s="2"/>
      <c r="L1626" s="2" t="s">
        <v>30</v>
      </c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</row>
    <row r="1627" spans="1:34" x14ac:dyDescent="0.25">
      <c r="A1627" s="2">
        <v>338174</v>
      </c>
      <c r="B1627" s="2" t="s">
        <v>3043</v>
      </c>
      <c r="C1627" s="2" t="s">
        <v>210</v>
      </c>
      <c r="D1627" s="2" t="s">
        <v>371</v>
      </c>
      <c r="E1627" s="2" t="s">
        <v>77</v>
      </c>
      <c r="F1627" s="2">
        <v>36526</v>
      </c>
      <c r="G1627" s="2" t="s">
        <v>2044</v>
      </c>
      <c r="H1627" s="2" t="s">
        <v>16</v>
      </c>
      <c r="I1627" s="2" t="s">
        <v>138</v>
      </c>
      <c r="J1627" s="2" t="s">
        <v>1179</v>
      </c>
      <c r="K1627" s="2"/>
      <c r="L1627" s="2" t="s">
        <v>73</v>
      </c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</row>
    <row r="1628" spans="1:34" x14ac:dyDescent="0.25">
      <c r="A1628" s="2">
        <v>338183</v>
      </c>
      <c r="B1628" s="2" t="s">
        <v>3567</v>
      </c>
      <c r="C1628" s="2" t="s">
        <v>247</v>
      </c>
      <c r="D1628" s="2" t="s">
        <v>218</v>
      </c>
      <c r="E1628" s="2" t="s">
        <v>77</v>
      </c>
      <c r="F1628" s="2">
        <v>32330</v>
      </c>
      <c r="G1628" s="2" t="s">
        <v>18</v>
      </c>
      <c r="H1628" s="2" t="s">
        <v>16</v>
      </c>
      <c r="I1628" s="2" t="s">
        <v>138</v>
      </c>
      <c r="J1628" s="2" t="s">
        <v>1179</v>
      </c>
      <c r="K1628" s="2"/>
      <c r="L1628" s="2" t="s">
        <v>40</v>
      </c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</row>
    <row r="1629" spans="1:34" x14ac:dyDescent="0.25">
      <c r="A1629" s="2">
        <v>338191</v>
      </c>
      <c r="B1629" s="2" t="s">
        <v>2580</v>
      </c>
      <c r="C1629" s="2" t="s">
        <v>2581</v>
      </c>
      <c r="D1629" s="2" t="s">
        <v>448</v>
      </c>
      <c r="E1629" s="2" t="s">
        <v>77</v>
      </c>
      <c r="F1629" s="2">
        <v>34352</v>
      </c>
      <c r="G1629" s="2" t="s">
        <v>2582</v>
      </c>
      <c r="H1629" s="2" t="s">
        <v>16</v>
      </c>
      <c r="I1629" s="2" t="s">
        <v>138</v>
      </c>
      <c r="J1629" s="2" t="s">
        <v>1179</v>
      </c>
      <c r="K1629" s="2"/>
      <c r="L1629" s="2" t="s">
        <v>18</v>
      </c>
      <c r="M1629" s="2"/>
      <c r="N1629" s="2"/>
      <c r="O1629" s="2"/>
      <c r="P1629" s="2" t="s">
        <v>4268</v>
      </c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</row>
    <row r="1630" spans="1:34" x14ac:dyDescent="0.25">
      <c r="A1630" s="2">
        <v>338193</v>
      </c>
      <c r="B1630" s="2" t="s">
        <v>3693</v>
      </c>
      <c r="C1630" s="2" t="s">
        <v>988</v>
      </c>
      <c r="D1630" s="2" t="s">
        <v>729</v>
      </c>
      <c r="E1630" s="2" t="s">
        <v>77</v>
      </c>
      <c r="F1630" s="2">
        <v>32898</v>
      </c>
      <c r="G1630" s="2" t="s">
        <v>18</v>
      </c>
      <c r="H1630" s="2" t="s">
        <v>16</v>
      </c>
      <c r="I1630" s="2" t="s">
        <v>138</v>
      </c>
      <c r="J1630" s="2" t="s">
        <v>1179</v>
      </c>
      <c r="K1630" s="2"/>
      <c r="L1630" s="2" t="s">
        <v>18</v>
      </c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</row>
    <row r="1631" spans="1:34" x14ac:dyDescent="0.25">
      <c r="A1631" s="2">
        <v>338195</v>
      </c>
      <c r="B1631" s="2" t="s">
        <v>3694</v>
      </c>
      <c r="C1631" s="2" t="s">
        <v>228</v>
      </c>
      <c r="D1631" s="2" t="s">
        <v>748</v>
      </c>
      <c r="E1631" s="2" t="s">
        <v>77</v>
      </c>
      <c r="F1631" s="2">
        <v>30589</v>
      </c>
      <c r="G1631" s="2" t="s">
        <v>70</v>
      </c>
      <c r="H1631" s="2" t="s">
        <v>16</v>
      </c>
      <c r="I1631" s="2" t="s">
        <v>138</v>
      </c>
      <c r="J1631" s="2" t="s">
        <v>15</v>
      </c>
      <c r="K1631" s="2"/>
      <c r="L1631" s="2" t="s">
        <v>40</v>
      </c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</row>
    <row r="1632" spans="1:34" x14ac:dyDescent="0.25">
      <c r="A1632" s="2">
        <v>338203</v>
      </c>
      <c r="B1632" s="2" t="s">
        <v>4177</v>
      </c>
      <c r="C1632" s="2" t="s">
        <v>238</v>
      </c>
      <c r="D1632" s="2" t="s">
        <v>4178</v>
      </c>
      <c r="E1632" s="2" t="s">
        <v>77</v>
      </c>
      <c r="F1632" s="2">
        <v>32187</v>
      </c>
      <c r="G1632" s="2" t="s">
        <v>1710</v>
      </c>
      <c r="H1632" s="2" t="s">
        <v>16</v>
      </c>
      <c r="I1632" s="2" t="s">
        <v>138</v>
      </c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</row>
    <row r="1633" spans="1:34" x14ac:dyDescent="0.25">
      <c r="A1633" s="2">
        <v>338223</v>
      </c>
      <c r="B1633" s="2" t="s">
        <v>3695</v>
      </c>
      <c r="C1633" s="2" t="s">
        <v>3696</v>
      </c>
      <c r="D1633" s="2" t="s">
        <v>2500</v>
      </c>
      <c r="E1633" s="2" t="s">
        <v>77</v>
      </c>
      <c r="F1633" s="2">
        <v>36561</v>
      </c>
      <c r="G1633" s="2" t="s">
        <v>651</v>
      </c>
      <c r="H1633" s="2" t="s">
        <v>16</v>
      </c>
      <c r="I1633" s="2" t="s">
        <v>138</v>
      </c>
      <c r="J1633" s="2" t="s">
        <v>1179</v>
      </c>
      <c r="K1633" s="2"/>
      <c r="L1633" s="2" t="s">
        <v>40</v>
      </c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</row>
    <row r="1634" spans="1:34" x14ac:dyDescent="0.25">
      <c r="A1634" s="2">
        <v>338229</v>
      </c>
      <c r="B1634" s="2" t="s">
        <v>3323</v>
      </c>
      <c r="C1634" s="2" t="s">
        <v>3324</v>
      </c>
      <c r="D1634" s="2" t="s">
        <v>3325</v>
      </c>
      <c r="E1634" s="2" t="s">
        <v>77</v>
      </c>
      <c r="F1634" s="2">
        <v>32844</v>
      </c>
      <c r="G1634" s="2" t="s">
        <v>416</v>
      </c>
      <c r="H1634" s="2" t="s">
        <v>16</v>
      </c>
      <c r="I1634" s="2" t="s">
        <v>138</v>
      </c>
      <c r="J1634" s="2" t="s">
        <v>1179</v>
      </c>
      <c r="K1634" s="2"/>
      <c r="L1634" s="2" t="s">
        <v>18</v>
      </c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</row>
    <row r="1635" spans="1:34" x14ac:dyDescent="0.25">
      <c r="A1635" s="2">
        <v>338241</v>
      </c>
      <c r="B1635" s="2" t="s">
        <v>3326</v>
      </c>
      <c r="C1635" s="2" t="s">
        <v>3327</v>
      </c>
      <c r="D1635" s="2" t="s">
        <v>2989</v>
      </c>
      <c r="E1635" s="2" t="s">
        <v>76</v>
      </c>
      <c r="F1635" s="2">
        <v>36100</v>
      </c>
      <c r="G1635" s="2" t="s">
        <v>997</v>
      </c>
      <c r="H1635" s="2" t="s">
        <v>16</v>
      </c>
      <c r="I1635" s="2" t="s">
        <v>138</v>
      </c>
      <c r="J1635" s="2" t="s">
        <v>1179</v>
      </c>
      <c r="K1635" s="2"/>
      <c r="L1635" s="2" t="s">
        <v>73</v>
      </c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</row>
    <row r="1636" spans="1:34" x14ac:dyDescent="0.25">
      <c r="A1636" s="2">
        <v>338250</v>
      </c>
      <c r="B1636" s="2" t="s">
        <v>3569</v>
      </c>
      <c r="C1636" s="2" t="s">
        <v>1062</v>
      </c>
      <c r="D1636" s="2" t="s">
        <v>3570</v>
      </c>
      <c r="E1636" s="2" t="s">
        <v>77</v>
      </c>
      <c r="F1636" s="2">
        <v>32448</v>
      </c>
      <c r="G1636" s="2" t="s">
        <v>1332</v>
      </c>
      <c r="H1636" s="2" t="s">
        <v>16</v>
      </c>
      <c r="I1636" s="2" t="s">
        <v>138</v>
      </c>
      <c r="J1636" s="2" t="s">
        <v>1179</v>
      </c>
      <c r="K1636" s="2"/>
      <c r="L1636" s="2" t="s">
        <v>61</v>
      </c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</row>
    <row r="1637" spans="1:34" x14ac:dyDescent="0.25">
      <c r="A1637" s="2">
        <v>338271</v>
      </c>
      <c r="B1637" s="2" t="s">
        <v>3571</v>
      </c>
      <c r="C1637" s="2" t="s">
        <v>1368</v>
      </c>
      <c r="D1637" s="2" t="s">
        <v>2933</v>
      </c>
      <c r="E1637" s="2" t="s">
        <v>77</v>
      </c>
      <c r="F1637" s="2">
        <v>36526</v>
      </c>
      <c r="G1637" s="2" t="s">
        <v>3572</v>
      </c>
      <c r="H1637" s="2" t="s">
        <v>16</v>
      </c>
      <c r="I1637" s="2" t="s">
        <v>138</v>
      </c>
      <c r="J1637" s="2" t="s">
        <v>15</v>
      </c>
      <c r="K1637" s="2"/>
      <c r="L1637" s="2" t="s">
        <v>30</v>
      </c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</row>
    <row r="1638" spans="1:34" x14ac:dyDescent="0.25">
      <c r="A1638" s="2">
        <v>338274</v>
      </c>
      <c r="B1638" s="2" t="s">
        <v>4179</v>
      </c>
      <c r="C1638" s="2" t="s">
        <v>228</v>
      </c>
      <c r="D1638" s="2" t="s">
        <v>286</v>
      </c>
      <c r="E1638" s="2" t="s">
        <v>77</v>
      </c>
      <c r="F1638" s="2">
        <v>32874</v>
      </c>
      <c r="G1638" s="2" t="s">
        <v>4180</v>
      </c>
      <c r="H1638" s="2" t="s">
        <v>16</v>
      </c>
      <c r="I1638" s="2" t="s">
        <v>138</v>
      </c>
      <c r="J1638" s="2" t="s">
        <v>1179</v>
      </c>
      <c r="K1638" s="2"/>
      <c r="L1638" s="2" t="s">
        <v>37</v>
      </c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</row>
    <row r="1639" spans="1:34" x14ac:dyDescent="0.25">
      <c r="A1639" s="2">
        <v>338283</v>
      </c>
      <c r="B1639" s="2" t="s">
        <v>2833</v>
      </c>
      <c r="C1639" s="2" t="s">
        <v>1259</v>
      </c>
      <c r="D1639" s="2" t="s">
        <v>2834</v>
      </c>
      <c r="E1639" s="2" t="s">
        <v>77</v>
      </c>
      <c r="F1639" s="2">
        <v>36174</v>
      </c>
      <c r="G1639" s="2" t="s">
        <v>441</v>
      </c>
      <c r="H1639" s="2" t="s">
        <v>19</v>
      </c>
      <c r="I1639" s="2" t="s">
        <v>138</v>
      </c>
      <c r="J1639" s="2" t="s">
        <v>1179</v>
      </c>
      <c r="K1639" s="2"/>
      <c r="L1639" s="2" t="s">
        <v>30</v>
      </c>
      <c r="M1639" s="2"/>
      <c r="N1639" s="2"/>
      <c r="O1639" s="2"/>
      <c r="P1639" s="2"/>
      <c r="Q1639" s="2"/>
      <c r="R1639" s="2">
        <v>5068</v>
      </c>
      <c r="S1639" s="2">
        <v>45512</v>
      </c>
      <c r="T1639" s="2">
        <v>1500</v>
      </c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</row>
    <row r="1640" spans="1:34" x14ac:dyDescent="0.25">
      <c r="A1640" s="2">
        <v>338284</v>
      </c>
      <c r="B1640" s="2" t="s">
        <v>2845</v>
      </c>
      <c r="C1640" s="2" t="s">
        <v>228</v>
      </c>
      <c r="D1640" s="2" t="s">
        <v>2846</v>
      </c>
      <c r="E1640" s="2" t="s">
        <v>76</v>
      </c>
      <c r="F1640" s="2">
        <v>28857</v>
      </c>
      <c r="G1640" s="2" t="s">
        <v>18</v>
      </c>
      <c r="H1640" s="2" t="s">
        <v>16</v>
      </c>
      <c r="I1640" s="2" t="s">
        <v>138</v>
      </c>
      <c r="J1640" s="2" t="s">
        <v>1179</v>
      </c>
      <c r="K1640" s="2"/>
      <c r="L1640" s="2" t="s">
        <v>73</v>
      </c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</row>
    <row r="1641" spans="1:34" x14ac:dyDescent="0.25">
      <c r="A1641" s="2">
        <v>338287</v>
      </c>
      <c r="B1641" s="2" t="s">
        <v>3064</v>
      </c>
      <c r="C1641" s="2" t="s">
        <v>354</v>
      </c>
      <c r="D1641" s="2" t="s">
        <v>336</v>
      </c>
      <c r="E1641" s="2" t="s">
        <v>76</v>
      </c>
      <c r="F1641" s="2">
        <v>35375</v>
      </c>
      <c r="G1641" s="2" t="s">
        <v>760</v>
      </c>
      <c r="H1641" s="2" t="s">
        <v>16</v>
      </c>
      <c r="I1641" s="2" t="s">
        <v>138</v>
      </c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</row>
    <row r="1642" spans="1:34" x14ac:dyDescent="0.25">
      <c r="A1642" s="2">
        <v>338296</v>
      </c>
      <c r="B1642" s="2" t="s">
        <v>2458</v>
      </c>
      <c r="C1642" s="2" t="s">
        <v>2459</v>
      </c>
      <c r="D1642" s="2" t="s">
        <v>218</v>
      </c>
      <c r="E1642" s="2" t="s">
        <v>76</v>
      </c>
      <c r="F1642" s="2">
        <v>35712</v>
      </c>
      <c r="G1642" s="2" t="s">
        <v>18</v>
      </c>
      <c r="H1642" s="2" t="s">
        <v>16</v>
      </c>
      <c r="I1642" s="2" t="s">
        <v>138</v>
      </c>
      <c r="J1642" s="2" t="s">
        <v>15</v>
      </c>
      <c r="K1642" s="2"/>
      <c r="L1642" s="2" t="s">
        <v>30</v>
      </c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</row>
    <row r="1643" spans="1:34" x14ac:dyDescent="0.25">
      <c r="A1643" s="2">
        <v>338297</v>
      </c>
      <c r="B1643" s="2" t="s">
        <v>3698</v>
      </c>
      <c r="C1643" s="2" t="s">
        <v>3699</v>
      </c>
      <c r="D1643" s="2" t="s">
        <v>1075</v>
      </c>
      <c r="E1643" s="2" t="s">
        <v>76</v>
      </c>
      <c r="F1643" s="2"/>
      <c r="G1643" s="2"/>
      <c r="H1643" s="2" t="s">
        <v>16</v>
      </c>
      <c r="I1643" s="2" t="s">
        <v>138</v>
      </c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</row>
    <row r="1644" spans="1:34" x14ac:dyDescent="0.25">
      <c r="A1644" s="2">
        <v>338321</v>
      </c>
      <c r="B1644" s="2" t="s">
        <v>4181</v>
      </c>
      <c r="C1644" s="2" t="s">
        <v>4182</v>
      </c>
      <c r="D1644" s="2" t="s">
        <v>4183</v>
      </c>
      <c r="E1644" s="2" t="s">
        <v>77</v>
      </c>
      <c r="F1644" s="2">
        <v>32143</v>
      </c>
      <c r="G1644" s="2" t="s">
        <v>18</v>
      </c>
      <c r="H1644" s="2" t="s">
        <v>16</v>
      </c>
      <c r="I1644" s="2" t="s">
        <v>138</v>
      </c>
      <c r="J1644" s="2" t="s">
        <v>1179</v>
      </c>
      <c r="K1644" s="2"/>
      <c r="L1644" s="2" t="s">
        <v>18</v>
      </c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</row>
    <row r="1645" spans="1:34" x14ac:dyDescent="0.25">
      <c r="A1645" s="2">
        <v>338501</v>
      </c>
      <c r="B1645" s="2" t="s">
        <v>4067</v>
      </c>
      <c r="C1645" s="2" t="s">
        <v>389</v>
      </c>
      <c r="D1645" s="2" t="s">
        <v>320</v>
      </c>
      <c r="E1645" s="2" t="s">
        <v>76</v>
      </c>
      <c r="F1645" s="2">
        <v>32582</v>
      </c>
      <c r="G1645" s="2" t="s">
        <v>651</v>
      </c>
      <c r="H1645" s="2" t="s">
        <v>16</v>
      </c>
      <c r="I1645" s="2" t="s">
        <v>138</v>
      </c>
      <c r="J1645" s="2" t="s">
        <v>15</v>
      </c>
      <c r="K1645" s="2"/>
      <c r="L1645" s="2" t="s">
        <v>40</v>
      </c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</row>
    <row r="1646" spans="1:34" x14ac:dyDescent="0.25">
      <c r="A1646" s="2">
        <v>338503</v>
      </c>
      <c r="B1646" s="2" t="s">
        <v>3065</v>
      </c>
      <c r="C1646" s="2" t="s">
        <v>1579</v>
      </c>
      <c r="D1646" s="2" t="s">
        <v>1289</v>
      </c>
      <c r="E1646" s="2" t="s">
        <v>76</v>
      </c>
      <c r="F1646" s="2">
        <v>23925</v>
      </c>
      <c r="G1646" s="2" t="s">
        <v>3066</v>
      </c>
      <c r="H1646" s="2" t="s">
        <v>16</v>
      </c>
      <c r="I1646" s="2" t="s">
        <v>138</v>
      </c>
      <c r="J1646" s="2" t="s">
        <v>1179</v>
      </c>
      <c r="K1646" s="2"/>
      <c r="L1646" s="2" t="s">
        <v>18</v>
      </c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</row>
    <row r="1647" spans="1:34" x14ac:dyDescent="0.25">
      <c r="A1647" s="2">
        <v>338504</v>
      </c>
      <c r="B1647" s="2" t="s">
        <v>2881</v>
      </c>
      <c r="C1647" s="2" t="s">
        <v>228</v>
      </c>
      <c r="D1647" s="2" t="s">
        <v>720</v>
      </c>
      <c r="E1647" s="2" t="s">
        <v>76</v>
      </c>
      <c r="F1647" s="2">
        <v>34416</v>
      </c>
      <c r="G1647" s="2" t="s">
        <v>246</v>
      </c>
      <c r="H1647" s="2" t="s">
        <v>16</v>
      </c>
      <c r="I1647" s="2" t="s">
        <v>138</v>
      </c>
      <c r="J1647" s="2" t="s">
        <v>1179</v>
      </c>
      <c r="K1647" s="2"/>
      <c r="L1647" s="2" t="s">
        <v>18</v>
      </c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</row>
    <row r="1648" spans="1:34" x14ac:dyDescent="0.25">
      <c r="A1648" s="2">
        <v>338517</v>
      </c>
      <c r="B1648" s="2" t="s">
        <v>2389</v>
      </c>
      <c r="C1648" s="2" t="s">
        <v>331</v>
      </c>
      <c r="D1648" s="2" t="s">
        <v>449</v>
      </c>
      <c r="E1648" s="2" t="s">
        <v>77</v>
      </c>
      <c r="F1648" s="2">
        <v>30789</v>
      </c>
      <c r="G1648" s="2" t="s">
        <v>18</v>
      </c>
      <c r="H1648" s="2" t="s">
        <v>16</v>
      </c>
      <c r="I1648" s="2" t="s">
        <v>138</v>
      </c>
      <c r="J1648" s="2" t="s">
        <v>1179</v>
      </c>
      <c r="K1648" s="2"/>
      <c r="L1648" s="2" t="s">
        <v>18</v>
      </c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</row>
    <row r="1649" spans="1:34" x14ac:dyDescent="0.25">
      <c r="A1649" s="2">
        <v>338518</v>
      </c>
      <c r="B1649" s="2" t="s">
        <v>2537</v>
      </c>
      <c r="C1649" s="2" t="s">
        <v>749</v>
      </c>
      <c r="D1649" s="2" t="s">
        <v>1063</v>
      </c>
      <c r="E1649" s="2" t="s">
        <v>77</v>
      </c>
      <c r="F1649" s="2">
        <v>33643</v>
      </c>
      <c r="G1649" s="2" t="s">
        <v>2538</v>
      </c>
      <c r="H1649" s="2" t="s">
        <v>16</v>
      </c>
      <c r="I1649" s="2" t="s">
        <v>138</v>
      </c>
      <c r="J1649" s="2" t="s">
        <v>1179</v>
      </c>
      <c r="K1649" s="2"/>
      <c r="L1649" s="2" t="s">
        <v>30</v>
      </c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</row>
    <row r="1650" spans="1:34" x14ac:dyDescent="0.25">
      <c r="A1650" s="2">
        <v>338527</v>
      </c>
      <c r="B1650" s="2" t="s">
        <v>2927</v>
      </c>
      <c r="C1650" s="2" t="s">
        <v>331</v>
      </c>
      <c r="D1650" s="2" t="s">
        <v>1035</v>
      </c>
      <c r="E1650" s="2" t="s">
        <v>77</v>
      </c>
      <c r="F1650" s="2">
        <v>32038</v>
      </c>
      <c r="G1650" s="2" t="s">
        <v>18</v>
      </c>
      <c r="H1650" s="2" t="s">
        <v>16</v>
      </c>
      <c r="I1650" s="2" t="s">
        <v>138</v>
      </c>
      <c r="J1650" s="2" t="s">
        <v>15</v>
      </c>
      <c r="K1650" s="2"/>
      <c r="L1650" s="2" t="s">
        <v>18</v>
      </c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</row>
    <row r="1651" spans="1:34" x14ac:dyDescent="0.25">
      <c r="A1651" s="2">
        <v>338536</v>
      </c>
      <c r="B1651" s="2" t="s">
        <v>2960</v>
      </c>
      <c r="C1651" s="2" t="s">
        <v>440</v>
      </c>
      <c r="D1651" s="2" t="s">
        <v>341</v>
      </c>
      <c r="E1651" s="2" t="s">
        <v>77</v>
      </c>
      <c r="F1651" s="2">
        <v>29352</v>
      </c>
      <c r="G1651" s="2" t="s">
        <v>18</v>
      </c>
      <c r="H1651" s="2" t="s">
        <v>16</v>
      </c>
      <c r="I1651" s="2" t="s">
        <v>138</v>
      </c>
      <c r="J1651" s="2" t="s">
        <v>1179</v>
      </c>
      <c r="K1651" s="2"/>
      <c r="L1651" s="2" t="s">
        <v>1889</v>
      </c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</row>
    <row r="1652" spans="1:34" x14ac:dyDescent="0.25">
      <c r="A1652" s="2">
        <v>338551</v>
      </c>
      <c r="B1652" s="2" t="s">
        <v>2784</v>
      </c>
      <c r="C1652" s="2" t="s">
        <v>509</v>
      </c>
      <c r="D1652" s="2" t="s">
        <v>567</v>
      </c>
      <c r="E1652" s="2" t="s">
        <v>77</v>
      </c>
      <c r="F1652" s="2">
        <v>33264</v>
      </c>
      <c r="G1652" s="2" t="s">
        <v>1180</v>
      </c>
      <c r="H1652" s="2" t="s">
        <v>16</v>
      </c>
      <c r="I1652" s="2" t="s">
        <v>138</v>
      </c>
      <c r="J1652" s="2" t="s">
        <v>1179</v>
      </c>
      <c r="K1652" s="2"/>
      <c r="L1652" s="2" t="s">
        <v>47</v>
      </c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</row>
    <row r="1653" spans="1:34" x14ac:dyDescent="0.25">
      <c r="A1653" s="2">
        <v>338552</v>
      </c>
      <c r="B1653" s="2" t="s">
        <v>2952</v>
      </c>
      <c r="C1653" s="2" t="s">
        <v>295</v>
      </c>
      <c r="D1653" s="2" t="s">
        <v>593</v>
      </c>
      <c r="E1653" s="2" t="s">
        <v>76</v>
      </c>
      <c r="F1653" s="2">
        <v>36039</v>
      </c>
      <c r="G1653" s="2" t="s">
        <v>18</v>
      </c>
      <c r="H1653" s="2" t="s">
        <v>19</v>
      </c>
      <c r="I1653" s="2" t="s">
        <v>138</v>
      </c>
      <c r="J1653" s="2" t="s">
        <v>15</v>
      </c>
      <c r="K1653" s="2"/>
      <c r="L1653" s="2" t="s">
        <v>18</v>
      </c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</row>
    <row r="1654" spans="1:34" x14ac:dyDescent="0.25">
      <c r="A1654" s="2">
        <v>338561</v>
      </c>
      <c r="B1654" s="2" t="s">
        <v>2953</v>
      </c>
      <c r="C1654" s="2" t="s">
        <v>649</v>
      </c>
      <c r="D1654" s="2" t="s">
        <v>947</v>
      </c>
      <c r="E1654" s="2" t="s">
        <v>76</v>
      </c>
      <c r="F1654" s="2">
        <v>30624</v>
      </c>
      <c r="G1654" s="2" t="s">
        <v>18</v>
      </c>
      <c r="H1654" s="2" t="s">
        <v>16</v>
      </c>
      <c r="I1654" s="2" t="s">
        <v>138</v>
      </c>
      <c r="J1654" s="2" t="s">
        <v>15</v>
      </c>
      <c r="K1654" s="2"/>
      <c r="L1654" s="2" t="s">
        <v>18</v>
      </c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</row>
    <row r="1655" spans="1:34" x14ac:dyDescent="0.25">
      <c r="A1655" s="2">
        <v>338562</v>
      </c>
      <c r="B1655" s="2" t="s">
        <v>2961</v>
      </c>
      <c r="C1655" s="2" t="s">
        <v>213</v>
      </c>
      <c r="D1655" s="2" t="s">
        <v>574</v>
      </c>
      <c r="E1655" s="2" t="s">
        <v>76</v>
      </c>
      <c r="F1655" s="2">
        <v>30529</v>
      </c>
      <c r="G1655" s="2" t="s">
        <v>47</v>
      </c>
      <c r="H1655" s="2" t="s">
        <v>16</v>
      </c>
      <c r="I1655" s="2" t="s">
        <v>138</v>
      </c>
      <c r="J1655" s="2" t="s">
        <v>1179</v>
      </c>
      <c r="K1655" s="2"/>
      <c r="L1655" s="2" t="s">
        <v>47</v>
      </c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</row>
    <row r="1656" spans="1:34" x14ac:dyDescent="0.25">
      <c r="A1656" s="2">
        <v>338566</v>
      </c>
      <c r="B1656" s="2" t="s">
        <v>4184</v>
      </c>
      <c r="C1656" s="2" t="s">
        <v>213</v>
      </c>
      <c r="D1656" s="2" t="s">
        <v>522</v>
      </c>
      <c r="E1656" s="2" t="s">
        <v>77</v>
      </c>
      <c r="F1656" s="2">
        <v>36756</v>
      </c>
      <c r="G1656" s="2" t="s">
        <v>18</v>
      </c>
      <c r="H1656" s="2" t="s">
        <v>16</v>
      </c>
      <c r="I1656" s="2" t="s">
        <v>138</v>
      </c>
      <c r="J1656" s="2" t="s">
        <v>1179</v>
      </c>
      <c r="K1656" s="2"/>
      <c r="L1656" s="2" t="s">
        <v>18</v>
      </c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</row>
    <row r="1657" spans="1:34" x14ac:dyDescent="0.25">
      <c r="A1657" s="2">
        <v>338579</v>
      </c>
      <c r="B1657" s="2" t="s">
        <v>4185</v>
      </c>
      <c r="C1657" s="2" t="s">
        <v>331</v>
      </c>
      <c r="D1657" s="2" t="s">
        <v>841</v>
      </c>
      <c r="E1657" s="2" t="s">
        <v>77</v>
      </c>
      <c r="F1657" s="2">
        <v>29420</v>
      </c>
      <c r="G1657" s="2" t="s">
        <v>4186</v>
      </c>
      <c r="H1657" s="2" t="s">
        <v>16</v>
      </c>
      <c r="I1657" s="2" t="s">
        <v>138</v>
      </c>
      <c r="J1657" s="2" t="s">
        <v>1179</v>
      </c>
      <c r="K1657" s="2"/>
      <c r="L1657" s="2" t="s">
        <v>30</v>
      </c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</row>
    <row r="1658" spans="1:34" x14ac:dyDescent="0.25">
      <c r="A1658" s="2">
        <v>338583</v>
      </c>
      <c r="B1658" s="2" t="s">
        <v>3056</v>
      </c>
      <c r="C1658" s="2" t="s">
        <v>273</v>
      </c>
      <c r="D1658" s="2" t="s">
        <v>755</v>
      </c>
      <c r="E1658" s="2" t="s">
        <v>77</v>
      </c>
      <c r="F1658" s="2">
        <v>34176</v>
      </c>
      <c r="G1658" s="2" t="s">
        <v>70</v>
      </c>
      <c r="H1658" s="2" t="s">
        <v>16</v>
      </c>
      <c r="I1658" s="2" t="s">
        <v>138</v>
      </c>
      <c r="J1658" s="2" t="s">
        <v>1179</v>
      </c>
      <c r="K1658" s="2"/>
      <c r="L1658" s="2" t="s">
        <v>70</v>
      </c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</row>
    <row r="1659" spans="1:34" x14ac:dyDescent="0.25">
      <c r="A1659" s="2">
        <v>338592</v>
      </c>
      <c r="B1659" s="2" t="s">
        <v>3057</v>
      </c>
      <c r="C1659" s="2" t="s">
        <v>811</v>
      </c>
      <c r="D1659" s="2" t="s">
        <v>814</v>
      </c>
      <c r="E1659" s="2" t="s">
        <v>77</v>
      </c>
      <c r="F1659" s="2">
        <v>35750</v>
      </c>
      <c r="G1659" s="2" t="s">
        <v>332</v>
      </c>
      <c r="H1659" s="2" t="s">
        <v>16</v>
      </c>
      <c r="I1659" s="2" t="s">
        <v>138</v>
      </c>
      <c r="J1659" s="2" t="s">
        <v>1179</v>
      </c>
      <c r="K1659" s="2"/>
      <c r="L1659" s="2" t="s">
        <v>30</v>
      </c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</row>
    <row r="1660" spans="1:34" x14ac:dyDescent="0.25">
      <c r="A1660" s="2">
        <v>338593</v>
      </c>
      <c r="B1660" s="2" t="s">
        <v>4068</v>
      </c>
      <c r="C1660" s="2" t="s">
        <v>834</v>
      </c>
      <c r="D1660" s="2" t="s">
        <v>494</v>
      </c>
      <c r="E1660" s="2" t="s">
        <v>77</v>
      </c>
      <c r="F1660" s="2">
        <v>35800</v>
      </c>
      <c r="G1660" s="2" t="s">
        <v>216</v>
      </c>
      <c r="H1660" s="2" t="s">
        <v>16</v>
      </c>
      <c r="I1660" s="2" t="s">
        <v>138</v>
      </c>
      <c r="J1660" s="2" t="s">
        <v>1179</v>
      </c>
      <c r="K1660" s="2"/>
      <c r="L1660" s="2" t="s">
        <v>18</v>
      </c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</row>
    <row r="1661" spans="1:34" x14ac:dyDescent="0.25">
      <c r="A1661" s="2">
        <v>338598</v>
      </c>
      <c r="B1661" s="2" t="s">
        <v>3001</v>
      </c>
      <c r="C1661" s="2" t="s">
        <v>228</v>
      </c>
      <c r="D1661" s="2" t="s">
        <v>548</v>
      </c>
      <c r="E1661" s="2" t="s">
        <v>77</v>
      </c>
      <c r="F1661" s="2">
        <v>32874</v>
      </c>
      <c r="G1661" s="2" t="s">
        <v>332</v>
      </c>
      <c r="H1661" s="2" t="s">
        <v>16</v>
      </c>
      <c r="I1661" s="2" t="s">
        <v>138</v>
      </c>
      <c r="J1661" s="2" t="s">
        <v>1179</v>
      </c>
      <c r="K1661" s="2"/>
      <c r="L1661" s="2" t="s">
        <v>30</v>
      </c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</row>
    <row r="1662" spans="1:34" x14ac:dyDescent="0.25">
      <c r="A1662" s="2">
        <v>338608</v>
      </c>
      <c r="B1662" s="2" t="s">
        <v>4187</v>
      </c>
      <c r="C1662" s="2" t="s">
        <v>841</v>
      </c>
      <c r="D1662" s="2" t="s">
        <v>229</v>
      </c>
      <c r="E1662" s="2" t="s">
        <v>77</v>
      </c>
      <c r="F1662" s="2">
        <v>34547</v>
      </c>
      <c r="G1662" s="2" t="s">
        <v>4188</v>
      </c>
      <c r="H1662" s="2" t="s">
        <v>16</v>
      </c>
      <c r="I1662" s="2" t="s">
        <v>138</v>
      </c>
      <c r="J1662" s="2" t="s">
        <v>1179</v>
      </c>
      <c r="K1662" s="2">
        <v>2013</v>
      </c>
      <c r="L1662" s="2" t="s">
        <v>37</v>
      </c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</row>
    <row r="1663" spans="1:34" x14ac:dyDescent="0.25">
      <c r="A1663" s="2">
        <v>338615</v>
      </c>
      <c r="B1663" s="2" t="s">
        <v>2914</v>
      </c>
      <c r="C1663" s="2" t="s">
        <v>938</v>
      </c>
      <c r="D1663" s="2" t="s">
        <v>1189</v>
      </c>
      <c r="E1663" s="2" t="s">
        <v>77</v>
      </c>
      <c r="F1663" s="2">
        <v>32222</v>
      </c>
      <c r="G1663" s="2" t="s">
        <v>2915</v>
      </c>
      <c r="H1663" s="2" t="s">
        <v>16</v>
      </c>
      <c r="I1663" s="2" t="s">
        <v>138</v>
      </c>
      <c r="J1663" s="2" t="s">
        <v>1179</v>
      </c>
      <c r="K1663" s="2"/>
      <c r="L1663" s="2" t="s">
        <v>67</v>
      </c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</row>
    <row r="1664" spans="1:34" x14ac:dyDescent="0.25">
      <c r="A1664" s="2">
        <v>338618</v>
      </c>
      <c r="B1664" s="2" t="s">
        <v>2923</v>
      </c>
      <c r="C1664" s="2" t="s">
        <v>2371</v>
      </c>
      <c r="D1664" s="2" t="s">
        <v>1044</v>
      </c>
      <c r="E1664" s="2" t="s">
        <v>77</v>
      </c>
      <c r="F1664" s="2">
        <v>33970</v>
      </c>
      <c r="G1664" s="2" t="s">
        <v>18</v>
      </c>
      <c r="H1664" s="2" t="s">
        <v>16</v>
      </c>
      <c r="I1664" s="2" t="s">
        <v>138</v>
      </c>
      <c r="J1664" s="2" t="s">
        <v>1179</v>
      </c>
      <c r="K1664" s="2"/>
      <c r="L1664" s="2" t="s">
        <v>73</v>
      </c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</row>
    <row r="1665" spans="1:34" x14ac:dyDescent="0.25">
      <c r="A1665" s="2">
        <v>338622</v>
      </c>
      <c r="B1665" s="2" t="s">
        <v>4189</v>
      </c>
      <c r="C1665" s="2" t="s">
        <v>937</v>
      </c>
      <c r="D1665" s="2" t="s">
        <v>600</v>
      </c>
      <c r="E1665" s="2" t="s">
        <v>76</v>
      </c>
      <c r="F1665" s="2">
        <v>35869</v>
      </c>
      <c r="G1665" s="2" t="s">
        <v>18</v>
      </c>
      <c r="H1665" s="2" t="s">
        <v>16</v>
      </c>
      <c r="I1665" s="2" t="s">
        <v>138</v>
      </c>
      <c r="J1665" s="2" t="s">
        <v>15</v>
      </c>
      <c r="K1665" s="2"/>
      <c r="L1665" s="2" t="s">
        <v>18</v>
      </c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</row>
    <row r="1666" spans="1:34" x14ac:dyDescent="0.25">
      <c r="A1666" s="2">
        <v>338623</v>
      </c>
      <c r="B1666" s="2" t="s">
        <v>2954</v>
      </c>
      <c r="C1666" s="2" t="s">
        <v>247</v>
      </c>
      <c r="D1666" s="2" t="s">
        <v>1950</v>
      </c>
      <c r="E1666" s="2" t="s">
        <v>76</v>
      </c>
      <c r="F1666" s="2">
        <v>28711</v>
      </c>
      <c r="G1666" s="2" t="s">
        <v>18</v>
      </c>
      <c r="H1666" s="2" t="s">
        <v>16</v>
      </c>
      <c r="I1666" s="2" t="s">
        <v>138</v>
      </c>
      <c r="J1666" s="2" t="s">
        <v>15</v>
      </c>
      <c r="K1666" s="2"/>
      <c r="L1666" s="2" t="s">
        <v>18</v>
      </c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</row>
    <row r="1667" spans="1:34" x14ac:dyDescent="0.25">
      <c r="A1667" s="2">
        <v>338624</v>
      </c>
      <c r="B1667" s="2" t="s">
        <v>4190</v>
      </c>
      <c r="C1667" s="2" t="s">
        <v>791</v>
      </c>
      <c r="D1667" s="2" t="s">
        <v>548</v>
      </c>
      <c r="E1667" s="2" t="s">
        <v>77</v>
      </c>
      <c r="F1667" s="2">
        <v>32365</v>
      </c>
      <c r="G1667" s="2" t="s">
        <v>704</v>
      </c>
      <c r="H1667" s="2" t="s">
        <v>16</v>
      </c>
      <c r="I1667" s="2" t="s">
        <v>138</v>
      </c>
      <c r="J1667" s="2" t="s">
        <v>1179</v>
      </c>
      <c r="K1667" s="2"/>
      <c r="L1667" s="2" t="s">
        <v>18</v>
      </c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</row>
    <row r="1668" spans="1:34" x14ac:dyDescent="0.25">
      <c r="A1668" s="2">
        <v>338626</v>
      </c>
      <c r="B1668" s="2" t="s">
        <v>3002</v>
      </c>
      <c r="C1668" s="2" t="s">
        <v>213</v>
      </c>
      <c r="D1668" s="2" t="s">
        <v>855</v>
      </c>
      <c r="E1668" s="2" t="s">
        <v>77</v>
      </c>
      <c r="F1668" s="2">
        <v>35433</v>
      </c>
      <c r="G1668" s="2" t="s">
        <v>3003</v>
      </c>
      <c r="H1668" s="2" t="s">
        <v>16</v>
      </c>
      <c r="I1668" s="2" t="s">
        <v>138</v>
      </c>
      <c r="J1668" s="2" t="s">
        <v>15</v>
      </c>
      <c r="K1668" s="2"/>
      <c r="L1668" s="2" t="s">
        <v>40</v>
      </c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</row>
    <row r="1669" spans="1:34" x14ac:dyDescent="0.25">
      <c r="A1669" s="2">
        <v>338628</v>
      </c>
      <c r="B1669" s="2" t="s">
        <v>2955</v>
      </c>
      <c r="C1669" s="2" t="s">
        <v>278</v>
      </c>
      <c r="D1669" s="2" t="s">
        <v>2956</v>
      </c>
      <c r="E1669" s="2" t="s">
        <v>77</v>
      </c>
      <c r="F1669" s="2">
        <v>30286</v>
      </c>
      <c r="G1669" s="2" t="s">
        <v>463</v>
      </c>
      <c r="H1669" s="2" t="s">
        <v>16</v>
      </c>
      <c r="I1669" s="2" t="s">
        <v>138</v>
      </c>
      <c r="J1669" s="2" t="s">
        <v>15</v>
      </c>
      <c r="K1669" s="2"/>
      <c r="L1669" s="2" t="s">
        <v>30</v>
      </c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</row>
    <row r="1670" spans="1:34" x14ac:dyDescent="0.25">
      <c r="A1670" s="2">
        <v>338643</v>
      </c>
      <c r="B1670" s="2" t="s">
        <v>3852</v>
      </c>
      <c r="C1670" s="2" t="s">
        <v>544</v>
      </c>
      <c r="D1670" s="2" t="s">
        <v>241</v>
      </c>
      <c r="E1670" s="2" t="s">
        <v>77</v>
      </c>
      <c r="F1670" s="2">
        <v>36919</v>
      </c>
      <c r="G1670" s="2" t="s">
        <v>1543</v>
      </c>
      <c r="H1670" s="2" t="s">
        <v>16</v>
      </c>
      <c r="I1670" s="2" t="s">
        <v>138</v>
      </c>
      <c r="J1670" s="2" t="s">
        <v>15</v>
      </c>
      <c r="K1670" s="2"/>
      <c r="L1670" s="2" t="s">
        <v>30</v>
      </c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</row>
    <row r="1671" spans="1:34" x14ac:dyDescent="0.25">
      <c r="A1671" s="2">
        <v>338647</v>
      </c>
      <c r="B1671" s="2" t="s">
        <v>4191</v>
      </c>
      <c r="C1671" s="2" t="s">
        <v>252</v>
      </c>
      <c r="D1671" s="2" t="s">
        <v>4192</v>
      </c>
      <c r="E1671" s="2" t="s">
        <v>77</v>
      </c>
      <c r="F1671" s="2">
        <v>36458</v>
      </c>
      <c r="G1671" s="2" t="s">
        <v>4193</v>
      </c>
      <c r="H1671" s="2" t="s">
        <v>16</v>
      </c>
      <c r="I1671" s="2" t="s">
        <v>138</v>
      </c>
      <c r="J1671" s="2" t="s">
        <v>15</v>
      </c>
      <c r="K1671" s="2"/>
      <c r="L1671" s="2" t="s">
        <v>30</v>
      </c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</row>
    <row r="1672" spans="1:34" x14ac:dyDescent="0.25">
      <c r="A1672" s="2">
        <v>338651</v>
      </c>
      <c r="B1672" s="2" t="s">
        <v>4194</v>
      </c>
      <c r="C1672" s="2" t="s">
        <v>235</v>
      </c>
      <c r="D1672" s="2" t="s">
        <v>862</v>
      </c>
      <c r="E1672" s="2" t="s">
        <v>76</v>
      </c>
      <c r="F1672" s="2">
        <v>30768</v>
      </c>
      <c r="G1672" s="2" t="s">
        <v>4195</v>
      </c>
      <c r="H1672" s="2" t="s">
        <v>16</v>
      </c>
      <c r="I1672" s="2" t="s">
        <v>138</v>
      </c>
      <c r="J1672" s="2" t="s">
        <v>15</v>
      </c>
      <c r="K1672" s="2"/>
      <c r="L1672" s="2" t="s">
        <v>47</v>
      </c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</row>
    <row r="1673" spans="1:34" x14ac:dyDescent="0.25">
      <c r="A1673" s="2">
        <v>338658</v>
      </c>
      <c r="B1673" s="2" t="s">
        <v>2940</v>
      </c>
      <c r="C1673" s="2" t="s">
        <v>473</v>
      </c>
      <c r="D1673" s="2" t="s">
        <v>929</v>
      </c>
      <c r="E1673" s="2" t="s">
        <v>76</v>
      </c>
      <c r="F1673" s="2">
        <v>36915</v>
      </c>
      <c r="G1673" s="2" t="s">
        <v>246</v>
      </c>
      <c r="H1673" s="2" t="s">
        <v>16</v>
      </c>
      <c r="I1673" s="2" t="s">
        <v>138</v>
      </c>
      <c r="J1673" s="2" t="s">
        <v>1193</v>
      </c>
      <c r="K1673" s="2"/>
      <c r="L1673" s="2" t="s">
        <v>30</v>
      </c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</row>
    <row r="1674" spans="1:34" x14ac:dyDescent="0.25">
      <c r="A1674" s="2">
        <v>338664</v>
      </c>
      <c r="B1674" s="2" t="s">
        <v>2683</v>
      </c>
      <c r="C1674" s="2" t="s">
        <v>228</v>
      </c>
      <c r="D1674" s="2" t="s">
        <v>2684</v>
      </c>
      <c r="E1674" s="2" t="s">
        <v>76</v>
      </c>
      <c r="F1674" s="2">
        <v>31855</v>
      </c>
      <c r="G1674" s="2" t="s">
        <v>212</v>
      </c>
      <c r="H1674" s="2" t="s">
        <v>16</v>
      </c>
      <c r="I1674" s="2" t="s">
        <v>138</v>
      </c>
      <c r="J1674" s="2" t="s">
        <v>1179</v>
      </c>
      <c r="K1674" s="2"/>
      <c r="L1674" s="2" t="s">
        <v>67</v>
      </c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</row>
    <row r="1675" spans="1:34" x14ac:dyDescent="0.25">
      <c r="A1675" s="2">
        <v>338674</v>
      </c>
      <c r="B1675" s="2" t="s">
        <v>4069</v>
      </c>
      <c r="C1675" s="2" t="s">
        <v>540</v>
      </c>
      <c r="D1675" s="2" t="s">
        <v>748</v>
      </c>
      <c r="E1675" s="2" t="s">
        <v>77</v>
      </c>
      <c r="F1675" s="2">
        <v>32883</v>
      </c>
      <c r="G1675" s="2" t="s">
        <v>944</v>
      </c>
      <c r="H1675" s="2" t="s">
        <v>16</v>
      </c>
      <c r="I1675" s="2" t="s">
        <v>138</v>
      </c>
      <c r="J1675" s="2" t="s">
        <v>1179</v>
      </c>
      <c r="K1675" s="2"/>
      <c r="L1675" s="2" t="s">
        <v>37</v>
      </c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</row>
    <row r="1676" spans="1:34" x14ac:dyDescent="0.25">
      <c r="A1676" s="2">
        <v>338677</v>
      </c>
      <c r="B1676" s="2" t="s">
        <v>2941</v>
      </c>
      <c r="C1676" s="2" t="s">
        <v>907</v>
      </c>
      <c r="D1676" s="2" t="s">
        <v>221</v>
      </c>
      <c r="E1676" s="2" t="s">
        <v>76</v>
      </c>
      <c r="F1676" s="2">
        <v>32344</v>
      </c>
      <c r="G1676" s="2" t="s">
        <v>2185</v>
      </c>
      <c r="H1676" s="2" t="s">
        <v>16</v>
      </c>
      <c r="I1676" s="2" t="s">
        <v>138</v>
      </c>
      <c r="J1676" s="2" t="s">
        <v>15</v>
      </c>
      <c r="K1676" s="2"/>
      <c r="L1676" s="2" t="s">
        <v>18</v>
      </c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</row>
    <row r="1677" spans="1:34" x14ac:dyDescent="0.25">
      <c r="A1677" s="2">
        <v>338687</v>
      </c>
      <c r="B1677" s="2" t="s">
        <v>2412</v>
      </c>
      <c r="C1677" s="2" t="s">
        <v>228</v>
      </c>
      <c r="D1677" s="2" t="s">
        <v>517</v>
      </c>
      <c r="E1677" s="2" t="s">
        <v>76</v>
      </c>
      <c r="F1677" s="2">
        <v>37257</v>
      </c>
      <c r="G1677" s="2" t="s">
        <v>18</v>
      </c>
      <c r="H1677" s="2" t="s">
        <v>16</v>
      </c>
      <c r="I1677" s="2" t="s">
        <v>138</v>
      </c>
      <c r="J1677" s="2" t="s">
        <v>15</v>
      </c>
      <c r="K1677" s="2"/>
      <c r="L1677" s="2" t="s">
        <v>18</v>
      </c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</row>
    <row r="1678" spans="1:34" x14ac:dyDescent="0.25">
      <c r="A1678" s="2">
        <v>338695</v>
      </c>
      <c r="B1678" s="2" t="s">
        <v>2957</v>
      </c>
      <c r="C1678" s="2" t="s">
        <v>540</v>
      </c>
      <c r="D1678" s="2" t="s">
        <v>257</v>
      </c>
      <c r="E1678" s="2" t="s">
        <v>76</v>
      </c>
      <c r="F1678" s="2">
        <v>28235</v>
      </c>
      <c r="G1678" s="2" t="s">
        <v>352</v>
      </c>
      <c r="H1678" s="2" t="s">
        <v>16</v>
      </c>
      <c r="I1678" s="2" t="s">
        <v>138</v>
      </c>
      <c r="J1678" s="2" t="s">
        <v>15</v>
      </c>
      <c r="K1678" s="2"/>
      <c r="L1678" s="2" t="s">
        <v>47</v>
      </c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</row>
    <row r="1679" spans="1:34" x14ac:dyDescent="0.25">
      <c r="A1679" s="2">
        <v>338699</v>
      </c>
      <c r="B1679" s="2" t="s">
        <v>3004</v>
      </c>
      <c r="C1679" s="2" t="s">
        <v>213</v>
      </c>
      <c r="D1679" s="2" t="s">
        <v>312</v>
      </c>
      <c r="E1679" s="2" t="s">
        <v>76</v>
      </c>
      <c r="F1679" s="2">
        <v>34700</v>
      </c>
      <c r="G1679" s="2" t="s">
        <v>3005</v>
      </c>
      <c r="H1679" s="2" t="s">
        <v>16</v>
      </c>
      <c r="I1679" s="2" t="s">
        <v>138</v>
      </c>
      <c r="J1679" s="2" t="s">
        <v>1179</v>
      </c>
      <c r="K1679" s="2"/>
      <c r="L1679" s="2" t="s">
        <v>40</v>
      </c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</row>
    <row r="1680" spans="1:34" x14ac:dyDescent="0.25">
      <c r="A1680" s="2">
        <v>338700</v>
      </c>
      <c r="B1680" s="2" t="s">
        <v>2689</v>
      </c>
      <c r="C1680" s="2" t="s">
        <v>223</v>
      </c>
      <c r="D1680" s="2" t="s">
        <v>328</v>
      </c>
      <c r="E1680" s="2" t="s">
        <v>76</v>
      </c>
      <c r="F1680" s="2">
        <v>36916</v>
      </c>
      <c r="G1680" s="2" t="s">
        <v>2104</v>
      </c>
      <c r="H1680" s="2" t="s">
        <v>16</v>
      </c>
      <c r="I1680" s="2" t="s">
        <v>138</v>
      </c>
      <c r="J1680" s="2" t="s">
        <v>15</v>
      </c>
      <c r="K1680" s="2"/>
      <c r="L1680" s="2" t="s">
        <v>30</v>
      </c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</row>
    <row r="1681" spans="1:34" x14ac:dyDescent="0.25">
      <c r="A1681" s="2">
        <v>338704</v>
      </c>
      <c r="B1681" s="2" t="s">
        <v>3941</v>
      </c>
      <c r="C1681" s="2" t="s">
        <v>295</v>
      </c>
      <c r="D1681" s="2" t="s">
        <v>738</v>
      </c>
      <c r="E1681" s="2" t="s">
        <v>77</v>
      </c>
      <c r="F1681" s="2">
        <v>27573</v>
      </c>
      <c r="G1681" s="2" t="s">
        <v>18</v>
      </c>
      <c r="H1681" s="2" t="s">
        <v>16</v>
      </c>
      <c r="I1681" s="2" t="s">
        <v>138</v>
      </c>
      <c r="J1681" s="2" t="s">
        <v>1179</v>
      </c>
      <c r="K1681" s="2"/>
      <c r="L1681" s="2" t="s">
        <v>30</v>
      </c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</row>
    <row r="1682" spans="1:34" x14ac:dyDescent="0.25">
      <c r="A1682" s="2">
        <v>338719</v>
      </c>
      <c r="B1682" s="2" t="s">
        <v>3347</v>
      </c>
      <c r="C1682" s="2" t="s">
        <v>247</v>
      </c>
      <c r="D1682" s="2" t="s">
        <v>365</v>
      </c>
      <c r="E1682" s="2" t="s">
        <v>76</v>
      </c>
      <c r="F1682" s="2">
        <v>36944</v>
      </c>
      <c r="G1682" s="2" t="s">
        <v>3348</v>
      </c>
      <c r="H1682" s="2" t="s">
        <v>16</v>
      </c>
      <c r="I1682" s="2" t="s">
        <v>138</v>
      </c>
      <c r="J1682" s="2" t="s">
        <v>15</v>
      </c>
      <c r="K1682" s="2"/>
      <c r="L1682" s="2" t="s">
        <v>73</v>
      </c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</row>
    <row r="1683" spans="1:34" x14ac:dyDescent="0.25">
      <c r="A1683" s="2">
        <v>338720</v>
      </c>
      <c r="B1683" s="2" t="s">
        <v>3012</v>
      </c>
      <c r="C1683" s="2" t="s">
        <v>293</v>
      </c>
      <c r="D1683" s="2" t="s">
        <v>3013</v>
      </c>
      <c r="E1683" s="2" t="s">
        <v>77</v>
      </c>
      <c r="F1683" s="2">
        <v>33103</v>
      </c>
      <c r="G1683" s="2" t="s">
        <v>18</v>
      </c>
      <c r="H1683" s="2" t="s">
        <v>16</v>
      </c>
      <c r="I1683" s="2" t="s">
        <v>138</v>
      </c>
      <c r="J1683" s="2" t="s">
        <v>1179</v>
      </c>
      <c r="K1683" s="2"/>
      <c r="L1683" s="2" t="s">
        <v>30</v>
      </c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</row>
    <row r="1684" spans="1:34" x14ac:dyDescent="0.25">
      <c r="A1684" s="2">
        <v>338722</v>
      </c>
      <c r="B1684" s="2" t="s">
        <v>4070</v>
      </c>
      <c r="C1684" s="2" t="s">
        <v>273</v>
      </c>
      <c r="D1684" s="2" t="s">
        <v>434</v>
      </c>
      <c r="E1684" s="2" t="s">
        <v>77</v>
      </c>
      <c r="F1684" s="2">
        <v>30501</v>
      </c>
      <c r="G1684" s="2" t="s">
        <v>4071</v>
      </c>
      <c r="H1684" s="2" t="s">
        <v>16</v>
      </c>
      <c r="I1684" s="2" t="s">
        <v>138</v>
      </c>
      <c r="J1684" s="2" t="s">
        <v>1179</v>
      </c>
      <c r="K1684" s="2"/>
      <c r="L1684" s="2" t="s">
        <v>40</v>
      </c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</row>
    <row r="1685" spans="1:34" x14ac:dyDescent="0.25">
      <c r="A1685" s="2">
        <v>338724</v>
      </c>
      <c r="B1685" s="2" t="s">
        <v>2879</v>
      </c>
      <c r="C1685" s="2" t="s">
        <v>339</v>
      </c>
      <c r="D1685" s="2" t="s">
        <v>2880</v>
      </c>
      <c r="E1685" s="2" t="s">
        <v>77</v>
      </c>
      <c r="F1685" s="2">
        <v>31542</v>
      </c>
      <c r="G1685" s="2" t="s">
        <v>18</v>
      </c>
      <c r="H1685" s="2" t="s">
        <v>16</v>
      </c>
      <c r="I1685" s="2" t="s">
        <v>138</v>
      </c>
      <c r="J1685" s="2" t="s">
        <v>1179</v>
      </c>
      <c r="K1685" s="2"/>
      <c r="L1685" s="2" t="s">
        <v>47</v>
      </c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</row>
    <row r="1686" spans="1:34" x14ac:dyDescent="0.25">
      <c r="A1686" s="2">
        <v>338729</v>
      </c>
      <c r="B1686" s="2" t="s">
        <v>2867</v>
      </c>
      <c r="C1686" s="2" t="s">
        <v>1037</v>
      </c>
      <c r="D1686" s="2" t="s">
        <v>444</v>
      </c>
      <c r="E1686" s="2" t="s">
        <v>76</v>
      </c>
      <c r="F1686" s="2">
        <v>33411</v>
      </c>
      <c r="G1686" s="2" t="s">
        <v>18</v>
      </c>
      <c r="H1686" s="2" t="s">
        <v>16</v>
      </c>
      <c r="I1686" s="2" t="s">
        <v>138</v>
      </c>
      <c r="J1686" s="2" t="s">
        <v>1179</v>
      </c>
      <c r="K1686" s="2"/>
      <c r="L1686" s="2" t="s">
        <v>18</v>
      </c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</row>
    <row r="1687" spans="1:34" x14ac:dyDescent="0.25">
      <c r="A1687" s="2">
        <v>338731</v>
      </c>
      <c r="B1687" s="2" t="s">
        <v>3356</v>
      </c>
      <c r="C1687" s="2" t="s">
        <v>361</v>
      </c>
      <c r="D1687" s="2" t="s">
        <v>410</v>
      </c>
      <c r="E1687" s="2" t="s">
        <v>76</v>
      </c>
      <c r="F1687" s="2">
        <v>35065</v>
      </c>
      <c r="G1687" s="2" t="s">
        <v>3357</v>
      </c>
      <c r="H1687" s="2" t="s">
        <v>16</v>
      </c>
      <c r="I1687" s="2" t="s">
        <v>138</v>
      </c>
      <c r="J1687" s="2" t="s">
        <v>15</v>
      </c>
      <c r="K1687" s="2"/>
      <c r="L1687" s="2" t="s">
        <v>37</v>
      </c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</row>
    <row r="1688" spans="1:34" x14ac:dyDescent="0.25">
      <c r="A1688" s="2">
        <v>338747</v>
      </c>
      <c r="B1688" s="2" t="s">
        <v>4072</v>
      </c>
      <c r="C1688" s="2" t="s">
        <v>384</v>
      </c>
      <c r="D1688" s="2" t="s">
        <v>300</v>
      </c>
      <c r="E1688" s="2" t="s">
        <v>77</v>
      </c>
      <c r="F1688" s="2">
        <v>31338</v>
      </c>
      <c r="G1688" s="2" t="s">
        <v>284</v>
      </c>
      <c r="H1688" s="2" t="s">
        <v>16</v>
      </c>
      <c r="I1688" s="2" t="s">
        <v>138</v>
      </c>
      <c r="J1688" s="2" t="s">
        <v>15</v>
      </c>
      <c r="K1688" s="2"/>
      <c r="L1688" s="2" t="s">
        <v>18</v>
      </c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</row>
    <row r="1689" spans="1:34" x14ac:dyDescent="0.25">
      <c r="A1689" s="2">
        <v>338749</v>
      </c>
      <c r="B1689" s="2" t="s">
        <v>1360</v>
      </c>
      <c r="C1689" s="2" t="s">
        <v>338</v>
      </c>
      <c r="D1689" s="2" t="s">
        <v>248</v>
      </c>
      <c r="E1689" s="2" t="s">
        <v>76</v>
      </c>
      <c r="F1689" s="2">
        <v>32236</v>
      </c>
      <c r="G1689" s="2" t="s">
        <v>212</v>
      </c>
      <c r="H1689" s="2" t="s">
        <v>16</v>
      </c>
      <c r="I1689" s="2" t="s">
        <v>138</v>
      </c>
      <c r="J1689" s="2" t="s">
        <v>1179</v>
      </c>
      <c r="K1689" s="2"/>
      <c r="L1689" s="2" t="s">
        <v>73</v>
      </c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</row>
    <row r="1690" spans="1:34" x14ac:dyDescent="0.25">
      <c r="A1690" s="2">
        <v>338756</v>
      </c>
      <c r="B1690" s="2" t="s">
        <v>2868</v>
      </c>
      <c r="C1690" s="2" t="s">
        <v>247</v>
      </c>
      <c r="D1690" s="2" t="s">
        <v>221</v>
      </c>
      <c r="E1690" s="2" t="s">
        <v>76</v>
      </c>
      <c r="F1690" s="2">
        <v>34943</v>
      </c>
      <c r="G1690" s="2" t="s">
        <v>670</v>
      </c>
      <c r="H1690" s="2" t="s">
        <v>16</v>
      </c>
      <c r="I1690" s="2" t="s">
        <v>138</v>
      </c>
      <c r="J1690" s="2" t="s">
        <v>15</v>
      </c>
      <c r="K1690" s="2"/>
      <c r="L1690" s="2" t="s">
        <v>30</v>
      </c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</row>
    <row r="1691" spans="1:34" x14ac:dyDescent="0.25">
      <c r="A1691" s="2">
        <v>338761</v>
      </c>
      <c r="B1691" s="2" t="s">
        <v>2379</v>
      </c>
      <c r="C1691" s="2" t="s">
        <v>338</v>
      </c>
      <c r="D1691" s="2" t="s">
        <v>292</v>
      </c>
      <c r="E1691" s="2" t="s">
        <v>76</v>
      </c>
      <c r="F1691" s="2">
        <v>32874</v>
      </c>
      <c r="G1691" s="2" t="s">
        <v>61</v>
      </c>
      <c r="H1691" s="2" t="s">
        <v>16</v>
      </c>
      <c r="I1691" s="2" t="s">
        <v>138</v>
      </c>
      <c r="J1691" s="2" t="s">
        <v>1179</v>
      </c>
      <c r="K1691" s="2"/>
      <c r="L1691" s="2" t="s">
        <v>40</v>
      </c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</row>
    <row r="1692" spans="1:34" x14ac:dyDescent="0.25">
      <c r="A1692" s="2">
        <v>338770</v>
      </c>
      <c r="B1692" s="2" t="s">
        <v>4196</v>
      </c>
      <c r="C1692" s="2" t="s">
        <v>505</v>
      </c>
      <c r="D1692" s="2" t="s">
        <v>1197</v>
      </c>
      <c r="E1692" s="2" t="s">
        <v>77</v>
      </c>
      <c r="F1692" s="2">
        <v>34887</v>
      </c>
      <c r="G1692" s="2" t="s">
        <v>18</v>
      </c>
      <c r="H1692" s="2" t="s">
        <v>16</v>
      </c>
      <c r="I1692" s="2" t="s">
        <v>138</v>
      </c>
      <c r="J1692" s="2" t="s">
        <v>1179</v>
      </c>
      <c r="K1692" s="2"/>
      <c r="L1692" s="2" t="s">
        <v>30</v>
      </c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</row>
    <row r="1693" spans="1:34" x14ac:dyDescent="0.25">
      <c r="A1693" s="2">
        <v>338772</v>
      </c>
      <c r="B1693" s="2" t="s">
        <v>3349</v>
      </c>
      <c r="C1693" s="2" t="s">
        <v>1674</v>
      </c>
      <c r="D1693" s="2" t="s">
        <v>599</v>
      </c>
      <c r="E1693" s="2" t="s">
        <v>77</v>
      </c>
      <c r="F1693" s="2">
        <v>31907</v>
      </c>
      <c r="G1693" s="2" t="s">
        <v>18</v>
      </c>
      <c r="H1693" s="2" t="s">
        <v>16</v>
      </c>
      <c r="I1693" s="2" t="s">
        <v>138</v>
      </c>
      <c r="J1693" s="2" t="s">
        <v>15</v>
      </c>
      <c r="K1693" s="2"/>
      <c r="L1693" s="2" t="s">
        <v>18</v>
      </c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</row>
    <row r="1694" spans="1:34" x14ac:dyDescent="0.25">
      <c r="A1694" s="2">
        <v>338784</v>
      </c>
      <c r="B1694" s="2" t="s">
        <v>2512</v>
      </c>
      <c r="C1694" s="2" t="s">
        <v>623</v>
      </c>
      <c r="D1694" s="2" t="s">
        <v>402</v>
      </c>
      <c r="E1694" s="2" t="s">
        <v>76</v>
      </c>
      <c r="F1694" s="2">
        <v>22739</v>
      </c>
      <c r="G1694" s="2" t="s">
        <v>802</v>
      </c>
      <c r="H1694" s="2" t="s">
        <v>16</v>
      </c>
      <c r="I1694" s="2" t="s">
        <v>138</v>
      </c>
      <c r="J1694" s="2" t="s">
        <v>1179</v>
      </c>
      <c r="K1694" s="2"/>
      <c r="L1694" s="2" t="s">
        <v>18</v>
      </c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</row>
    <row r="1695" spans="1:34" x14ac:dyDescent="0.25">
      <c r="A1695" s="2">
        <v>338790</v>
      </c>
      <c r="B1695" s="2" t="s">
        <v>4198</v>
      </c>
      <c r="C1695" s="2" t="s">
        <v>210</v>
      </c>
      <c r="D1695" s="2" t="s">
        <v>2485</v>
      </c>
      <c r="E1695" s="2" t="s">
        <v>77</v>
      </c>
      <c r="F1695" s="2">
        <v>36527</v>
      </c>
      <c r="G1695" s="2" t="s">
        <v>4199</v>
      </c>
      <c r="H1695" s="2" t="s">
        <v>16</v>
      </c>
      <c r="I1695" s="2" t="s">
        <v>138</v>
      </c>
      <c r="J1695" s="2" t="s">
        <v>15</v>
      </c>
      <c r="K1695" s="2"/>
      <c r="L1695" s="2" t="s">
        <v>73</v>
      </c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</row>
    <row r="1696" spans="1:34" x14ac:dyDescent="0.25">
      <c r="A1696" s="2">
        <v>338795</v>
      </c>
      <c r="B1696" s="2" t="s">
        <v>4073</v>
      </c>
      <c r="C1696" s="2" t="s">
        <v>649</v>
      </c>
      <c r="D1696" s="2" t="s">
        <v>4074</v>
      </c>
      <c r="E1696" s="2" t="s">
        <v>77</v>
      </c>
      <c r="F1696" s="2">
        <v>26624</v>
      </c>
      <c r="G1696" s="2" t="s">
        <v>346</v>
      </c>
      <c r="H1696" s="2" t="s">
        <v>16</v>
      </c>
      <c r="I1696" s="2" t="s">
        <v>138</v>
      </c>
      <c r="J1696" s="2" t="s">
        <v>1179</v>
      </c>
      <c r="K1696" s="2"/>
      <c r="L1696" s="2" t="s">
        <v>70</v>
      </c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</row>
    <row r="1697" spans="1:34" x14ac:dyDescent="0.25">
      <c r="A1697" s="2">
        <v>338809</v>
      </c>
      <c r="B1697" s="2" t="s">
        <v>2519</v>
      </c>
      <c r="C1697" s="2" t="s">
        <v>562</v>
      </c>
      <c r="D1697" s="2" t="s">
        <v>298</v>
      </c>
      <c r="E1697" s="2" t="s">
        <v>77</v>
      </c>
      <c r="F1697" s="2">
        <v>31328</v>
      </c>
      <c r="G1697" s="2" t="s">
        <v>2520</v>
      </c>
      <c r="H1697" s="2" t="s">
        <v>16</v>
      </c>
      <c r="I1697" s="2" t="s">
        <v>138</v>
      </c>
      <c r="J1697" s="2" t="s">
        <v>1179</v>
      </c>
      <c r="K1697" s="2"/>
      <c r="L1697" s="2" t="s">
        <v>47</v>
      </c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</row>
    <row r="1698" spans="1:34" x14ac:dyDescent="0.25">
      <c r="A1698" s="2">
        <v>338810</v>
      </c>
      <c r="B1698" s="2" t="s">
        <v>2942</v>
      </c>
      <c r="C1698" s="2" t="s">
        <v>252</v>
      </c>
      <c r="D1698" s="2" t="s">
        <v>309</v>
      </c>
      <c r="E1698" s="2" t="s">
        <v>77</v>
      </c>
      <c r="F1698" s="2">
        <v>32523</v>
      </c>
      <c r="G1698" s="2" t="s">
        <v>846</v>
      </c>
      <c r="H1698" s="2" t="s">
        <v>16</v>
      </c>
      <c r="I1698" s="2" t="s">
        <v>138</v>
      </c>
      <c r="J1698" s="2" t="s">
        <v>15</v>
      </c>
      <c r="K1698" s="2"/>
      <c r="L1698" s="2" t="s">
        <v>18</v>
      </c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</row>
    <row r="1699" spans="1:34" x14ac:dyDescent="0.25">
      <c r="A1699" s="2">
        <v>338826</v>
      </c>
      <c r="B1699" s="2" t="s">
        <v>3067</v>
      </c>
      <c r="C1699" s="2" t="s">
        <v>228</v>
      </c>
      <c r="D1699" s="2" t="s">
        <v>1271</v>
      </c>
      <c r="E1699" s="2" t="s">
        <v>77</v>
      </c>
      <c r="F1699" s="2">
        <v>31471</v>
      </c>
      <c r="G1699" s="2" t="s">
        <v>18</v>
      </c>
      <c r="H1699" s="2" t="s">
        <v>16</v>
      </c>
      <c r="I1699" s="2" t="s">
        <v>138</v>
      </c>
      <c r="J1699" s="2" t="s">
        <v>15</v>
      </c>
      <c r="K1699" s="2"/>
      <c r="L1699" s="2" t="s">
        <v>61</v>
      </c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</row>
    <row r="1700" spans="1:34" x14ac:dyDescent="0.25">
      <c r="A1700" s="2">
        <v>338835</v>
      </c>
      <c r="B1700" s="2" t="s">
        <v>2657</v>
      </c>
      <c r="C1700" s="2" t="s">
        <v>700</v>
      </c>
      <c r="D1700" s="2" t="s">
        <v>231</v>
      </c>
      <c r="E1700" s="2" t="s">
        <v>77</v>
      </c>
      <c r="F1700" s="2">
        <v>31845</v>
      </c>
      <c r="G1700" s="2" t="s">
        <v>284</v>
      </c>
      <c r="H1700" s="2" t="s">
        <v>16</v>
      </c>
      <c r="I1700" s="2" t="s">
        <v>138</v>
      </c>
      <c r="J1700" s="2" t="s">
        <v>15</v>
      </c>
      <c r="K1700" s="2"/>
      <c r="L1700" s="2" t="s">
        <v>30</v>
      </c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</row>
    <row r="1701" spans="1:34" x14ac:dyDescent="0.25">
      <c r="A1701" s="2">
        <v>338838</v>
      </c>
      <c r="B1701" s="2" t="s">
        <v>2859</v>
      </c>
      <c r="C1701" s="2" t="s">
        <v>228</v>
      </c>
      <c r="D1701" s="2" t="s">
        <v>2047</v>
      </c>
      <c r="E1701" s="2" t="s">
        <v>77</v>
      </c>
      <c r="F1701" s="2">
        <v>32840</v>
      </c>
      <c r="G1701" s="2" t="s">
        <v>2528</v>
      </c>
      <c r="H1701" s="2" t="s">
        <v>16</v>
      </c>
      <c r="I1701" s="2" t="s">
        <v>138</v>
      </c>
      <c r="J1701" s="2" t="s">
        <v>1179</v>
      </c>
      <c r="K1701" s="2"/>
      <c r="L1701" s="2" t="s">
        <v>67</v>
      </c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</row>
    <row r="1702" spans="1:34" x14ac:dyDescent="0.25">
      <c r="A1702" s="2">
        <v>338856</v>
      </c>
      <c r="B1702" s="2" t="s">
        <v>4200</v>
      </c>
      <c r="C1702" s="2" t="s">
        <v>386</v>
      </c>
      <c r="D1702" s="2" t="s">
        <v>4201</v>
      </c>
      <c r="E1702" s="2" t="s">
        <v>76</v>
      </c>
      <c r="F1702" s="2">
        <v>29431</v>
      </c>
      <c r="G1702" s="2" t="s">
        <v>463</v>
      </c>
      <c r="H1702" s="2" t="s">
        <v>16</v>
      </c>
      <c r="I1702" s="2" t="s">
        <v>138</v>
      </c>
      <c r="J1702" s="2" t="s">
        <v>1179</v>
      </c>
      <c r="K1702" s="2"/>
      <c r="L1702" s="2" t="s">
        <v>30</v>
      </c>
      <c r="M1702" s="2"/>
      <c r="N1702" s="2"/>
      <c r="O1702" s="2"/>
      <c r="P1702" s="2"/>
      <c r="Q1702" s="2"/>
      <c r="R1702" s="2">
        <v>5072</v>
      </c>
      <c r="S1702" s="2">
        <v>45512</v>
      </c>
      <c r="T1702" s="2">
        <v>115000</v>
      </c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</row>
    <row r="1703" spans="1:34" x14ac:dyDescent="0.25">
      <c r="A1703" s="2">
        <v>338861</v>
      </c>
      <c r="B1703" s="2" t="s">
        <v>4075</v>
      </c>
      <c r="C1703" s="2" t="s">
        <v>933</v>
      </c>
      <c r="D1703" s="2" t="s">
        <v>730</v>
      </c>
      <c r="E1703" s="2" t="s">
        <v>76</v>
      </c>
      <c r="F1703" s="2">
        <v>30285</v>
      </c>
      <c r="G1703" s="2" t="s">
        <v>18</v>
      </c>
      <c r="H1703" s="2" t="s">
        <v>16</v>
      </c>
      <c r="I1703" s="2" t="s">
        <v>138</v>
      </c>
      <c r="J1703" s="2" t="s">
        <v>1179</v>
      </c>
      <c r="K1703" s="2"/>
      <c r="L1703" s="2" t="s">
        <v>18</v>
      </c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</row>
    <row r="1704" spans="1:34" x14ac:dyDescent="0.25">
      <c r="A1704" s="2">
        <v>338869</v>
      </c>
      <c r="B1704" s="2" t="s">
        <v>4202</v>
      </c>
      <c r="C1704" s="2" t="s">
        <v>4203</v>
      </c>
      <c r="D1704" s="2" t="s">
        <v>241</v>
      </c>
      <c r="E1704" s="2" t="s">
        <v>76</v>
      </c>
      <c r="F1704" s="2">
        <v>34470</v>
      </c>
      <c r="G1704" s="2" t="s">
        <v>70</v>
      </c>
      <c r="H1704" s="2" t="s">
        <v>16</v>
      </c>
      <c r="I1704" s="2" t="s">
        <v>138</v>
      </c>
      <c r="J1704" s="2" t="s">
        <v>15</v>
      </c>
      <c r="K1704" s="2"/>
      <c r="L1704" s="2" t="s">
        <v>70</v>
      </c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</row>
    <row r="1705" spans="1:34" x14ac:dyDescent="0.25">
      <c r="A1705" s="2">
        <v>338878</v>
      </c>
      <c r="B1705" s="2" t="s">
        <v>2944</v>
      </c>
      <c r="C1705" s="2" t="s">
        <v>247</v>
      </c>
      <c r="D1705" s="2" t="s">
        <v>1892</v>
      </c>
      <c r="E1705" s="2" t="s">
        <v>76</v>
      </c>
      <c r="F1705" s="2">
        <v>29319</v>
      </c>
      <c r="G1705" s="2" t="s">
        <v>37</v>
      </c>
      <c r="H1705" s="2" t="s">
        <v>16</v>
      </c>
      <c r="I1705" s="2" t="s">
        <v>138</v>
      </c>
      <c r="J1705" s="2" t="s">
        <v>1179</v>
      </c>
      <c r="K1705" s="2"/>
      <c r="L1705" s="2" t="s">
        <v>37</v>
      </c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</row>
    <row r="1706" spans="1:34" x14ac:dyDescent="0.25">
      <c r="A1706" s="2">
        <v>338879</v>
      </c>
      <c r="B1706" s="2" t="s">
        <v>4204</v>
      </c>
      <c r="C1706" s="2" t="s">
        <v>788</v>
      </c>
      <c r="D1706" s="2" t="s">
        <v>237</v>
      </c>
      <c r="E1706" s="2" t="s">
        <v>77</v>
      </c>
      <c r="F1706" s="2">
        <v>36996</v>
      </c>
      <c r="G1706" s="2" t="s">
        <v>4205</v>
      </c>
      <c r="H1706" s="2" t="s">
        <v>16</v>
      </c>
      <c r="I1706" s="2" t="s">
        <v>138</v>
      </c>
      <c r="J1706" s="2" t="s">
        <v>1193</v>
      </c>
      <c r="K1706" s="2"/>
      <c r="L1706" s="2" t="s">
        <v>18</v>
      </c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</row>
    <row r="1707" spans="1:34" x14ac:dyDescent="0.25">
      <c r="A1707" s="2">
        <v>338880</v>
      </c>
      <c r="B1707" s="2" t="s">
        <v>4132</v>
      </c>
      <c r="C1707" s="2" t="s">
        <v>992</v>
      </c>
      <c r="D1707" s="2" t="s">
        <v>506</v>
      </c>
      <c r="E1707" s="2" t="s">
        <v>77</v>
      </c>
      <c r="F1707" s="2">
        <v>37272</v>
      </c>
      <c r="G1707" s="2" t="s">
        <v>18</v>
      </c>
      <c r="H1707" s="2" t="s">
        <v>16</v>
      </c>
      <c r="I1707" s="2" t="s">
        <v>138</v>
      </c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</row>
    <row r="1708" spans="1:34" x14ac:dyDescent="0.25">
      <c r="A1708" s="2">
        <v>338893</v>
      </c>
      <c r="B1708" s="2" t="s">
        <v>3792</v>
      </c>
      <c r="C1708" s="2" t="s">
        <v>1176</v>
      </c>
      <c r="D1708" s="2" t="s">
        <v>885</v>
      </c>
      <c r="E1708" s="2" t="s">
        <v>77</v>
      </c>
      <c r="F1708" s="2">
        <v>36650</v>
      </c>
      <c r="G1708" s="2" t="s">
        <v>3793</v>
      </c>
      <c r="H1708" s="2" t="s">
        <v>16</v>
      </c>
      <c r="I1708" s="2" t="s">
        <v>138</v>
      </c>
      <c r="J1708" s="2" t="s">
        <v>1179</v>
      </c>
      <c r="K1708" s="2"/>
      <c r="L1708" s="2" t="s">
        <v>18</v>
      </c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</row>
    <row r="1709" spans="1:34" x14ac:dyDescent="0.25">
      <c r="A1709" s="2">
        <v>338894</v>
      </c>
      <c r="B1709" s="2" t="s">
        <v>4076</v>
      </c>
      <c r="C1709" s="2" t="s">
        <v>274</v>
      </c>
      <c r="D1709" s="2" t="s">
        <v>302</v>
      </c>
      <c r="E1709" s="2" t="s">
        <v>77</v>
      </c>
      <c r="F1709" s="2">
        <v>35448</v>
      </c>
      <c r="G1709" s="2" t="s">
        <v>18</v>
      </c>
      <c r="H1709" s="2" t="s">
        <v>16</v>
      </c>
      <c r="I1709" s="2" t="s">
        <v>138</v>
      </c>
      <c r="J1709" s="2" t="s">
        <v>1179</v>
      </c>
      <c r="K1709" s="2"/>
      <c r="L1709" s="2" t="s">
        <v>18</v>
      </c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</row>
    <row r="1710" spans="1:34" x14ac:dyDescent="0.25">
      <c r="A1710" s="2">
        <v>338895</v>
      </c>
      <c r="B1710" s="2" t="s">
        <v>2731</v>
      </c>
      <c r="C1710" s="2" t="s">
        <v>228</v>
      </c>
      <c r="D1710" s="2" t="s">
        <v>211</v>
      </c>
      <c r="E1710" s="2" t="s">
        <v>77</v>
      </c>
      <c r="F1710" s="2">
        <v>36663</v>
      </c>
      <c r="G1710" s="2" t="s">
        <v>486</v>
      </c>
      <c r="H1710" s="2" t="s">
        <v>16</v>
      </c>
      <c r="I1710" s="2" t="s">
        <v>138</v>
      </c>
      <c r="J1710" s="2" t="s">
        <v>15</v>
      </c>
      <c r="K1710" s="2"/>
      <c r="L1710" s="2" t="s">
        <v>18</v>
      </c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</row>
    <row r="1711" spans="1:34" x14ac:dyDescent="0.25">
      <c r="A1711" s="2">
        <v>338897</v>
      </c>
      <c r="B1711" s="2" t="s">
        <v>2513</v>
      </c>
      <c r="C1711" s="2" t="s">
        <v>2514</v>
      </c>
      <c r="D1711" s="2" t="s">
        <v>755</v>
      </c>
      <c r="E1711" s="2" t="s">
        <v>77</v>
      </c>
      <c r="F1711" s="2">
        <v>31036</v>
      </c>
      <c r="G1711" s="2" t="s">
        <v>428</v>
      </c>
      <c r="H1711" s="2" t="s">
        <v>16</v>
      </c>
      <c r="I1711" s="2" t="s">
        <v>138</v>
      </c>
      <c r="J1711" s="2" t="s">
        <v>1179</v>
      </c>
      <c r="K1711" s="2"/>
      <c r="L1711" s="2" t="s">
        <v>30</v>
      </c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</row>
    <row r="1712" spans="1:34" x14ac:dyDescent="0.25">
      <c r="A1712" s="2">
        <v>338898</v>
      </c>
      <c r="B1712" s="2" t="s">
        <v>3216</v>
      </c>
      <c r="C1712" s="2" t="s">
        <v>3217</v>
      </c>
      <c r="D1712" s="2" t="s">
        <v>3218</v>
      </c>
      <c r="E1712" s="2" t="s">
        <v>77</v>
      </c>
      <c r="F1712" s="2">
        <v>27289</v>
      </c>
      <c r="G1712" s="2" t="s">
        <v>212</v>
      </c>
      <c r="H1712" s="2" t="s">
        <v>16</v>
      </c>
      <c r="I1712" s="2" t="s">
        <v>138</v>
      </c>
      <c r="J1712" s="2" t="s">
        <v>1179</v>
      </c>
      <c r="K1712" s="2"/>
      <c r="L1712" s="2" t="s">
        <v>18</v>
      </c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</row>
    <row r="1713" spans="1:34" x14ac:dyDescent="0.25">
      <c r="A1713" s="2">
        <v>338900</v>
      </c>
      <c r="B1713" s="2" t="s">
        <v>3152</v>
      </c>
      <c r="C1713" s="2" t="s">
        <v>962</v>
      </c>
      <c r="D1713" s="2" t="s">
        <v>472</v>
      </c>
      <c r="E1713" s="2" t="s">
        <v>77</v>
      </c>
      <c r="F1713" s="2">
        <v>34204</v>
      </c>
      <c r="G1713" s="2" t="s">
        <v>18</v>
      </c>
      <c r="H1713" s="2" t="s">
        <v>16</v>
      </c>
      <c r="I1713" s="2" t="s">
        <v>138</v>
      </c>
      <c r="J1713" s="2" t="s">
        <v>1179</v>
      </c>
      <c r="K1713" s="2"/>
      <c r="L1713" s="2" t="s">
        <v>18</v>
      </c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</row>
    <row r="1714" spans="1:34" x14ac:dyDescent="0.25">
      <c r="A1714" s="2">
        <v>338908</v>
      </c>
      <c r="B1714" s="2" t="s">
        <v>3068</v>
      </c>
      <c r="C1714" s="2" t="s">
        <v>228</v>
      </c>
      <c r="D1714" s="2" t="s">
        <v>3069</v>
      </c>
      <c r="E1714" s="2" t="s">
        <v>76</v>
      </c>
      <c r="F1714" s="2">
        <v>31413</v>
      </c>
      <c r="G1714" s="2" t="s">
        <v>2791</v>
      </c>
      <c r="H1714" s="2" t="s">
        <v>16</v>
      </c>
      <c r="I1714" s="2" t="s">
        <v>138</v>
      </c>
      <c r="J1714" s="2" t="s">
        <v>1179</v>
      </c>
      <c r="K1714" s="2"/>
      <c r="L1714" s="2" t="s">
        <v>40</v>
      </c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</row>
    <row r="1715" spans="1:34" x14ac:dyDescent="0.25">
      <c r="A1715" s="2">
        <v>338911</v>
      </c>
      <c r="B1715" s="2" t="s">
        <v>3574</v>
      </c>
      <c r="C1715" s="2" t="s">
        <v>213</v>
      </c>
      <c r="D1715" s="2" t="s">
        <v>3575</v>
      </c>
      <c r="E1715" s="2" t="s">
        <v>77</v>
      </c>
      <c r="F1715" s="2">
        <v>33924</v>
      </c>
      <c r="G1715" s="2" t="s">
        <v>18</v>
      </c>
      <c r="H1715" s="2" t="s">
        <v>16</v>
      </c>
      <c r="I1715" s="2" t="s">
        <v>138</v>
      </c>
      <c r="J1715" s="2" t="s">
        <v>1179</v>
      </c>
      <c r="K1715" s="2"/>
      <c r="L1715" s="2" t="s">
        <v>18</v>
      </c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</row>
    <row r="1716" spans="1:34" x14ac:dyDescent="0.25">
      <c r="A1716" s="2">
        <v>338915</v>
      </c>
      <c r="B1716" s="2" t="s">
        <v>4207</v>
      </c>
      <c r="C1716" s="2" t="s">
        <v>630</v>
      </c>
      <c r="D1716" s="2" t="s">
        <v>4208</v>
      </c>
      <c r="E1716" s="2" t="s">
        <v>77</v>
      </c>
      <c r="F1716" s="2">
        <v>36628</v>
      </c>
      <c r="G1716" s="2" t="s">
        <v>18</v>
      </c>
      <c r="H1716" s="2" t="s">
        <v>16</v>
      </c>
      <c r="I1716" s="2" t="s">
        <v>138</v>
      </c>
      <c r="J1716" s="2" t="s">
        <v>1179</v>
      </c>
      <c r="K1716" s="2"/>
      <c r="L1716" s="2" t="s">
        <v>18</v>
      </c>
      <c r="M1716" s="2"/>
      <c r="N1716" s="2"/>
      <c r="O1716" s="2"/>
      <c r="P1716" s="2"/>
      <c r="Q1716" s="2"/>
      <c r="R1716" s="2">
        <v>4722</v>
      </c>
      <c r="S1716" s="2">
        <v>45501</v>
      </c>
      <c r="T1716" s="2">
        <v>20000</v>
      </c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</row>
    <row r="1717" spans="1:34" x14ac:dyDescent="0.25">
      <c r="A1717" s="2">
        <v>338916</v>
      </c>
      <c r="B1717" s="2" t="s">
        <v>2407</v>
      </c>
      <c r="C1717" s="2" t="s">
        <v>1072</v>
      </c>
      <c r="D1717" s="2" t="s">
        <v>3037</v>
      </c>
      <c r="E1717" s="2" t="s">
        <v>76</v>
      </c>
      <c r="F1717" s="2">
        <v>32557</v>
      </c>
      <c r="G1717" s="2" t="s">
        <v>2609</v>
      </c>
      <c r="H1717" s="2" t="s">
        <v>16</v>
      </c>
      <c r="I1717" s="2" t="s">
        <v>138</v>
      </c>
      <c r="J1717" s="2" t="s">
        <v>1179</v>
      </c>
      <c r="K1717" s="2"/>
      <c r="L1717" s="2" t="s">
        <v>64</v>
      </c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</row>
    <row r="1718" spans="1:34" x14ac:dyDescent="0.25">
      <c r="A1718" s="2">
        <v>338920</v>
      </c>
      <c r="B1718" s="2" t="s">
        <v>3853</v>
      </c>
      <c r="C1718" s="2" t="s">
        <v>3854</v>
      </c>
      <c r="D1718" s="2" t="s">
        <v>1576</v>
      </c>
      <c r="E1718" s="2" t="s">
        <v>76</v>
      </c>
      <c r="F1718" s="2">
        <v>32838</v>
      </c>
      <c r="G1718" s="2" t="s">
        <v>18</v>
      </c>
      <c r="H1718" s="2" t="s">
        <v>16</v>
      </c>
      <c r="I1718" s="2" t="s">
        <v>138</v>
      </c>
      <c r="J1718" s="2" t="s">
        <v>15</v>
      </c>
      <c r="K1718" s="2"/>
      <c r="L1718" s="2" t="s">
        <v>18</v>
      </c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</row>
    <row r="1719" spans="1:34" x14ac:dyDescent="0.25">
      <c r="A1719" s="2">
        <v>338923</v>
      </c>
      <c r="B1719" s="2" t="s">
        <v>3240</v>
      </c>
      <c r="C1719" s="2" t="s">
        <v>338</v>
      </c>
      <c r="D1719" s="2" t="s">
        <v>366</v>
      </c>
      <c r="E1719" s="2" t="s">
        <v>77</v>
      </c>
      <c r="F1719" s="2">
        <v>34561</v>
      </c>
      <c r="G1719" s="2" t="s">
        <v>3241</v>
      </c>
      <c r="H1719" s="2" t="s">
        <v>16</v>
      </c>
      <c r="I1719" s="2" t="s">
        <v>138</v>
      </c>
      <c r="J1719" s="2" t="s">
        <v>1179</v>
      </c>
      <c r="K1719" s="2"/>
      <c r="L1719" s="2" t="s">
        <v>18</v>
      </c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</row>
    <row r="1720" spans="1:34" x14ac:dyDescent="0.25">
      <c r="A1720" s="2">
        <v>338927</v>
      </c>
      <c r="B1720" s="2" t="s">
        <v>4077</v>
      </c>
      <c r="C1720" s="2" t="s">
        <v>299</v>
      </c>
      <c r="D1720" s="2" t="s">
        <v>4078</v>
      </c>
      <c r="E1720" s="2" t="s">
        <v>77</v>
      </c>
      <c r="F1720" s="2">
        <v>30710</v>
      </c>
      <c r="G1720" s="2" t="s">
        <v>4079</v>
      </c>
      <c r="H1720" s="2" t="s">
        <v>16</v>
      </c>
      <c r="I1720" s="2" t="s">
        <v>138</v>
      </c>
      <c r="J1720" s="2" t="s">
        <v>1179</v>
      </c>
      <c r="K1720" s="2"/>
      <c r="L1720" s="2" t="s">
        <v>70</v>
      </c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</row>
    <row r="1721" spans="1:34" x14ac:dyDescent="0.25">
      <c r="A1721" s="2">
        <v>338928</v>
      </c>
      <c r="B1721" s="2" t="s">
        <v>2997</v>
      </c>
      <c r="C1721" s="2" t="s">
        <v>247</v>
      </c>
      <c r="D1721" s="2" t="s">
        <v>265</v>
      </c>
      <c r="E1721" s="2" t="s">
        <v>77</v>
      </c>
      <c r="F1721" s="2">
        <v>37040</v>
      </c>
      <c r="G1721" s="2" t="s">
        <v>18</v>
      </c>
      <c r="H1721" s="2" t="s">
        <v>16</v>
      </c>
      <c r="I1721" s="2" t="s">
        <v>138</v>
      </c>
      <c r="J1721" s="2" t="s">
        <v>1179</v>
      </c>
      <c r="K1721" s="2"/>
      <c r="L1721" s="2" t="s">
        <v>18</v>
      </c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</row>
    <row r="1722" spans="1:34" x14ac:dyDescent="0.25">
      <c r="A1722" s="2">
        <v>338929</v>
      </c>
      <c r="B1722" s="2" t="s">
        <v>4080</v>
      </c>
      <c r="C1722" s="2" t="s">
        <v>473</v>
      </c>
      <c r="D1722" s="2" t="s">
        <v>294</v>
      </c>
      <c r="E1722" s="2" t="s">
        <v>77</v>
      </c>
      <c r="F1722" s="2">
        <v>35661</v>
      </c>
      <c r="G1722" s="2" t="s">
        <v>216</v>
      </c>
      <c r="H1722" s="2" t="s">
        <v>19</v>
      </c>
      <c r="I1722" s="2" t="s">
        <v>138</v>
      </c>
      <c r="J1722" s="2" t="s">
        <v>1179</v>
      </c>
      <c r="K1722" s="2"/>
      <c r="L1722" s="2" t="s">
        <v>18</v>
      </c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</row>
    <row r="1723" spans="1:34" x14ac:dyDescent="0.25">
      <c r="A1723" s="2">
        <v>338934</v>
      </c>
      <c r="B1723" s="2" t="s">
        <v>4133</v>
      </c>
      <c r="C1723" s="2" t="s">
        <v>752</v>
      </c>
      <c r="D1723" s="2" t="s">
        <v>770</v>
      </c>
      <c r="E1723" s="2" t="s">
        <v>76</v>
      </c>
      <c r="F1723" s="2">
        <v>36496</v>
      </c>
      <c r="G1723" s="2" t="s">
        <v>18</v>
      </c>
      <c r="H1723" s="2" t="s">
        <v>16</v>
      </c>
      <c r="I1723" s="2" t="s">
        <v>138</v>
      </c>
      <c r="J1723" s="2" t="s">
        <v>1179</v>
      </c>
      <c r="K1723" s="2"/>
      <c r="L1723" s="2" t="s">
        <v>18</v>
      </c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</row>
    <row r="1724" spans="1:34" x14ac:dyDescent="0.25">
      <c r="A1724" s="2">
        <v>338938</v>
      </c>
      <c r="B1724" s="2" t="s">
        <v>3070</v>
      </c>
      <c r="C1724" s="2" t="s">
        <v>3071</v>
      </c>
      <c r="D1724" s="2" t="s">
        <v>3072</v>
      </c>
      <c r="E1724" s="2" t="s">
        <v>76</v>
      </c>
      <c r="F1724" s="2">
        <v>33239</v>
      </c>
      <c r="G1724" s="2" t="s">
        <v>3073</v>
      </c>
      <c r="H1724" s="2" t="s">
        <v>16</v>
      </c>
      <c r="I1724" s="2" t="s">
        <v>138</v>
      </c>
      <c r="J1724" s="2" t="s">
        <v>1179</v>
      </c>
      <c r="K1724" s="2"/>
      <c r="L1724" s="2" t="s">
        <v>70</v>
      </c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</row>
    <row r="1725" spans="1:34" x14ac:dyDescent="0.25">
      <c r="A1725" s="2">
        <v>338953</v>
      </c>
      <c r="B1725" s="2" t="s">
        <v>3153</v>
      </c>
      <c r="C1725" s="2" t="s">
        <v>331</v>
      </c>
      <c r="D1725" s="2" t="s">
        <v>1468</v>
      </c>
      <c r="E1725" s="2" t="s">
        <v>77</v>
      </c>
      <c r="F1725" s="2">
        <v>25786</v>
      </c>
      <c r="G1725" s="2" t="s">
        <v>18</v>
      </c>
      <c r="H1725" s="2" t="s">
        <v>19</v>
      </c>
      <c r="I1725" s="2" t="s">
        <v>138</v>
      </c>
      <c r="J1725" s="2" t="s">
        <v>1179</v>
      </c>
      <c r="K1725" s="2"/>
      <c r="L1725" s="2" t="s">
        <v>18</v>
      </c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</row>
    <row r="1726" spans="1:34" x14ac:dyDescent="0.25">
      <c r="A1726" s="2">
        <v>338956</v>
      </c>
      <c r="B1726" s="2" t="s">
        <v>3701</v>
      </c>
      <c r="C1726" s="2" t="s">
        <v>515</v>
      </c>
      <c r="D1726" s="2" t="s">
        <v>272</v>
      </c>
      <c r="E1726" s="2" t="s">
        <v>77</v>
      </c>
      <c r="F1726" s="2">
        <v>29508</v>
      </c>
      <c r="G1726" s="2" t="s">
        <v>696</v>
      </c>
      <c r="H1726" s="2" t="s">
        <v>16</v>
      </c>
      <c r="I1726" s="2" t="s">
        <v>138</v>
      </c>
      <c r="J1726" s="2" t="s">
        <v>1179</v>
      </c>
      <c r="K1726" s="2"/>
      <c r="L1726" s="2" t="s">
        <v>1889</v>
      </c>
      <c r="M1726" s="2"/>
      <c r="N1726" s="2"/>
      <c r="O1726" s="2"/>
      <c r="P1726" s="2"/>
      <c r="Q1726" s="2"/>
      <c r="R1726" s="2">
        <v>4744</v>
      </c>
      <c r="S1726" s="2">
        <v>45502</v>
      </c>
      <c r="T1726" s="2">
        <v>20000</v>
      </c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</row>
    <row r="1727" spans="1:34" x14ac:dyDescent="0.25">
      <c r="A1727" s="2">
        <v>338957</v>
      </c>
      <c r="B1727" s="2" t="s">
        <v>3358</v>
      </c>
      <c r="C1727" s="2" t="s">
        <v>408</v>
      </c>
      <c r="D1727" s="2" t="s">
        <v>239</v>
      </c>
      <c r="E1727" s="2" t="s">
        <v>77</v>
      </c>
      <c r="F1727" s="2">
        <v>32479</v>
      </c>
      <c r="G1727" s="2" t="s">
        <v>246</v>
      </c>
      <c r="H1727" s="2" t="s">
        <v>16</v>
      </c>
      <c r="I1727" s="2" t="s">
        <v>138</v>
      </c>
      <c r="J1727" s="2" t="s">
        <v>1179</v>
      </c>
      <c r="K1727" s="2"/>
      <c r="L1727" s="2" t="s">
        <v>30</v>
      </c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</row>
    <row r="1728" spans="1:34" x14ac:dyDescent="0.25">
      <c r="A1728" s="2">
        <v>338958</v>
      </c>
      <c r="B1728" s="2" t="s">
        <v>2966</v>
      </c>
      <c r="C1728" s="2" t="s">
        <v>338</v>
      </c>
      <c r="D1728" s="2" t="s">
        <v>2967</v>
      </c>
      <c r="E1728" s="2" t="s">
        <v>77</v>
      </c>
      <c r="F1728" s="2">
        <v>33434</v>
      </c>
      <c r="G1728" s="2" t="s">
        <v>2368</v>
      </c>
      <c r="H1728" s="2" t="s">
        <v>16</v>
      </c>
      <c r="I1728" s="2" t="s">
        <v>138</v>
      </c>
      <c r="J1728" s="2" t="s">
        <v>1179</v>
      </c>
      <c r="K1728" s="2"/>
      <c r="L1728" s="2" t="s">
        <v>47</v>
      </c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</row>
    <row r="1729" spans="1:34" x14ac:dyDescent="0.25">
      <c r="A1729" s="2">
        <v>338961</v>
      </c>
      <c r="B1729" s="2" t="s">
        <v>2814</v>
      </c>
      <c r="C1729" s="2" t="s">
        <v>648</v>
      </c>
      <c r="D1729" s="2" t="s">
        <v>787</v>
      </c>
      <c r="E1729" s="2" t="s">
        <v>77</v>
      </c>
      <c r="F1729" s="2">
        <v>32940</v>
      </c>
      <c r="G1729" s="2" t="s">
        <v>2815</v>
      </c>
      <c r="H1729" s="2" t="s">
        <v>16</v>
      </c>
      <c r="I1729" s="2" t="s">
        <v>138</v>
      </c>
      <c r="J1729" s="2" t="s">
        <v>15</v>
      </c>
      <c r="K1729" s="2"/>
      <c r="L1729" s="2" t="s">
        <v>18</v>
      </c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</row>
    <row r="1730" spans="1:34" x14ac:dyDescent="0.25">
      <c r="A1730" s="2">
        <v>338962</v>
      </c>
      <c r="B1730" s="2" t="s">
        <v>2395</v>
      </c>
      <c r="C1730" s="2" t="s">
        <v>263</v>
      </c>
      <c r="D1730" s="2" t="s">
        <v>320</v>
      </c>
      <c r="E1730" s="2" t="s">
        <v>77</v>
      </c>
      <c r="F1730" s="2">
        <v>34545</v>
      </c>
      <c r="G1730" s="2" t="s">
        <v>70</v>
      </c>
      <c r="H1730" s="2" t="s">
        <v>16</v>
      </c>
      <c r="I1730" s="2" t="s">
        <v>138</v>
      </c>
      <c r="J1730" s="2" t="s">
        <v>15</v>
      </c>
      <c r="K1730" s="2"/>
      <c r="L1730" s="2" t="s">
        <v>70</v>
      </c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</row>
    <row r="1731" spans="1:34" x14ac:dyDescent="0.25">
      <c r="A1731" s="2">
        <v>338963</v>
      </c>
      <c r="B1731" s="2" t="s">
        <v>3219</v>
      </c>
      <c r="C1731" s="2" t="s">
        <v>228</v>
      </c>
      <c r="D1731" s="2" t="s">
        <v>1324</v>
      </c>
      <c r="E1731" s="2" t="s">
        <v>77</v>
      </c>
      <c r="F1731" s="2">
        <v>35501</v>
      </c>
      <c r="G1731" s="2" t="s">
        <v>839</v>
      </c>
      <c r="H1731" s="2" t="s">
        <v>16</v>
      </c>
      <c r="I1731" s="2" t="s">
        <v>138</v>
      </c>
      <c r="J1731" s="2" t="s">
        <v>15</v>
      </c>
      <c r="K1731" s="2"/>
      <c r="L1731" s="2" t="s">
        <v>18</v>
      </c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</row>
    <row r="1732" spans="1:34" x14ac:dyDescent="0.25">
      <c r="A1732" s="2">
        <v>338967</v>
      </c>
      <c r="B1732" s="2" t="s">
        <v>4081</v>
      </c>
      <c r="C1732" s="2" t="s">
        <v>530</v>
      </c>
      <c r="D1732" s="2" t="s">
        <v>818</v>
      </c>
      <c r="E1732" s="2" t="s">
        <v>77</v>
      </c>
      <c r="F1732" s="2">
        <v>30869</v>
      </c>
      <c r="G1732" s="2" t="s">
        <v>18</v>
      </c>
      <c r="H1732" s="2" t="s">
        <v>16</v>
      </c>
      <c r="I1732" s="2" t="s">
        <v>138</v>
      </c>
      <c r="J1732" s="2" t="s">
        <v>1179</v>
      </c>
      <c r="K1732" s="2"/>
      <c r="L1732" s="2" t="s">
        <v>18</v>
      </c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</row>
    <row r="1733" spans="1:34" x14ac:dyDescent="0.25">
      <c r="A1733" s="2">
        <v>338970</v>
      </c>
      <c r="B1733" s="2" t="s">
        <v>4210</v>
      </c>
      <c r="C1733" s="2" t="s">
        <v>344</v>
      </c>
      <c r="D1733" s="2" t="s">
        <v>309</v>
      </c>
      <c r="E1733" s="2" t="s">
        <v>77</v>
      </c>
      <c r="F1733" s="2">
        <v>33176</v>
      </c>
      <c r="G1733" s="2" t="s">
        <v>246</v>
      </c>
      <c r="H1733" s="2" t="s">
        <v>16</v>
      </c>
      <c r="I1733" s="2" t="s">
        <v>138</v>
      </c>
      <c r="J1733" s="2" t="s">
        <v>1179</v>
      </c>
      <c r="K1733" s="2"/>
      <c r="L1733" s="2" t="s">
        <v>18</v>
      </c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</row>
    <row r="1734" spans="1:34" x14ac:dyDescent="0.25">
      <c r="A1734" s="2">
        <v>338973</v>
      </c>
      <c r="B1734" s="2" t="s">
        <v>2352</v>
      </c>
      <c r="C1734" s="2" t="s">
        <v>2353</v>
      </c>
      <c r="D1734" s="2" t="s">
        <v>302</v>
      </c>
      <c r="E1734" s="2" t="s">
        <v>77</v>
      </c>
      <c r="F1734" s="2">
        <v>28731</v>
      </c>
      <c r="G1734" s="2" t="s">
        <v>284</v>
      </c>
      <c r="H1734" s="2" t="s">
        <v>16</v>
      </c>
      <c r="I1734" s="2" t="s">
        <v>138</v>
      </c>
      <c r="J1734" s="2" t="s">
        <v>1179</v>
      </c>
      <c r="K1734" s="2"/>
      <c r="L1734" s="2" t="s">
        <v>30</v>
      </c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</row>
    <row r="1735" spans="1:34" x14ac:dyDescent="0.25">
      <c r="A1735" s="2">
        <v>338975</v>
      </c>
      <c r="B1735" s="2" t="s">
        <v>2515</v>
      </c>
      <c r="C1735" s="2" t="s">
        <v>396</v>
      </c>
      <c r="D1735" s="2" t="s">
        <v>211</v>
      </c>
      <c r="E1735" s="2" t="s">
        <v>76</v>
      </c>
      <c r="F1735" s="2">
        <v>29556</v>
      </c>
      <c r="G1735" s="2" t="s">
        <v>2516</v>
      </c>
      <c r="H1735" s="2" t="s">
        <v>16</v>
      </c>
      <c r="I1735" s="2" t="s">
        <v>138</v>
      </c>
      <c r="J1735" s="2" t="s">
        <v>1179</v>
      </c>
      <c r="K1735" s="2"/>
      <c r="L1735" s="2" t="s">
        <v>47</v>
      </c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</row>
    <row r="1736" spans="1:34" x14ac:dyDescent="0.25">
      <c r="A1736" s="2">
        <v>338976</v>
      </c>
      <c r="B1736" s="2" t="s">
        <v>3855</v>
      </c>
      <c r="C1736" s="2" t="s">
        <v>210</v>
      </c>
      <c r="D1736" s="2" t="s">
        <v>388</v>
      </c>
      <c r="E1736" s="2" t="s">
        <v>77</v>
      </c>
      <c r="F1736" s="2">
        <v>30691</v>
      </c>
      <c r="G1736" s="2" t="s">
        <v>3856</v>
      </c>
      <c r="H1736" s="2" t="s">
        <v>16</v>
      </c>
      <c r="I1736" s="2" t="s">
        <v>138</v>
      </c>
      <c r="J1736" s="2" t="s">
        <v>1179</v>
      </c>
      <c r="K1736" s="2"/>
      <c r="L1736" s="2" t="s">
        <v>30</v>
      </c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</row>
    <row r="1737" spans="1:34" x14ac:dyDescent="0.25">
      <c r="A1737" s="2">
        <v>338977</v>
      </c>
      <c r="B1737" s="2" t="s">
        <v>3857</v>
      </c>
      <c r="C1737" s="2" t="s">
        <v>1517</v>
      </c>
      <c r="D1737" s="2" t="s">
        <v>1950</v>
      </c>
      <c r="E1737" s="2" t="s">
        <v>77</v>
      </c>
      <c r="F1737" s="2">
        <v>31133</v>
      </c>
      <c r="G1737" s="2" t="s">
        <v>18</v>
      </c>
      <c r="H1737" s="2" t="s">
        <v>16</v>
      </c>
      <c r="I1737" s="2" t="s">
        <v>138</v>
      </c>
      <c r="J1737" s="2" t="s">
        <v>1179</v>
      </c>
      <c r="K1737" s="2"/>
      <c r="L1737" s="2" t="s">
        <v>18</v>
      </c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</row>
    <row r="1738" spans="1:34" x14ac:dyDescent="0.25">
      <c r="A1738" s="2">
        <v>338985</v>
      </c>
      <c r="B1738" s="2" t="s">
        <v>2795</v>
      </c>
      <c r="C1738" s="2" t="s">
        <v>923</v>
      </c>
      <c r="D1738" s="2" t="s">
        <v>445</v>
      </c>
      <c r="E1738" s="2" t="s">
        <v>76</v>
      </c>
      <c r="F1738" s="2">
        <v>28495</v>
      </c>
      <c r="G1738" s="2" t="s">
        <v>18</v>
      </c>
      <c r="H1738" s="2" t="s">
        <v>16</v>
      </c>
      <c r="I1738" s="2" t="s">
        <v>138</v>
      </c>
      <c r="J1738" s="2" t="s">
        <v>1179</v>
      </c>
      <c r="K1738" s="2"/>
      <c r="L1738" s="2" t="s">
        <v>18</v>
      </c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</row>
    <row r="1739" spans="1:34" x14ac:dyDescent="0.25">
      <c r="A1739" s="2">
        <v>338988</v>
      </c>
      <c r="B1739" s="2" t="s">
        <v>2517</v>
      </c>
      <c r="C1739" s="2" t="s">
        <v>2518</v>
      </c>
      <c r="D1739" s="2" t="s">
        <v>641</v>
      </c>
      <c r="E1739" s="2" t="s">
        <v>76</v>
      </c>
      <c r="F1739" s="2">
        <v>35256</v>
      </c>
      <c r="G1739" s="2" t="s">
        <v>1025</v>
      </c>
      <c r="H1739" s="2" t="s">
        <v>16</v>
      </c>
      <c r="I1739" s="2" t="s">
        <v>138</v>
      </c>
      <c r="J1739" s="2" t="s">
        <v>1179</v>
      </c>
      <c r="K1739" s="2"/>
      <c r="L1739" s="2" t="s">
        <v>70</v>
      </c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</row>
    <row r="1740" spans="1:34" x14ac:dyDescent="0.25">
      <c r="A1740" s="2">
        <v>338989</v>
      </c>
      <c r="B1740" s="2" t="s">
        <v>3815</v>
      </c>
      <c r="C1740" s="2" t="s">
        <v>462</v>
      </c>
      <c r="D1740" s="2" t="s">
        <v>241</v>
      </c>
      <c r="E1740" s="2" t="s">
        <v>77</v>
      </c>
      <c r="F1740" s="2">
        <v>32509</v>
      </c>
      <c r="G1740" s="2" t="s">
        <v>67</v>
      </c>
      <c r="H1740" s="2" t="s">
        <v>16</v>
      </c>
      <c r="I1740" s="2" t="s">
        <v>138</v>
      </c>
      <c r="J1740" s="2" t="s">
        <v>1179</v>
      </c>
      <c r="K1740" s="2"/>
      <c r="L1740" s="2" t="s">
        <v>67</v>
      </c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</row>
    <row r="1741" spans="1:34" x14ac:dyDescent="0.25">
      <c r="A1741" s="2">
        <v>338992</v>
      </c>
      <c r="B1741" s="2" t="s">
        <v>4211</v>
      </c>
      <c r="C1741" s="2" t="s">
        <v>213</v>
      </c>
      <c r="D1741" s="2" t="s">
        <v>799</v>
      </c>
      <c r="E1741" s="2" t="s">
        <v>76</v>
      </c>
      <c r="F1741" s="2">
        <v>33620</v>
      </c>
      <c r="G1741" s="2" t="s">
        <v>18</v>
      </c>
      <c r="H1741" s="2" t="s">
        <v>16</v>
      </c>
      <c r="I1741" s="2" t="s">
        <v>138</v>
      </c>
      <c r="J1741" s="2" t="s">
        <v>1179</v>
      </c>
      <c r="K1741" s="2"/>
      <c r="L1741" s="2" t="s">
        <v>18</v>
      </c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</row>
    <row r="1742" spans="1:34" x14ac:dyDescent="0.25">
      <c r="A1742" s="2">
        <v>339010</v>
      </c>
      <c r="B1742" s="2" t="s">
        <v>531</v>
      </c>
      <c r="C1742" s="2" t="s">
        <v>323</v>
      </c>
      <c r="D1742" s="2" t="s">
        <v>283</v>
      </c>
      <c r="E1742" s="2" t="s">
        <v>76</v>
      </c>
      <c r="F1742" s="2">
        <v>34121</v>
      </c>
      <c r="G1742" s="2" t="s">
        <v>375</v>
      </c>
      <c r="H1742" s="2" t="s">
        <v>16</v>
      </c>
      <c r="I1742" s="2" t="s">
        <v>138</v>
      </c>
      <c r="J1742" s="2" t="s">
        <v>1179</v>
      </c>
      <c r="K1742" s="2"/>
      <c r="L1742" s="2" t="s">
        <v>73</v>
      </c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</row>
    <row r="1743" spans="1:34" x14ac:dyDescent="0.25">
      <c r="A1743" s="2">
        <v>339025</v>
      </c>
      <c r="B1743" s="2" t="s">
        <v>1785</v>
      </c>
      <c r="C1743" s="2" t="s">
        <v>259</v>
      </c>
      <c r="D1743" s="2" t="s">
        <v>241</v>
      </c>
      <c r="E1743" s="2" t="s">
        <v>76</v>
      </c>
      <c r="F1743" s="2">
        <v>35964</v>
      </c>
      <c r="G1743" s="2" t="s">
        <v>18</v>
      </c>
      <c r="H1743" s="2" t="s">
        <v>16</v>
      </c>
      <c r="I1743" s="2" t="s">
        <v>138</v>
      </c>
      <c r="J1743" s="2" t="s">
        <v>15</v>
      </c>
      <c r="K1743" s="2"/>
      <c r="L1743" s="2" t="s">
        <v>18</v>
      </c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</row>
    <row r="1744" spans="1:34" x14ac:dyDescent="0.25">
      <c r="A1744" s="2">
        <v>339044</v>
      </c>
      <c r="B1744" s="2" t="s">
        <v>2670</v>
      </c>
      <c r="C1744" s="2" t="s">
        <v>854</v>
      </c>
      <c r="D1744" s="2" t="s">
        <v>1048</v>
      </c>
      <c r="E1744" s="2" t="s">
        <v>76</v>
      </c>
      <c r="F1744" s="2">
        <v>36306</v>
      </c>
      <c r="G1744" s="2" t="s">
        <v>18</v>
      </c>
      <c r="H1744" s="2" t="s">
        <v>16</v>
      </c>
      <c r="I1744" s="2" t="s">
        <v>138</v>
      </c>
      <c r="J1744" s="2" t="s">
        <v>1179</v>
      </c>
      <c r="K1744" s="2"/>
      <c r="L1744" s="2" t="s">
        <v>30</v>
      </c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</row>
    <row r="1745" spans="1:34" x14ac:dyDescent="0.25">
      <c r="A1745" s="2">
        <v>339055</v>
      </c>
      <c r="B1745" s="2" t="s">
        <v>4222</v>
      </c>
      <c r="C1745" s="2" t="s">
        <v>252</v>
      </c>
      <c r="D1745" s="2" t="s">
        <v>1028</v>
      </c>
      <c r="E1745" s="2" t="s">
        <v>77</v>
      </c>
      <c r="F1745" s="2">
        <v>35620</v>
      </c>
      <c r="G1745" s="2" t="s">
        <v>18</v>
      </c>
      <c r="H1745" s="2" t="s">
        <v>16</v>
      </c>
      <c r="I1745" s="2" t="s">
        <v>138</v>
      </c>
      <c r="J1745" s="2" t="s">
        <v>1179</v>
      </c>
      <c r="K1745" s="2"/>
      <c r="L1745" s="2" t="s">
        <v>18</v>
      </c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</row>
    <row r="1746" spans="1:34" x14ac:dyDescent="0.25">
      <c r="A1746" s="2">
        <v>339061</v>
      </c>
      <c r="B1746" s="2" t="s">
        <v>2333</v>
      </c>
      <c r="C1746" s="2" t="s">
        <v>2334</v>
      </c>
      <c r="D1746" s="2" t="s">
        <v>689</v>
      </c>
      <c r="E1746" s="2" t="s">
        <v>77</v>
      </c>
      <c r="F1746" s="2">
        <v>27885</v>
      </c>
      <c r="G1746" s="2" t="s">
        <v>18</v>
      </c>
      <c r="H1746" s="2" t="s">
        <v>16</v>
      </c>
      <c r="I1746" s="2" t="s">
        <v>138</v>
      </c>
      <c r="J1746" s="2" t="s">
        <v>1179</v>
      </c>
      <c r="K1746" s="2"/>
      <c r="L1746" s="2" t="s">
        <v>18</v>
      </c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</row>
    <row r="1747" spans="1:34" x14ac:dyDescent="0.25">
      <c r="A1747" s="2">
        <v>339089</v>
      </c>
      <c r="B1747" s="2" t="s">
        <v>4223</v>
      </c>
      <c r="C1747" s="2" t="s">
        <v>228</v>
      </c>
      <c r="D1747" s="2" t="s">
        <v>434</v>
      </c>
      <c r="E1747" s="2" t="s">
        <v>77</v>
      </c>
      <c r="F1747" s="2">
        <v>37622</v>
      </c>
      <c r="G1747" s="2" t="s">
        <v>695</v>
      </c>
      <c r="H1747" s="2" t="s">
        <v>16</v>
      </c>
      <c r="I1747" s="2" t="s">
        <v>138</v>
      </c>
      <c r="J1747" s="2" t="s">
        <v>15</v>
      </c>
      <c r="K1747" s="2"/>
      <c r="L1747" s="2" t="s">
        <v>30</v>
      </c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</row>
    <row r="1748" spans="1:34" x14ac:dyDescent="0.25">
      <c r="A1748" s="2">
        <v>339119</v>
      </c>
      <c r="B1748" s="2" t="s">
        <v>4212</v>
      </c>
      <c r="C1748" s="2" t="s">
        <v>1526</v>
      </c>
      <c r="D1748" s="2" t="s">
        <v>229</v>
      </c>
      <c r="E1748" s="2" t="s">
        <v>76</v>
      </c>
      <c r="F1748" s="2">
        <v>36556</v>
      </c>
      <c r="G1748" s="2" t="s">
        <v>18</v>
      </c>
      <c r="H1748" s="2" t="s">
        <v>16</v>
      </c>
      <c r="I1748" s="2" t="s">
        <v>138</v>
      </c>
      <c r="J1748" s="2" t="s">
        <v>1179</v>
      </c>
      <c r="K1748" s="2"/>
      <c r="L1748" s="2" t="s">
        <v>18</v>
      </c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</row>
    <row r="1749" spans="1:34" x14ac:dyDescent="0.25">
      <c r="A1749" s="2">
        <v>339152</v>
      </c>
      <c r="B1749" s="2" t="s">
        <v>2317</v>
      </c>
      <c r="C1749" s="2" t="s">
        <v>793</v>
      </c>
      <c r="D1749" s="2" t="s">
        <v>276</v>
      </c>
      <c r="E1749" s="2" t="s">
        <v>76</v>
      </c>
      <c r="F1749" s="2">
        <v>35947</v>
      </c>
      <c r="G1749" s="2" t="s">
        <v>2318</v>
      </c>
      <c r="H1749" s="2" t="s">
        <v>16</v>
      </c>
      <c r="I1749" s="2" t="s">
        <v>138</v>
      </c>
      <c r="J1749" s="2" t="s">
        <v>1179</v>
      </c>
      <c r="K1749" s="2"/>
      <c r="L1749" s="2" t="s">
        <v>67</v>
      </c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</row>
    <row r="1750" spans="1:34" x14ac:dyDescent="0.25">
      <c r="A1750" s="2">
        <v>339154</v>
      </c>
      <c r="B1750" s="2" t="s">
        <v>2319</v>
      </c>
      <c r="C1750" s="2" t="s">
        <v>2320</v>
      </c>
      <c r="D1750" s="2" t="s">
        <v>229</v>
      </c>
      <c r="E1750" s="2" t="s">
        <v>77</v>
      </c>
      <c r="F1750" s="2">
        <v>31459</v>
      </c>
      <c r="G1750" s="2" t="s">
        <v>2321</v>
      </c>
      <c r="H1750" s="2" t="s">
        <v>16</v>
      </c>
      <c r="I1750" s="2" t="s">
        <v>138</v>
      </c>
      <c r="J1750" s="2" t="s">
        <v>15</v>
      </c>
      <c r="K1750" s="2"/>
      <c r="L1750" s="2" t="s">
        <v>61</v>
      </c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</row>
    <row r="1751" spans="1:34" x14ac:dyDescent="0.25">
      <c r="A1751" s="2">
        <v>339196</v>
      </c>
      <c r="B1751" s="2" t="s">
        <v>2885</v>
      </c>
      <c r="C1751" s="2" t="s">
        <v>357</v>
      </c>
      <c r="D1751" s="2" t="s">
        <v>691</v>
      </c>
      <c r="E1751" s="2" t="s">
        <v>77</v>
      </c>
      <c r="F1751" s="2">
        <v>36326</v>
      </c>
      <c r="G1751" s="2" t="s">
        <v>70</v>
      </c>
      <c r="H1751" s="2" t="s">
        <v>16</v>
      </c>
      <c r="I1751" s="2" t="s">
        <v>138</v>
      </c>
      <c r="J1751" s="2" t="s">
        <v>15</v>
      </c>
      <c r="K1751" s="2"/>
      <c r="L1751" s="2" t="s">
        <v>70</v>
      </c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</row>
    <row r="1752" spans="1:34" x14ac:dyDescent="0.25">
      <c r="A1752" s="2">
        <v>339198</v>
      </c>
      <c r="B1752" s="2" t="s">
        <v>4213</v>
      </c>
      <c r="C1752" s="2" t="s">
        <v>247</v>
      </c>
      <c r="D1752" s="2" t="s">
        <v>1534</v>
      </c>
      <c r="E1752" s="2" t="s">
        <v>77</v>
      </c>
      <c r="F1752" s="2">
        <v>34097</v>
      </c>
      <c r="G1752" s="2" t="s">
        <v>18</v>
      </c>
      <c r="H1752" s="2" t="s">
        <v>16</v>
      </c>
      <c r="I1752" s="2" t="s">
        <v>138</v>
      </c>
      <c r="J1752" s="2" t="s">
        <v>1179</v>
      </c>
      <c r="K1752" s="2"/>
      <c r="L1752" s="2" t="s">
        <v>18</v>
      </c>
      <c r="M1752" s="2"/>
      <c r="N1752" s="2"/>
      <c r="O1752" s="2"/>
      <c r="P1752" s="2"/>
      <c r="Q1752" s="2"/>
      <c r="R1752" s="2">
        <v>5080</v>
      </c>
      <c r="S1752" s="2">
        <v>45512</v>
      </c>
      <c r="T1752" s="2">
        <v>20000</v>
      </c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</row>
    <row r="1753" spans="1:34" x14ac:dyDescent="0.25">
      <c r="A1753" s="2">
        <v>339202</v>
      </c>
      <c r="B1753" s="2" t="s">
        <v>4224</v>
      </c>
      <c r="C1753" s="2" t="s">
        <v>252</v>
      </c>
      <c r="D1753" s="2" t="s">
        <v>405</v>
      </c>
      <c r="E1753" s="2" t="s">
        <v>77</v>
      </c>
      <c r="F1753" s="2">
        <v>37096</v>
      </c>
      <c r="G1753" s="2" t="s">
        <v>18</v>
      </c>
      <c r="H1753" s="2" t="s">
        <v>16</v>
      </c>
      <c r="I1753" s="2" t="s">
        <v>138</v>
      </c>
      <c r="J1753" s="2" t="s">
        <v>15</v>
      </c>
      <c r="K1753" s="2"/>
      <c r="L1753" s="2" t="s">
        <v>18</v>
      </c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</row>
    <row r="1754" spans="1:34" x14ac:dyDescent="0.25">
      <c r="A1754" s="2">
        <v>339204</v>
      </c>
      <c r="B1754" s="2" t="s">
        <v>2785</v>
      </c>
      <c r="C1754" s="2" t="s">
        <v>228</v>
      </c>
      <c r="D1754" s="2" t="s">
        <v>234</v>
      </c>
      <c r="E1754" s="2" t="s">
        <v>77</v>
      </c>
      <c r="F1754" s="2">
        <v>36767</v>
      </c>
      <c r="G1754" s="2" t="s">
        <v>18</v>
      </c>
      <c r="H1754" s="2" t="s">
        <v>16</v>
      </c>
      <c r="I1754" s="2" t="s">
        <v>138</v>
      </c>
      <c r="J1754" s="2" t="s">
        <v>1179</v>
      </c>
      <c r="K1754" s="2"/>
      <c r="L1754" s="2" t="s">
        <v>47</v>
      </c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</row>
    <row r="1755" spans="1:34" x14ac:dyDescent="0.25">
      <c r="A1755" s="2">
        <v>339222</v>
      </c>
      <c r="B1755" s="2" t="s">
        <v>3246</v>
      </c>
      <c r="C1755" s="2" t="s">
        <v>599</v>
      </c>
      <c r="D1755" s="2" t="s">
        <v>351</v>
      </c>
      <c r="E1755" s="2" t="s">
        <v>76</v>
      </c>
      <c r="F1755" s="2">
        <v>34700</v>
      </c>
      <c r="G1755" s="2" t="s">
        <v>486</v>
      </c>
      <c r="H1755" s="2" t="s">
        <v>16</v>
      </c>
      <c r="I1755" s="2" t="s">
        <v>138</v>
      </c>
      <c r="J1755" s="2" t="s">
        <v>15</v>
      </c>
      <c r="K1755" s="2"/>
      <c r="L1755" s="2" t="s">
        <v>30</v>
      </c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</row>
    <row r="1756" spans="1:34" x14ac:dyDescent="0.25">
      <c r="A1756" s="2">
        <v>339232</v>
      </c>
      <c r="B1756" s="2" t="s">
        <v>2252</v>
      </c>
      <c r="C1756" s="2" t="s">
        <v>337</v>
      </c>
      <c r="D1756" s="2" t="s">
        <v>1080</v>
      </c>
      <c r="E1756" s="2" t="s">
        <v>77</v>
      </c>
      <c r="F1756" s="2">
        <v>36526</v>
      </c>
      <c r="G1756" s="2" t="s">
        <v>839</v>
      </c>
      <c r="H1756" s="2" t="s">
        <v>16</v>
      </c>
      <c r="I1756" s="2" t="s">
        <v>138</v>
      </c>
      <c r="J1756" s="2" t="s">
        <v>15</v>
      </c>
      <c r="K1756" s="2"/>
      <c r="L1756" s="2" t="s">
        <v>30</v>
      </c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</row>
    <row r="1757" spans="1:34" x14ac:dyDescent="0.25">
      <c r="A1757" s="2">
        <v>339239</v>
      </c>
      <c r="B1757" s="2" t="s">
        <v>2285</v>
      </c>
      <c r="C1757" s="2" t="s">
        <v>303</v>
      </c>
      <c r="D1757" s="2" t="s">
        <v>240</v>
      </c>
      <c r="E1757" s="2" t="s">
        <v>77</v>
      </c>
      <c r="F1757" s="2">
        <v>36161</v>
      </c>
      <c r="G1757" s="2" t="s">
        <v>2286</v>
      </c>
      <c r="H1757" s="2" t="s">
        <v>16</v>
      </c>
      <c r="I1757" s="2" t="s">
        <v>138</v>
      </c>
      <c r="J1757" s="2" t="s">
        <v>1179</v>
      </c>
      <c r="K1757" s="2"/>
      <c r="L1757" s="2" t="s">
        <v>30</v>
      </c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</row>
    <row r="1758" spans="1:34" x14ac:dyDescent="0.25">
      <c r="A1758" s="2">
        <v>339288</v>
      </c>
      <c r="B1758" s="2" t="s">
        <v>3039</v>
      </c>
      <c r="C1758" s="2"/>
      <c r="D1758" s="2"/>
      <c r="E1758" s="2" t="s">
        <v>76</v>
      </c>
      <c r="F1758" s="2"/>
      <c r="G1758" s="2"/>
      <c r="H1758" s="2" t="s">
        <v>16</v>
      </c>
      <c r="I1758" s="2" t="s">
        <v>138</v>
      </c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</row>
    <row r="1759" spans="1:34" x14ac:dyDescent="0.25">
      <c r="A1759" s="2">
        <v>339291</v>
      </c>
      <c r="B1759" s="2" t="s">
        <v>4214</v>
      </c>
      <c r="C1759" s="2" t="s">
        <v>321</v>
      </c>
      <c r="D1759" s="2" t="s">
        <v>438</v>
      </c>
      <c r="E1759" s="2" t="s">
        <v>76</v>
      </c>
      <c r="F1759" s="2">
        <v>27488</v>
      </c>
      <c r="G1759" s="2" t="s">
        <v>4215</v>
      </c>
      <c r="H1759" s="2" t="s">
        <v>16</v>
      </c>
      <c r="I1759" s="2" t="s">
        <v>138</v>
      </c>
      <c r="J1759" s="2" t="s">
        <v>15</v>
      </c>
      <c r="K1759" s="2"/>
      <c r="L1759" s="2" t="s">
        <v>30</v>
      </c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</row>
    <row r="1760" spans="1:34" x14ac:dyDescent="0.25">
      <c r="A1760" s="2">
        <v>339326</v>
      </c>
      <c r="B1760" s="2" t="s">
        <v>3702</v>
      </c>
      <c r="C1760" s="2" t="s">
        <v>988</v>
      </c>
      <c r="D1760" s="2" t="s">
        <v>276</v>
      </c>
      <c r="E1760" s="2" t="s">
        <v>76</v>
      </c>
      <c r="F1760" s="2">
        <v>35807</v>
      </c>
      <c r="G1760" s="2" t="s">
        <v>849</v>
      </c>
      <c r="H1760" s="2" t="s">
        <v>16</v>
      </c>
      <c r="I1760" s="2" t="s">
        <v>138</v>
      </c>
      <c r="J1760" s="2" t="s">
        <v>1179</v>
      </c>
      <c r="K1760" s="2"/>
      <c r="L1760" s="2" t="s">
        <v>30</v>
      </c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</row>
    <row r="1761" spans="1:34" x14ac:dyDescent="0.25">
      <c r="A1761" s="2">
        <v>339330</v>
      </c>
      <c r="B1761" s="2" t="s">
        <v>4216</v>
      </c>
      <c r="C1761" s="2" t="s">
        <v>1092</v>
      </c>
      <c r="D1761" s="2" t="s">
        <v>320</v>
      </c>
      <c r="E1761" s="2" t="s">
        <v>76</v>
      </c>
      <c r="F1761" s="2">
        <v>36770</v>
      </c>
      <c r="G1761" s="2" t="s">
        <v>4217</v>
      </c>
      <c r="H1761" s="2" t="s">
        <v>16</v>
      </c>
      <c r="I1761" s="2" t="s">
        <v>138</v>
      </c>
      <c r="J1761" s="2" t="s">
        <v>1179</v>
      </c>
      <c r="K1761" s="2"/>
      <c r="L1761" s="2" t="s">
        <v>30</v>
      </c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</row>
    <row r="1762" spans="1:34" x14ac:dyDescent="0.25">
      <c r="A1762" s="2">
        <v>339334</v>
      </c>
      <c r="B1762" s="2" t="s">
        <v>3943</v>
      </c>
      <c r="C1762" s="2" t="s">
        <v>344</v>
      </c>
      <c r="D1762" s="2" t="s">
        <v>231</v>
      </c>
      <c r="E1762" s="2" t="s">
        <v>76</v>
      </c>
      <c r="F1762" s="2">
        <v>35450</v>
      </c>
      <c r="G1762" s="2" t="s">
        <v>58</v>
      </c>
      <c r="H1762" s="2" t="s">
        <v>16</v>
      </c>
      <c r="I1762" s="2" t="s">
        <v>138</v>
      </c>
      <c r="J1762" s="2" t="s">
        <v>1179</v>
      </c>
      <c r="K1762" s="2"/>
      <c r="L1762" s="2" t="s">
        <v>58</v>
      </c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</row>
    <row r="1763" spans="1:34" x14ac:dyDescent="0.25">
      <c r="A1763" s="2">
        <v>339338</v>
      </c>
      <c r="B1763" s="2" t="s">
        <v>2186</v>
      </c>
      <c r="C1763" s="2" t="s">
        <v>717</v>
      </c>
      <c r="D1763" s="2" t="s">
        <v>551</v>
      </c>
      <c r="E1763" s="2" t="s">
        <v>76</v>
      </c>
      <c r="F1763" s="2">
        <v>32531</v>
      </c>
      <c r="G1763" s="2" t="s">
        <v>30</v>
      </c>
      <c r="H1763" s="2" t="s">
        <v>16</v>
      </c>
      <c r="I1763" s="2" t="s">
        <v>138</v>
      </c>
      <c r="J1763" s="2" t="s">
        <v>1179</v>
      </c>
      <c r="K1763" s="2"/>
      <c r="L1763" s="2" t="s">
        <v>58</v>
      </c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</row>
    <row r="1764" spans="1:34" x14ac:dyDescent="0.25">
      <c r="A1764" s="2">
        <v>339355</v>
      </c>
      <c r="B1764" s="2" t="s">
        <v>2962</v>
      </c>
      <c r="C1764" s="2" t="s">
        <v>228</v>
      </c>
      <c r="D1764" s="2" t="s">
        <v>328</v>
      </c>
      <c r="E1764" s="2" t="s">
        <v>77</v>
      </c>
      <c r="F1764" s="2">
        <v>34737</v>
      </c>
      <c r="G1764" s="2" t="s">
        <v>27</v>
      </c>
      <c r="H1764" s="2" t="s">
        <v>16</v>
      </c>
      <c r="I1764" s="2" t="s">
        <v>138</v>
      </c>
      <c r="J1764" s="2" t="s">
        <v>1179</v>
      </c>
      <c r="K1764" s="2"/>
      <c r="L1764" s="2" t="s">
        <v>30</v>
      </c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</row>
    <row r="1765" spans="1:34" x14ac:dyDescent="0.25">
      <c r="A1765" s="2">
        <v>339357</v>
      </c>
      <c r="B1765" s="2" t="s">
        <v>4218</v>
      </c>
      <c r="C1765" s="2" t="s">
        <v>210</v>
      </c>
      <c r="D1765" s="2" t="s">
        <v>929</v>
      </c>
      <c r="E1765" s="2" t="s">
        <v>77</v>
      </c>
      <c r="F1765" s="2">
        <v>36906</v>
      </c>
      <c r="G1765" s="2" t="s">
        <v>431</v>
      </c>
      <c r="H1765" s="2" t="s">
        <v>16</v>
      </c>
      <c r="I1765" s="2" t="s">
        <v>138</v>
      </c>
      <c r="J1765" s="2" t="s">
        <v>1179</v>
      </c>
      <c r="K1765" s="2"/>
      <c r="L1765" s="2" t="s">
        <v>30</v>
      </c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</row>
    <row r="1766" spans="1:34" x14ac:dyDescent="0.25">
      <c r="A1766" s="2">
        <v>339363</v>
      </c>
      <c r="B1766" s="2" t="s">
        <v>2017</v>
      </c>
      <c r="C1766" s="2" t="s">
        <v>1890</v>
      </c>
      <c r="D1766" s="2" t="s">
        <v>265</v>
      </c>
      <c r="E1766" s="2" t="s">
        <v>76</v>
      </c>
      <c r="F1766" s="2">
        <v>33268</v>
      </c>
      <c r="G1766" s="2" t="s">
        <v>67</v>
      </c>
      <c r="H1766" s="2" t="s">
        <v>16</v>
      </c>
      <c r="I1766" s="2" t="s">
        <v>138</v>
      </c>
      <c r="J1766" s="2" t="s">
        <v>1179</v>
      </c>
      <c r="K1766" s="2"/>
      <c r="L1766" s="2" t="s">
        <v>18</v>
      </c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</row>
    <row r="1767" spans="1:34" x14ac:dyDescent="0.25">
      <c r="A1767" s="2">
        <v>339369</v>
      </c>
      <c r="B1767" s="2" t="s">
        <v>2015</v>
      </c>
      <c r="C1767" s="2" t="s">
        <v>2016</v>
      </c>
      <c r="D1767" s="2" t="s">
        <v>481</v>
      </c>
      <c r="E1767" s="2" t="s">
        <v>76</v>
      </c>
      <c r="F1767" s="2">
        <v>35796</v>
      </c>
      <c r="G1767" s="2" t="s">
        <v>18</v>
      </c>
      <c r="H1767" s="2" t="s">
        <v>16</v>
      </c>
      <c r="I1767" s="2" t="s">
        <v>138</v>
      </c>
      <c r="J1767" s="2" t="s">
        <v>1179</v>
      </c>
      <c r="K1767" s="2"/>
      <c r="L1767" s="2" t="s">
        <v>18</v>
      </c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</row>
    <row r="1768" spans="1:34" x14ac:dyDescent="0.25">
      <c r="A1768" s="2">
        <v>339406</v>
      </c>
      <c r="B1768" s="2" t="s">
        <v>2332</v>
      </c>
      <c r="C1768" s="2" t="s">
        <v>442</v>
      </c>
      <c r="D1768" s="2" t="s">
        <v>1737</v>
      </c>
      <c r="E1768" s="2" t="s">
        <v>76</v>
      </c>
      <c r="F1768" s="2">
        <v>31758</v>
      </c>
      <c r="G1768" s="2" t="s">
        <v>1436</v>
      </c>
      <c r="H1768" s="2" t="s">
        <v>16</v>
      </c>
      <c r="I1768" s="2" t="s">
        <v>138</v>
      </c>
      <c r="J1768" s="2" t="s">
        <v>1179</v>
      </c>
      <c r="K1768" s="2"/>
      <c r="L1768" s="2" t="s">
        <v>18</v>
      </c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</row>
    <row r="1769" spans="1:34" x14ac:dyDescent="0.25">
      <c r="A1769" s="2">
        <v>339414</v>
      </c>
      <c r="B1769" s="2" t="s">
        <v>2430</v>
      </c>
      <c r="C1769" s="2" t="s">
        <v>278</v>
      </c>
      <c r="D1769" s="2" t="s">
        <v>589</v>
      </c>
      <c r="E1769" s="2" t="s">
        <v>76</v>
      </c>
      <c r="F1769" s="2">
        <v>37074</v>
      </c>
      <c r="G1769" s="2" t="s">
        <v>18</v>
      </c>
      <c r="H1769" s="2" t="s">
        <v>16</v>
      </c>
      <c r="I1769" s="2" t="s">
        <v>138</v>
      </c>
      <c r="J1769" s="2" t="s">
        <v>1179</v>
      </c>
      <c r="K1769" s="2"/>
      <c r="L1769" s="2" t="s">
        <v>18</v>
      </c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</row>
    <row r="1770" spans="1:34" x14ac:dyDescent="0.25">
      <c r="A1770" s="2">
        <v>339436</v>
      </c>
      <c r="B1770" s="2" t="s">
        <v>2947</v>
      </c>
      <c r="C1770" s="2" t="s">
        <v>331</v>
      </c>
      <c r="D1770" s="2" t="s">
        <v>412</v>
      </c>
      <c r="E1770" s="2" t="s">
        <v>76</v>
      </c>
      <c r="F1770" s="2">
        <v>36760</v>
      </c>
      <c r="G1770" s="2" t="s">
        <v>18</v>
      </c>
      <c r="H1770" s="2" t="s">
        <v>16</v>
      </c>
      <c r="I1770" s="2" t="s">
        <v>138</v>
      </c>
      <c r="J1770" s="2" t="s">
        <v>15</v>
      </c>
      <c r="K1770" s="2"/>
      <c r="L1770" s="2" t="s">
        <v>30</v>
      </c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</row>
    <row r="1771" spans="1:34" x14ac:dyDescent="0.25">
      <c r="A1771" s="2">
        <v>339446</v>
      </c>
      <c r="B1771" s="2" t="s">
        <v>4219</v>
      </c>
      <c r="C1771" s="2" t="s">
        <v>295</v>
      </c>
      <c r="D1771" s="2" t="s">
        <v>276</v>
      </c>
      <c r="E1771" s="2" t="s">
        <v>77</v>
      </c>
      <c r="F1771" s="2">
        <v>37304</v>
      </c>
      <c r="G1771" s="2" t="s">
        <v>463</v>
      </c>
      <c r="H1771" s="2" t="s">
        <v>16</v>
      </c>
      <c r="I1771" s="2" t="s">
        <v>138</v>
      </c>
      <c r="J1771" s="2" t="s">
        <v>15</v>
      </c>
      <c r="K1771" s="2"/>
      <c r="L1771" s="2" t="s">
        <v>73</v>
      </c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</row>
    <row r="1772" spans="1:34" x14ac:dyDescent="0.25">
      <c r="A1772" s="2">
        <v>339472</v>
      </c>
      <c r="B1772" s="2" t="s">
        <v>4220</v>
      </c>
      <c r="C1772" s="2" t="s">
        <v>310</v>
      </c>
      <c r="D1772" s="2" t="s">
        <v>377</v>
      </c>
      <c r="E1772" s="2" t="s">
        <v>76</v>
      </c>
      <c r="F1772" s="2">
        <v>36870</v>
      </c>
      <c r="G1772" s="2" t="s">
        <v>18</v>
      </c>
      <c r="H1772" s="2" t="s">
        <v>16</v>
      </c>
      <c r="I1772" s="2" t="s">
        <v>138</v>
      </c>
      <c r="J1772" s="2" t="s">
        <v>1179</v>
      </c>
      <c r="K1772" s="2"/>
      <c r="L1772" s="2" t="s">
        <v>18</v>
      </c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</row>
    <row r="1773" spans="1:34" x14ac:dyDescent="0.25">
      <c r="A1773" s="2">
        <v>339514</v>
      </c>
      <c r="B1773" s="2" t="s">
        <v>3074</v>
      </c>
      <c r="C1773" s="2" t="s">
        <v>598</v>
      </c>
      <c r="D1773" s="2" t="s">
        <v>380</v>
      </c>
      <c r="E1773" s="2" t="s">
        <v>77</v>
      </c>
      <c r="F1773" s="2">
        <v>36718</v>
      </c>
      <c r="G1773" s="2" t="s">
        <v>18</v>
      </c>
      <c r="H1773" s="2" t="s">
        <v>16</v>
      </c>
      <c r="I1773" s="2" t="s">
        <v>138</v>
      </c>
      <c r="J1773" s="2" t="s">
        <v>15</v>
      </c>
      <c r="K1773" s="2"/>
      <c r="L1773" s="2" t="s">
        <v>30</v>
      </c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</row>
    <row r="1774" spans="1:34" x14ac:dyDescent="0.25">
      <c r="A1774" s="2">
        <v>339532</v>
      </c>
      <c r="B1774" s="2" t="s">
        <v>1643</v>
      </c>
      <c r="C1774" s="2" t="s">
        <v>247</v>
      </c>
      <c r="D1774" s="2" t="s">
        <v>480</v>
      </c>
      <c r="E1774" s="2" t="s">
        <v>77</v>
      </c>
      <c r="F1774" s="2">
        <v>34684</v>
      </c>
      <c r="G1774" s="2" t="s">
        <v>651</v>
      </c>
      <c r="H1774" s="2" t="s">
        <v>16</v>
      </c>
      <c r="I1774" s="2" t="s">
        <v>138</v>
      </c>
      <c r="J1774" s="2" t="s">
        <v>15</v>
      </c>
      <c r="K1774" s="2"/>
      <c r="L1774" s="2" t="s">
        <v>40</v>
      </c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</row>
    <row r="1775" spans="1:34" x14ac:dyDescent="0.25">
      <c r="A1775" s="2">
        <v>339544</v>
      </c>
      <c r="B1775" s="2" t="s">
        <v>1930</v>
      </c>
      <c r="C1775" s="2" t="s">
        <v>213</v>
      </c>
      <c r="D1775" s="2" t="s">
        <v>691</v>
      </c>
      <c r="E1775" s="2" t="s">
        <v>77</v>
      </c>
      <c r="F1775" s="2">
        <v>32143</v>
      </c>
      <c r="G1775" s="2" t="s">
        <v>961</v>
      </c>
      <c r="H1775" s="2" t="s">
        <v>16</v>
      </c>
      <c r="I1775" s="2" t="s">
        <v>138</v>
      </c>
      <c r="J1775" s="2" t="s">
        <v>1179</v>
      </c>
      <c r="K1775" s="2"/>
      <c r="L1775" s="2" t="s">
        <v>18</v>
      </c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</row>
    <row r="1776" spans="1:34" x14ac:dyDescent="0.25">
      <c r="A1776" s="2">
        <v>339560</v>
      </c>
      <c r="B1776" s="2" t="s">
        <v>2328</v>
      </c>
      <c r="C1776" s="2" t="s">
        <v>417</v>
      </c>
      <c r="D1776" s="2" t="s">
        <v>319</v>
      </c>
      <c r="E1776" s="2" t="s">
        <v>77</v>
      </c>
      <c r="F1776" s="2">
        <v>35431</v>
      </c>
      <c r="G1776" s="2" t="s">
        <v>394</v>
      </c>
      <c r="H1776" s="2" t="s">
        <v>16</v>
      </c>
      <c r="I1776" s="2" t="s">
        <v>138</v>
      </c>
      <c r="J1776" s="2" t="s">
        <v>1179</v>
      </c>
      <c r="K1776" s="2"/>
      <c r="L1776" s="2" t="s">
        <v>73</v>
      </c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</row>
    <row r="1777" spans="1:34" x14ac:dyDescent="0.25">
      <c r="A1777" s="2">
        <v>339566</v>
      </c>
      <c r="B1777" s="2" t="s">
        <v>4221</v>
      </c>
      <c r="C1777" s="2" t="s">
        <v>649</v>
      </c>
      <c r="D1777" s="2" t="s">
        <v>527</v>
      </c>
      <c r="E1777" s="2" t="s">
        <v>76</v>
      </c>
      <c r="F1777" s="2">
        <v>30317</v>
      </c>
      <c r="G1777" s="2" t="s">
        <v>2259</v>
      </c>
      <c r="H1777" s="2" t="s">
        <v>16</v>
      </c>
      <c r="I1777" s="2" t="s">
        <v>138</v>
      </c>
      <c r="J1777" s="2" t="s">
        <v>1179</v>
      </c>
      <c r="K1777" s="2"/>
      <c r="L1777" s="2" t="s">
        <v>47</v>
      </c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</row>
    <row r="1778" spans="1:34" x14ac:dyDescent="0.25">
      <c r="A1778" s="2">
        <v>339579</v>
      </c>
      <c r="B1778" s="2" t="s">
        <v>4244</v>
      </c>
      <c r="C1778" s="2" t="s">
        <v>530</v>
      </c>
      <c r="D1778" s="2" t="s">
        <v>415</v>
      </c>
      <c r="E1778" s="2"/>
      <c r="F1778" s="2"/>
      <c r="G1778" s="2"/>
      <c r="H1778" s="2"/>
      <c r="I1778" s="2" t="s">
        <v>138</v>
      </c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</row>
    <row r="1779" spans="1:34" x14ac:dyDescent="0.25">
      <c r="A1779" s="2">
        <v>339580</v>
      </c>
      <c r="B1779" s="2" t="s">
        <v>4242</v>
      </c>
      <c r="C1779" s="2" t="s">
        <v>2992</v>
      </c>
      <c r="D1779" s="2" t="s">
        <v>283</v>
      </c>
      <c r="E1779" s="2"/>
      <c r="F1779" s="2"/>
      <c r="G1779" s="2"/>
      <c r="H1779" s="2"/>
      <c r="I1779" s="2" t="s">
        <v>138</v>
      </c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</row>
    <row r="1780" spans="1:34" x14ac:dyDescent="0.25">
      <c r="A1780" s="2">
        <v>339603</v>
      </c>
      <c r="B1780" s="2" t="s">
        <v>2658</v>
      </c>
      <c r="C1780" s="2" t="s">
        <v>213</v>
      </c>
      <c r="D1780" s="2" t="s">
        <v>231</v>
      </c>
      <c r="E1780" s="2" t="s">
        <v>76</v>
      </c>
      <c r="F1780" s="2">
        <v>31426</v>
      </c>
      <c r="G1780" s="2" t="s">
        <v>2659</v>
      </c>
      <c r="H1780" s="2" t="s">
        <v>16</v>
      </c>
      <c r="I1780" s="2" t="s">
        <v>138</v>
      </c>
      <c r="J1780" s="2" t="s">
        <v>1179</v>
      </c>
      <c r="K1780" s="2"/>
      <c r="L1780" s="2" t="s">
        <v>27</v>
      </c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</row>
    <row r="1781" spans="1:34" x14ac:dyDescent="0.25">
      <c r="A1781" s="2">
        <v>339609</v>
      </c>
      <c r="B1781" s="2" t="s">
        <v>4334</v>
      </c>
      <c r="C1781" s="2" t="s">
        <v>837</v>
      </c>
      <c r="D1781" s="2" t="s">
        <v>687</v>
      </c>
      <c r="E1781" s="2"/>
      <c r="F1781" s="2"/>
      <c r="G1781" s="2"/>
      <c r="H1781" s="2"/>
      <c r="I1781" s="2" t="s">
        <v>138</v>
      </c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</row>
    <row r="1782" spans="1:34" x14ac:dyDescent="0.25">
      <c r="A1782" s="2">
        <v>339613</v>
      </c>
      <c r="B1782" s="2" t="s">
        <v>4250</v>
      </c>
      <c r="C1782" s="2" t="s">
        <v>247</v>
      </c>
      <c r="D1782" s="2" t="s">
        <v>283</v>
      </c>
      <c r="E1782" s="2"/>
      <c r="F1782" s="2"/>
      <c r="G1782" s="2"/>
      <c r="H1782" s="2"/>
      <c r="I1782" s="2" t="s">
        <v>138</v>
      </c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</row>
    <row r="1783" spans="1:34" x14ac:dyDescent="0.25">
      <c r="A1783" s="2">
        <v>339615</v>
      </c>
      <c r="B1783" s="2" t="s">
        <v>4243</v>
      </c>
      <c r="C1783" s="2" t="s">
        <v>613</v>
      </c>
      <c r="D1783" s="2" t="s">
        <v>283</v>
      </c>
      <c r="E1783" s="2"/>
      <c r="F1783" s="2"/>
      <c r="G1783" s="2"/>
      <c r="H1783" s="2"/>
      <c r="I1783" s="2" t="s">
        <v>138</v>
      </c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</row>
    <row r="1784" spans="1:34" x14ac:dyDescent="0.25">
      <c r="A1784" s="2">
        <v>339620</v>
      </c>
      <c r="B1784" s="2" t="s">
        <v>4241</v>
      </c>
      <c r="C1784" s="2" t="s">
        <v>440</v>
      </c>
      <c r="D1784" s="2" t="s">
        <v>4227</v>
      </c>
      <c r="E1784" s="2"/>
      <c r="F1784" s="2"/>
      <c r="G1784" s="2"/>
      <c r="H1784" s="2"/>
      <c r="I1784" s="2" t="s">
        <v>138</v>
      </c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</row>
    <row r="1785" spans="1:34" x14ac:dyDescent="0.25">
      <c r="A1785" s="2">
        <v>339621</v>
      </c>
      <c r="B1785" s="2" t="s">
        <v>4248</v>
      </c>
      <c r="C1785" s="2" t="s">
        <v>598</v>
      </c>
      <c r="D1785" s="2" t="s">
        <v>524</v>
      </c>
      <c r="E1785" s="2"/>
      <c r="F1785" s="2"/>
      <c r="G1785" s="2"/>
      <c r="H1785" s="2"/>
      <c r="I1785" s="2" t="s">
        <v>138</v>
      </c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</row>
    <row r="1786" spans="1:34" x14ac:dyDescent="0.25">
      <c r="A1786" s="2">
        <v>339652</v>
      </c>
      <c r="B1786" s="2" t="s">
        <v>4332</v>
      </c>
      <c r="C1786" s="2" t="s">
        <v>3568</v>
      </c>
      <c r="D1786" s="2" t="s">
        <v>956</v>
      </c>
      <c r="E1786" s="2"/>
      <c r="F1786" s="2"/>
      <c r="G1786" s="2"/>
      <c r="H1786" s="2"/>
      <c r="I1786" s="2" t="s">
        <v>138</v>
      </c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</row>
    <row r="1787" spans="1:34" x14ac:dyDescent="0.25">
      <c r="A1787" s="2">
        <v>339665</v>
      </c>
      <c r="B1787" s="2" t="s">
        <v>4331</v>
      </c>
      <c r="C1787" s="2" t="s">
        <v>1520</v>
      </c>
      <c r="D1787" s="2" t="s">
        <v>703</v>
      </c>
      <c r="E1787" s="2"/>
      <c r="F1787" s="2"/>
      <c r="G1787" s="2"/>
      <c r="H1787" s="2"/>
      <c r="I1787" s="2" t="s">
        <v>138</v>
      </c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</row>
    <row r="1788" spans="1:34" x14ac:dyDescent="0.25">
      <c r="A1788" s="2">
        <v>339697</v>
      </c>
      <c r="B1788" s="2" t="s">
        <v>4329</v>
      </c>
      <c r="C1788" s="2" t="s">
        <v>4330</v>
      </c>
      <c r="D1788" s="2" t="s">
        <v>741</v>
      </c>
      <c r="E1788" s="2"/>
      <c r="F1788" s="2"/>
      <c r="G1788" s="2"/>
      <c r="H1788" s="2"/>
      <c r="I1788" s="2" t="s">
        <v>138</v>
      </c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</row>
    <row r="1789" spans="1:34" x14ac:dyDescent="0.25">
      <c r="A1789" s="2">
        <v>339705</v>
      </c>
      <c r="B1789" s="2" t="s">
        <v>4326</v>
      </c>
      <c r="C1789" s="2" t="s">
        <v>252</v>
      </c>
      <c r="D1789" s="2" t="s">
        <v>1528</v>
      </c>
      <c r="E1789" s="2"/>
      <c r="F1789" s="2"/>
      <c r="G1789" s="2"/>
      <c r="H1789" s="2"/>
      <c r="I1789" s="2" t="s">
        <v>138</v>
      </c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</row>
    <row r="1790" spans="1:34" x14ac:dyDescent="0.25">
      <c r="A1790" s="2">
        <v>339872</v>
      </c>
      <c r="B1790" s="2" t="s">
        <v>4315</v>
      </c>
      <c r="C1790" s="2" t="s">
        <v>2193</v>
      </c>
      <c r="D1790" s="2" t="s">
        <v>4316</v>
      </c>
      <c r="E1790" s="2"/>
      <c r="F1790" s="2"/>
      <c r="G1790" s="2"/>
      <c r="H1790" s="2"/>
      <c r="I1790" s="2" t="s">
        <v>138</v>
      </c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</row>
    <row r="1791" spans="1:34" x14ac:dyDescent="0.25">
      <c r="A1791" s="2">
        <v>339936</v>
      </c>
      <c r="B1791" s="2" t="s">
        <v>4311</v>
      </c>
      <c r="C1791" s="2" t="s">
        <v>228</v>
      </c>
      <c r="D1791" s="2" t="s">
        <v>420</v>
      </c>
      <c r="E1791" s="2"/>
      <c r="F1791" s="2"/>
      <c r="G1791" s="2"/>
      <c r="H1791" s="2"/>
      <c r="I1791" s="2" t="s">
        <v>138</v>
      </c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</row>
    <row r="1792" spans="1:34" x14ac:dyDescent="0.25">
      <c r="A1792" s="2">
        <v>340119</v>
      </c>
      <c r="B1792" s="2" t="s">
        <v>4297</v>
      </c>
      <c r="C1792" s="2" t="s">
        <v>515</v>
      </c>
      <c r="D1792" s="2" t="s">
        <v>373</v>
      </c>
      <c r="E1792" s="2"/>
      <c r="F1792" s="2"/>
      <c r="G1792" s="2"/>
      <c r="H1792" s="2"/>
      <c r="I1792" s="2" t="s">
        <v>138</v>
      </c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</row>
    <row r="1793" spans="1:34" x14ac:dyDescent="0.25">
      <c r="A1793" s="2">
        <v>340120</v>
      </c>
      <c r="B1793" s="2" t="s">
        <v>4296</v>
      </c>
      <c r="C1793" s="2" t="s">
        <v>342</v>
      </c>
      <c r="D1793" s="2" t="s">
        <v>1010</v>
      </c>
      <c r="E1793" s="2"/>
      <c r="F1793" s="2"/>
      <c r="G1793" s="2"/>
      <c r="H1793" s="2"/>
      <c r="I1793" s="2" t="s">
        <v>138</v>
      </c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</row>
    <row r="1794" spans="1:34" x14ac:dyDescent="0.25">
      <c r="A1794" s="2">
        <v>340123</v>
      </c>
      <c r="B1794" s="2" t="s">
        <v>4295</v>
      </c>
      <c r="C1794" s="2" t="s">
        <v>213</v>
      </c>
      <c r="D1794" s="2" t="s">
        <v>240</v>
      </c>
      <c r="E1794" s="2"/>
      <c r="F1794" s="2"/>
      <c r="G1794" s="2"/>
      <c r="H1794" s="2"/>
      <c r="I1794" s="2" t="s">
        <v>138</v>
      </c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</row>
    <row r="1795" spans="1:34" x14ac:dyDescent="0.25">
      <c r="A1795" s="2">
        <v>312398</v>
      </c>
      <c r="B1795" s="2" t="s">
        <v>3401</v>
      </c>
      <c r="C1795" s="2" t="s">
        <v>399</v>
      </c>
      <c r="D1795" s="2" t="s">
        <v>489</v>
      </c>
      <c r="E1795" s="2" t="s">
        <v>76</v>
      </c>
      <c r="F1795" s="2">
        <v>29805</v>
      </c>
      <c r="G1795" s="2" t="s">
        <v>18</v>
      </c>
      <c r="H1795" s="2" t="s">
        <v>16</v>
      </c>
      <c r="I1795" s="2" t="s">
        <v>138</v>
      </c>
      <c r="J1795" s="2" t="s">
        <v>1179</v>
      </c>
      <c r="K1795" s="2"/>
      <c r="L1795" s="2" t="s">
        <v>18</v>
      </c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 t="s">
        <v>4252</v>
      </c>
      <c r="AG1795" s="2" t="s">
        <v>4252</v>
      </c>
      <c r="AH1795" s="2"/>
    </row>
    <row r="1796" spans="1:34" x14ac:dyDescent="0.25">
      <c r="A1796" s="2">
        <v>315777</v>
      </c>
      <c r="B1796" s="2" t="s">
        <v>3578</v>
      </c>
      <c r="C1796" s="2" t="s">
        <v>228</v>
      </c>
      <c r="D1796" s="2" t="s">
        <v>840</v>
      </c>
      <c r="E1796" s="2" t="s">
        <v>77</v>
      </c>
      <c r="F1796" s="2">
        <v>33482</v>
      </c>
      <c r="G1796" s="2" t="s">
        <v>18</v>
      </c>
      <c r="H1796" s="2" t="s">
        <v>16</v>
      </c>
      <c r="I1796" s="2" t="s">
        <v>138</v>
      </c>
      <c r="J1796" s="2" t="s">
        <v>1179</v>
      </c>
      <c r="K1796" s="2"/>
      <c r="L1796" s="2" t="s">
        <v>18</v>
      </c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 t="s">
        <v>4252</v>
      </c>
      <c r="AF1796" s="2" t="s">
        <v>4252</v>
      </c>
      <c r="AG1796" s="2" t="s">
        <v>4252</v>
      </c>
      <c r="AH1796" s="2"/>
    </row>
    <row r="1797" spans="1:34" x14ac:dyDescent="0.25">
      <c r="A1797" s="2">
        <v>322024</v>
      </c>
      <c r="B1797" s="2" t="s">
        <v>3467</v>
      </c>
      <c r="C1797" s="2" t="s">
        <v>247</v>
      </c>
      <c r="D1797" s="2" t="s">
        <v>436</v>
      </c>
      <c r="E1797" s="2" t="s">
        <v>76</v>
      </c>
      <c r="F1797" s="2">
        <v>34066</v>
      </c>
      <c r="G1797" s="2" t="s">
        <v>37</v>
      </c>
      <c r="H1797" s="2" t="s">
        <v>16</v>
      </c>
      <c r="I1797" s="2" t="s">
        <v>138</v>
      </c>
      <c r="J1797" s="2" t="s">
        <v>1179</v>
      </c>
      <c r="K1797" s="2"/>
      <c r="L1797" s="2" t="s">
        <v>37</v>
      </c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 t="s">
        <v>4252</v>
      </c>
      <c r="AG1797" s="2" t="s">
        <v>4252</v>
      </c>
      <c r="AH1797" s="2"/>
    </row>
    <row r="1798" spans="1:34" x14ac:dyDescent="0.25">
      <c r="A1798" s="2">
        <v>323455</v>
      </c>
      <c r="B1798" s="2" t="s">
        <v>3370</v>
      </c>
      <c r="C1798" s="2" t="s">
        <v>648</v>
      </c>
      <c r="D1798" s="2" t="s">
        <v>517</v>
      </c>
      <c r="E1798" s="2" t="s">
        <v>77</v>
      </c>
      <c r="F1798" s="2">
        <v>34964</v>
      </c>
      <c r="G1798" s="2" t="s">
        <v>212</v>
      </c>
      <c r="H1798" s="2" t="s">
        <v>16</v>
      </c>
      <c r="I1798" s="2" t="s">
        <v>138</v>
      </c>
      <c r="J1798" s="2" t="s">
        <v>1179</v>
      </c>
      <c r="K1798" s="2"/>
      <c r="L1798" s="2" t="s">
        <v>18</v>
      </c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 t="s">
        <v>4252</v>
      </c>
      <c r="AF1798" s="2" t="s">
        <v>4252</v>
      </c>
      <c r="AG1798" s="2" t="s">
        <v>4252</v>
      </c>
      <c r="AH1798" s="2"/>
    </row>
    <row r="1799" spans="1:34" x14ac:dyDescent="0.25">
      <c r="A1799" s="2">
        <v>325443</v>
      </c>
      <c r="B1799" s="2" t="s">
        <v>2599</v>
      </c>
      <c r="C1799" s="2" t="s">
        <v>685</v>
      </c>
      <c r="D1799" s="2" t="s">
        <v>2600</v>
      </c>
      <c r="E1799" s="2" t="s">
        <v>76</v>
      </c>
      <c r="F1799" s="2">
        <v>32664</v>
      </c>
      <c r="G1799" s="2" t="s">
        <v>416</v>
      </c>
      <c r="H1799" s="2" t="s">
        <v>16</v>
      </c>
      <c r="I1799" s="2" t="s">
        <v>138</v>
      </c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 t="s">
        <v>4252</v>
      </c>
      <c r="AG1799" s="2" t="s">
        <v>4252</v>
      </c>
      <c r="AH1799" s="2"/>
    </row>
    <row r="1800" spans="1:34" x14ac:dyDescent="0.25">
      <c r="A1800" s="2">
        <v>325914</v>
      </c>
      <c r="B1800" s="2" t="s">
        <v>3030</v>
      </c>
      <c r="C1800" s="2" t="s">
        <v>252</v>
      </c>
      <c r="D1800" s="2" t="s">
        <v>3031</v>
      </c>
      <c r="E1800" s="2" t="s">
        <v>76</v>
      </c>
      <c r="F1800" s="2">
        <v>28302</v>
      </c>
      <c r="G1800" s="2" t="s">
        <v>18</v>
      </c>
      <c r="H1800" s="2" t="s">
        <v>16</v>
      </c>
      <c r="I1800" s="2" t="s">
        <v>138</v>
      </c>
      <c r="J1800" s="2" t="s">
        <v>1179</v>
      </c>
      <c r="K1800" s="2"/>
      <c r="L1800" s="2" t="s">
        <v>47</v>
      </c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 t="s">
        <v>4252</v>
      </c>
      <c r="AF1800" s="2" t="s">
        <v>4252</v>
      </c>
      <c r="AG1800" s="2" t="s">
        <v>4252</v>
      </c>
      <c r="AH1800" s="2"/>
    </row>
    <row r="1801" spans="1:34" x14ac:dyDescent="0.25">
      <c r="A1801" s="2">
        <v>326068</v>
      </c>
      <c r="B1801" s="2" t="s">
        <v>3590</v>
      </c>
      <c r="C1801" s="2" t="s">
        <v>598</v>
      </c>
      <c r="D1801" s="2" t="s">
        <v>356</v>
      </c>
      <c r="E1801" s="2" t="s">
        <v>76</v>
      </c>
      <c r="F1801" s="2">
        <v>35301</v>
      </c>
      <c r="G1801" s="2" t="s">
        <v>18</v>
      </c>
      <c r="H1801" s="2" t="s">
        <v>16</v>
      </c>
      <c r="I1801" s="2" t="s">
        <v>138</v>
      </c>
      <c r="J1801" s="2" t="s">
        <v>15</v>
      </c>
      <c r="K1801" s="2"/>
      <c r="L1801" s="2" t="s">
        <v>73</v>
      </c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 t="s">
        <v>4252</v>
      </c>
      <c r="AG1801" s="2" t="s">
        <v>4252</v>
      </c>
      <c r="AH1801" s="2"/>
    </row>
    <row r="1802" spans="1:34" x14ac:dyDescent="0.25">
      <c r="A1802" s="2">
        <v>327662</v>
      </c>
      <c r="B1802" s="2" t="s">
        <v>2809</v>
      </c>
      <c r="C1802" s="2" t="s">
        <v>228</v>
      </c>
      <c r="D1802" s="2" t="s">
        <v>1007</v>
      </c>
      <c r="E1802" s="2" t="s">
        <v>76</v>
      </c>
      <c r="F1802" s="2">
        <v>32509</v>
      </c>
      <c r="G1802" s="2" t="s">
        <v>18</v>
      </c>
      <c r="H1802" s="2" t="s">
        <v>16</v>
      </c>
      <c r="I1802" s="2" t="s">
        <v>138</v>
      </c>
      <c r="J1802" s="2" t="s">
        <v>1179</v>
      </c>
      <c r="K1802" s="2"/>
      <c r="L1802" s="2" t="s">
        <v>73</v>
      </c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 t="s">
        <v>4252</v>
      </c>
      <c r="AH1802" s="2"/>
    </row>
    <row r="1803" spans="1:34" x14ac:dyDescent="0.25">
      <c r="A1803" s="2">
        <v>328034</v>
      </c>
      <c r="B1803" s="2" t="s">
        <v>2819</v>
      </c>
      <c r="C1803" s="2" t="s">
        <v>228</v>
      </c>
      <c r="D1803" s="2" t="s">
        <v>2820</v>
      </c>
      <c r="E1803" s="2" t="s">
        <v>77</v>
      </c>
      <c r="F1803" s="2">
        <v>31291</v>
      </c>
      <c r="G1803" s="2" t="s">
        <v>18</v>
      </c>
      <c r="H1803" s="2" t="s">
        <v>16</v>
      </c>
      <c r="I1803" s="2" t="s">
        <v>138</v>
      </c>
      <c r="J1803" s="2" t="s">
        <v>1179</v>
      </c>
      <c r="K1803" s="2"/>
      <c r="L1803" s="2" t="s">
        <v>18</v>
      </c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 t="s">
        <v>4252</v>
      </c>
      <c r="AH1803" s="2"/>
    </row>
    <row r="1804" spans="1:34" x14ac:dyDescent="0.25">
      <c r="A1804" s="2">
        <v>328141</v>
      </c>
      <c r="B1804" s="2" t="s">
        <v>2501</v>
      </c>
      <c r="C1804" s="2" t="s">
        <v>1051</v>
      </c>
      <c r="D1804" s="2" t="s">
        <v>931</v>
      </c>
      <c r="E1804" s="2" t="s">
        <v>77</v>
      </c>
      <c r="F1804" s="2">
        <v>33262</v>
      </c>
      <c r="G1804" s="2" t="s">
        <v>262</v>
      </c>
      <c r="H1804" s="2" t="s">
        <v>16</v>
      </c>
      <c r="I1804" s="2" t="s">
        <v>138</v>
      </c>
      <c r="J1804" s="2" t="s">
        <v>1179</v>
      </c>
      <c r="K1804" s="2"/>
      <c r="L1804" s="2" t="s">
        <v>30</v>
      </c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 t="s">
        <v>4252</v>
      </c>
      <c r="AG1804" s="2" t="s">
        <v>4252</v>
      </c>
      <c r="AH1804" s="2"/>
    </row>
    <row r="1805" spans="1:34" x14ac:dyDescent="0.25">
      <c r="A1805" s="2">
        <v>329171</v>
      </c>
      <c r="B1805" s="2" t="s">
        <v>3021</v>
      </c>
      <c r="C1805" s="2" t="s">
        <v>1731</v>
      </c>
      <c r="D1805" s="2" t="s">
        <v>3022</v>
      </c>
      <c r="E1805" s="2" t="s">
        <v>77</v>
      </c>
      <c r="F1805" s="2">
        <v>33534</v>
      </c>
      <c r="G1805" s="2" t="s">
        <v>212</v>
      </c>
      <c r="H1805" s="2" t="s">
        <v>16</v>
      </c>
      <c r="I1805" s="2" t="s">
        <v>138</v>
      </c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 t="s">
        <v>4252</v>
      </c>
      <c r="AD1805" s="2" t="s">
        <v>4252</v>
      </c>
      <c r="AE1805" s="2" t="s">
        <v>4252</v>
      </c>
      <c r="AF1805" s="2" t="s">
        <v>4252</v>
      </c>
      <c r="AG1805" s="2" t="s">
        <v>4252</v>
      </c>
      <c r="AH1805" s="2"/>
    </row>
    <row r="1806" spans="1:34" x14ac:dyDescent="0.25">
      <c r="A1806" s="2">
        <v>329257</v>
      </c>
      <c r="B1806" s="2" t="s">
        <v>3599</v>
      </c>
      <c r="C1806" s="2" t="s">
        <v>287</v>
      </c>
      <c r="D1806" s="2" t="s">
        <v>543</v>
      </c>
      <c r="E1806" s="2" t="s">
        <v>77</v>
      </c>
      <c r="F1806" s="2">
        <v>35139</v>
      </c>
      <c r="G1806" s="2" t="s">
        <v>18</v>
      </c>
      <c r="H1806" s="2" t="s">
        <v>16</v>
      </c>
      <c r="I1806" s="2" t="s">
        <v>138</v>
      </c>
      <c r="J1806" s="2" t="s">
        <v>1179</v>
      </c>
      <c r="K1806" s="2"/>
      <c r="L1806" s="2" t="s">
        <v>18</v>
      </c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 t="s">
        <v>4252</v>
      </c>
      <c r="AH1806" s="2"/>
    </row>
    <row r="1807" spans="1:34" x14ac:dyDescent="0.25">
      <c r="A1807" s="2">
        <v>329358</v>
      </c>
      <c r="B1807" s="2" t="s">
        <v>3600</v>
      </c>
      <c r="C1807" s="2" t="s">
        <v>331</v>
      </c>
      <c r="D1807" s="2" t="s">
        <v>330</v>
      </c>
      <c r="E1807" s="2" t="s">
        <v>76</v>
      </c>
      <c r="F1807" s="2"/>
      <c r="G1807" s="2"/>
      <c r="H1807" s="2" t="s">
        <v>16</v>
      </c>
      <c r="I1807" s="2" t="s">
        <v>138</v>
      </c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 t="s">
        <v>4252</v>
      </c>
      <c r="AE1807" s="2" t="s">
        <v>4252</v>
      </c>
      <c r="AF1807" s="2" t="s">
        <v>4252</v>
      </c>
      <c r="AG1807" s="2" t="s">
        <v>4252</v>
      </c>
      <c r="AH1807" s="2"/>
    </row>
    <row r="1808" spans="1:34" x14ac:dyDescent="0.25">
      <c r="A1808" s="2">
        <v>329527</v>
      </c>
      <c r="B1808" s="2" t="s">
        <v>2827</v>
      </c>
      <c r="C1808" s="2" t="s">
        <v>483</v>
      </c>
      <c r="D1808" s="2" t="s">
        <v>589</v>
      </c>
      <c r="E1808" s="2" t="s">
        <v>77</v>
      </c>
      <c r="F1808" s="2">
        <v>31793</v>
      </c>
      <c r="G1808" s="2" t="s">
        <v>1565</v>
      </c>
      <c r="H1808" s="2" t="s">
        <v>16</v>
      </c>
      <c r="I1808" s="2" t="s">
        <v>138</v>
      </c>
      <c r="J1808" s="2" t="s">
        <v>1179</v>
      </c>
      <c r="K1808" s="2"/>
      <c r="L1808" s="2" t="s">
        <v>30</v>
      </c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 t="s">
        <v>4252</v>
      </c>
      <c r="AH1808" s="2"/>
    </row>
    <row r="1809" spans="1:34" x14ac:dyDescent="0.25">
      <c r="A1809" s="2">
        <v>330247</v>
      </c>
      <c r="B1809" s="2" t="s">
        <v>3131</v>
      </c>
      <c r="C1809" s="2" t="s">
        <v>1728</v>
      </c>
      <c r="D1809" s="2" t="s">
        <v>524</v>
      </c>
      <c r="E1809" s="2" t="s">
        <v>76</v>
      </c>
      <c r="F1809" s="2">
        <v>36043</v>
      </c>
      <c r="G1809" s="2" t="s">
        <v>216</v>
      </c>
      <c r="H1809" s="2" t="s">
        <v>16</v>
      </c>
      <c r="I1809" s="2" t="s">
        <v>138</v>
      </c>
      <c r="J1809" s="2" t="s">
        <v>1179</v>
      </c>
      <c r="K1809" s="2"/>
      <c r="L1809" s="2" t="s">
        <v>18</v>
      </c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 t="s">
        <v>4252</v>
      </c>
      <c r="AH1809" s="2"/>
    </row>
    <row r="1810" spans="1:34" x14ac:dyDescent="0.25">
      <c r="A1810" s="2">
        <v>330362</v>
      </c>
      <c r="B1810" s="2" t="s">
        <v>1053</v>
      </c>
      <c r="C1810" s="2" t="s">
        <v>252</v>
      </c>
      <c r="D1810" s="2" t="s">
        <v>279</v>
      </c>
      <c r="E1810" s="2" t="s">
        <v>76</v>
      </c>
      <c r="F1810" s="2">
        <v>36176</v>
      </c>
      <c r="G1810" s="2" t="s">
        <v>18</v>
      </c>
      <c r="H1810" s="2" t="s">
        <v>16</v>
      </c>
      <c r="I1810" s="2" t="s">
        <v>138</v>
      </c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 t="s">
        <v>4252</v>
      </c>
      <c r="AD1810" s="2" t="s">
        <v>4252</v>
      </c>
      <c r="AE1810" s="2" t="s">
        <v>4252</v>
      </c>
      <c r="AF1810" s="2" t="s">
        <v>4252</v>
      </c>
      <c r="AG1810" s="2" t="s">
        <v>4252</v>
      </c>
      <c r="AH1810" s="2"/>
    </row>
    <row r="1811" spans="1:34" x14ac:dyDescent="0.25">
      <c r="A1811" s="2">
        <v>330388</v>
      </c>
      <c r="B1811" s="2" t="s">
        <v>1195</v>
      </c>
      <c r="C1811" s="2" t="s">
        <v>331</v>
      </c>
      <c r="D1811" s="2" t="s">
        <v>294</v>
      </c>
      <c r="E1811" s="2" t="s">
        <v>76</v>
      </c>
      <c r="F1811" s="2">
        <v>35065</v>
      </c>
      <c r="G1811" s="2" t="s">
        <v>18</v>
      </c>
      <c r="H1811" s="2" t="s">
        <v>16</v>
      </c>
      <c r="I1811" s="2" t="s">
        <v>138</v>
      </c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 t="s">
        <v>4252</v>
      </c>
      <c r="AE1811" s="2" t="s">
        <v>4252</v>
      </c>
      <c r="AF1811" s="2" t="s">
        <v>4252</v>
      </c>
      <c r="AG1811" s="2" t="s">
        <v>4252</v>
      </c>
      <c r="AH1811" s="2"/>
    </row>
    <row r="1812" spans="1:34" x14ac:dyDescent="0.25">
      <c r="A1812" s="2">
        <v>330504</v>
      </c>
      <c r="B1812" s="2" t="s">
        <v>3420</v>
      </c>
      <c r="C1812" s="2" t="s">
        <v>323</v>
      </c>
      <c r="D1812" s="2" t="s">
        <v>251</v>
      </c>
      <c r="E1812" s="2" t="s">
        <v>76</v>
      </c>
      <c r="F1812" s="2">
        <v>35852</v>
      </c>
      <c r="G1812" s="2" t="s">
        <v>18</v>
      </c>
      <c r="H1812" s="2" t="s">
        <v>16</v>
      </c>
      <c r="I1812" s="2" t="s">
        <v>138</v>
      </c>
      <c r="J1812" s="2" t="s">
        <v>1179</v>
      </c>
      <c r="K1812" s="2"/>
      <c r="L1812" s="2" t="s">
        <v>18</v>
      </c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 t="s">
        <v>4252</v>
      </c>
      <c r="AG1812" s="2" t="s">
        <v>4252</v>
      </c>
      <c r="AH1812" s="2"/>
    </row>
    <row r="1813" spans="1:34" x14ac:dyDescent="0.25">
      <c r="A1813" s="2">
        <v>330581</v>
      </c>
      <c r="B1813" s="2" t="s">
        <v>3032</v>
      </c>
      <c r="C1813" s="2" t="s">
        <v>327</v>
      </c>
      <c r="D1813" s="2" t="s">
        <v>231</v>
      </c>
      <c r="E1813" s="2" t="s">
        <v>76</v>
      </c>
      <c r="F1813" s="2">
        <v>35817</v>
      </c>
      <c r="G1813" s="2" t="s">
        <v>18</v>
      </c>
      <c r="H1813" s="2" t="s">
        <v>16</v>
      </c>
      <c r="I1813" s="2" t="s">
        <v>138</v>
      </c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 t="s">
        <v>4252</v>
      </c>
      <c r="AE1813" s="2" t="s">
        <v>4252</v>
      </c>
      <c r="AF1813" s="2" t="s">
        <v>4252</v>
      </c>
      <c r="AG1813" s="2" t="s">
        <v>4252</v>
      </c>
      <c r="AH1813" s="2"/>
    </row>
    <row r="1814" spans="1:34" x14ac:dyDescent="0.25">
      <c r="A1814" s="2">
        <v>330700</v>
      </c>
      <c r="B1814" s="2" t="s">
        <v>3176</v>
      </c>
      <c r="C1814" s="2" t="s">
        <v>505</v>
      </c>
      <c r="D1814" s="2" t="s">
        <v>234</v>
      </c>
      <c r="E1814" s="2" t="s">
        <v>76</v>
      </c>
      <c r="F1814" s="2">
        <v>35857</v>
      </c>
      <c r="G1814" s="2" t="s">
        <v>18</v>
      </c>
      <c r="H1814" s="2" t="s">
        <v>16</v>
      </c>
      <c r="I1814" s="2" t="s">
        <v>138</v>
      </c>
      <c r="J1814" s="2" t="s">
        <v>1179</v>
      </c>
      <c r="K1814" s="2"/>
      <c r="L1814" s="2" t="s">
        <v>18</v>
      </c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 t="s">
        <v>4252</v>
      </c>
      <c r="AH1814" s="2"/>
    </row>
    <row r="1815" spans="1:34" x14ac:dyDescent="0.25">
      <c r="A1815" s="2">
        <v>330722</v>
      </c>
      <c r="B1815" s="2" t="s">
        <v>3603</v>
      </c>
      <c r="C1815" s="2" t="s">
        <v>455</v>
      </c>
      <c r="D1815" s="2" t="s">
        <v>237</v>
      </c>
      <c r="E1815" s="2" t="s">
        <v>76</v>
      </c>
      <c r="F1815" s="2">
        <v>34229</v>
      </c>
      <c r="G1815" s="2" t="s">
        <v>18</v>
      </c>
      <c r="H1815" s="2" t="s">
        <v>16</v>
      </c>
      <c r="I1815" s="2" t="s">
        <v>138</v>
      </c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 t="s">
        <v>4252</v>
      </c>
      <c r="AE1815" s="2" t="s">
        <v>4252</v>
      </c>
      <c r="AF1815" s="2" t="s">
        <v>4252</v>
      </c>
      <c r="AG1815" s="2" t="s">
        <v>4252</v>
      </c>
      <c r="AH1815" s="2"/>
    </row>
    <row r="1816" spans="1:34" x14ac:dyDescent="0.25">
      <c r="A1816" s="2">
        <v>331169</v>
      </c>
      <c r="B1816" s="2" t="s">
        <v>2355</v>
      </c>
      <c r="C1816" s="2" t="s">
        <v>452</v>
      </c>
      <c r="D1816" s="2" t="s">
        <v>365</v>
      </c>
      <c r="E1816" s="2" t="s">
        <v>77</v>
      </c>
      <c r="F1816" s="2">
        <v>35066</v>
      </c>
      <c r="G1816" s="2" t="s">
        <v>352</v>
      </c>
      <c r="H1816" s="2" t="s">
        <v>16</v>
      </c>
      <c r="I1816" s="2" t="s">
        <v>138</v>
      </c>
      <c r="J1816" s="2" t="s">
        <v>1179</v>
      </c>
      <c r="K1816" s="2"/>
      <c r="L1816" s="2" t="s">
        <v>18</v>
      </c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 t="s">
        <v>4252</v>
      </c>
      <c r="AG1816" s="2" t="s">
        <v>4252</v>
      </c>
      <c r="AH1816" s="2"/>
    </row>
    <row r="1817" spans="1:34" x14ac:dyDescent="0.25">
      <c r="A1817" s="2">
        <v>331192</v>
      </c>
      <c r="B1817" s="2" t="s">
        <v>3485</v>
      </c>
      <c r="C1817" s="2" t="s">
        <v>613</v>
      </c>
      <c r="D1817" s="2" t="s">
        <v>2863</v>
      </c>
      <c r="E1817" s="2" t="s">
        <v>76</v>
      </c>
      <c r="F1817" s="2">
        <v>30164</v>
      </c>
      <c r="G1817" s="2" t="s">
        <v>651</v>
      </c>
      <c r="H1817" s="2" t="s">
        <v>16</v>
      </c>
      <c r="I1817" s="2" t="s">
        <v>138</v>
      </c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 t="s">
        <v>4252</v>
      </c>
      <c r="AD1817" s="2" t="s">
        <v>4252</v>
      </c>
      <c r="AE1817" s="2" t="s">
        <v>4252</v>
      </c>
      <c r="AF1817" s="2" t="s">
        <v>4252</v>
      </c>
      <c r="AG1817" s="2" t="s">
        <v>4252</v>
      </c>
      <c r="AH1817" s="2"/>
    </row>
    <row r="1818" spans="1:34" x14ac:dyDescent="0.25">
      <c r="A1818" s="2">
        <v>331246</v>
      </c>
      <c r="B1818" s="2" t="s">
        <v>3604</v>
      </c>
      <c r="C1818" s="2" t="s">
        <v>645</v>
      </c>
      <c r="D1818" s="2" t="s">
        <v>472</v>
      </c>
      <c r="E1818" s="2" t="s">
        <v>77</v>
      </c>
      <c r="F1818" s="2">
        <v>33488</v>
      </c>
      <c r="G1818" s="2" t="s">
        <v>2381</v>
      </c>
      <c r="H1818" s="2" t="s">
        <v>16</v>
      </c>
      <c r="I1818" s="2" t="s">
        <v>138</v>
      </c>
      <c r="J1818" s="2" t="s">
        <v>1179</v>
      </c>
      <c r="K1818" s="2"/>
      <c r="L1818" s="2" t="s">
        <v>30</v>
      </c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 t="s">
        <v>4252</v>
      </c>
      <c r="AG1818" s="2" t="s">
        <v>4252</v>
      </c>
      <c r="AH1818" s="2"/>
    </row>
    <row r="1819" spans="1:34" x14ac:dyDescent="0.25">
      <c r="A1819" s="2">
        <v>331302</v>
      </c>
      <c r="B1819" s="2" t="s">
        <v>2451</v>
      </c>
      <c r="C1819" s="2" t="s">
        <v>490</v>
      </c>
      <c r="D1819" s="2" t="s">
        <v>2452</v>
      </c>
      <c r="E1819" s="2" t="s">
        <v>76</v>
      </c>
      <c r="F1819" s="2">
        <v>26498</v>
      </c>
      <c r="G1819" s="2" t="s">
        <v>2453</v>
      </c>
      <c r="H1819" s="2" t="s">
        <v>16</v>
      </c>
      <c r="I1819" s="2" t="s">
        <v>138</v>
      </c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 t="s">
        <v>4252</v>
      </c>
      <c r="AG1819" s="2" t="s">
        <v>4252</v>
      </c>
      <c r="AH1819" s="2"/>
    </row>
    <row r="1820" spans="1:34" x14ac:dyDescent="0.25">
      <c r="A1820" s="2">
        <v>331421</v>
      </c>
      <c r="B1820" s="2" t="s">
        <v>2329</v>
      </c>
      <c r="C1820" s="2" t="s">
        <v>452</v>
      </c>
      <c r="D1820" s="2" t="s">
        <v>487</v>
      </c>
      <c r="E1820" s="2" t="s">
        <v>76</v>
      </c>
      <c r="F1820" s="2">
        <v>34700</v>
      </c>
      <c r="G1820" s="2" t="s">
        <v>2510</v>
      </c>
      <c r="H1820" s="2" t="s">
        <v>16</v>
      </c>
      <c r="I1820" s="2" t="s">
        <v>138</v>
      </c>
      <c r="J1820" s="2" t="s">
        <v>1179</v>
      </c>
      <c r="K1820" s="2"/>
      <c r="L1820" s="2" t="s">
        <v>30</v>
      </c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 t="s">
        <v>4252</v>
      </c>
      <c r="AH1820" s="2"/>
    </row>
    <row r="1821" spans="1:34" x14ac:dyDescent="0.25">
      <c r="A1821" s="2">
        <v>331487</v>
      </c>
      <c r="B1821" s="2" t="s">
        <v>3610</v>
      </c>
      <c r="C1821" s="2" t="s">
        <v>228</v>
      </c>
      <c r="D1821" s="2" t="s">
        <v>302</v>
      </c>
      <c r="E1821" s="2" t="s">
        <v>77</v>
      </c>
      <c r="F1821" s="2">
        <v>35202</v>
      </c>
      <c r="G1821" s="2" t="s">
        <v>3611</v>
      </c>
      <c r="H1821" s="2" t="s">
        <v>16</v>
      </c>
      <c r="I1821" s="2" t="s">
        <v>138</v>
      </c>
      <c r="J1821" s="2" t="s">
        <v>1179</v>
      </c>
      <c r="K1821" s="2"/>
      <c r="L1821" s="2" t="s">
        <v>18</v>
      </c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 t="s">
        <v>4252</v>
      </c>
      <c r="AF1821" s="2" t="s">
        <v>4252</v>
      </c>
      <c r="AG1821" s="2" t="s">
        <v>4252</v>
      </c>
      <c r="AH1821" s="2"/>
    </row>
    <row r="1822" spans="1:34" x14ac:dyDescent="0.25">
      <c r="A1822" s="2">
        <v>331552</v>
      </c>
      <c r="B1822" s="2" t="s">
        <v>3957</v>
      </c>
      <c r="C1822" s="2" t="s">
        <v>228</v>
      </c>
      <c r="D1822" s="2" t="s">
        <v>1003</v>
      </c>
      <c r="E1822" s="2" t="s">
        <v>76</v>
      </c>
      <c r="F1822" s="2">
        <v>35697</v>
      </c>
      <c r="G1822" s="2" t="s">
        <v>18</v>
      </c>
      <c r="H1822" s="2" t="s">
        <v>16</v>
      </c>
      <c r="I1822" s="2" t="s">
        <v>138</v>
      </c>
      <c r="J1822" s="2" t="s">
        <v>15</v>
      </c>
      <c r="K1822" s="2"/>
      <c r="L1822" s="2" t="s">
        <v>30</v>
      </c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 t="s">
        <v>4252</v>
      </c>
      <c r="AF1822" s="2" t="s">
        <v>4252</v>
      </c>
      <c r="AG1822" s="2" t="s">
        <v>4252</v>
      </c>
      <c r="AH1822" s="2"/>
    </row>
    <row r="1823" spans="1:34" x14ac:dyDescent="0.25">
      <c r="A1823" s="2">
        <v>331560</v>
      </c>
      <c r="B1823" s="2" t="s">
        <v>3310</v>
      </c>
      <c r="C1823" s="2" t="s">
        <v>1539</v>
      </c>
      <c r="D1823" s="2" t="s">
        <v>231</v>
      </c>
      <c r="E1823" s="2" t="s">
        <v>77</v>
      </c>
      <c r="F1823" s="2">
        <v>34455</v>
      </c>
      <c r="G1823" s="2" t="s">
        <v>3311</v>
      </c>
      <c r="H1823" s="2" t="s">
        <v>16</v>
      </c>
      <c r="I1823" s="2" t="s">
        <v>138</v>
      </c>
      <c r="J1823" s="2" t="s">
        <v>15</v>
      </c>
      <c r="K1823" s="2"/>
      <c r="L1823" s="2" t="s">
        <v>73</v>
      </c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 t="s">
        <v>4252</v>
      </c>
      <c r="AF1823" s="2" t="s">
        <v>4252</v>
      </c>
      <c r="AG1823" s="2" t="s">
        <v>4252</v>
      </c>
      <c r="AH1823" s="2"/>
    </row>
    <row r="1824" spans="1:34" x14ac:dyDescent="0.25">
      <c r="A1824" s="2">
        <v>331661</v>
      </c>
      <c r="B1824" s="2" t="s">
        <v>3085</v>
      </c>
      <c r="C1824" s="2" t="s">
        <v>805</v>
      </c>
      <c r="D1824" s="2" t="s">
        <v>915</v>
      </c>
      <c r="E1824" s="2" t="s">
        <v>77</v>
      </c>
      <c r="F1824" s="2">
        <v>33239</v>
      </c>
      <c r="G1824" s="2" t="s">
        <v>212</v>
      </c>
      <c r="H1824" s="2" t="s">
        <v>16</v>
      </c>
      <c r="I1824" s="2" t="s">
        <v>138</v>
      </c>
      <c r="J1824" s="2" t="s">
        <v>15</v>
      </c>
      <c r="K1824" s="2"/>
      <c r="L1824" s="2" t="s">
        <v>18</v>
      </c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 t="s">
        <v>4252</v>
      </c>
      <c r="AH1824" s="2"/>
    </row>
    <row r="1825" spans="1:34" x14ac:dyDescent="0.25">
      <c r="A1825" s="2">
        <v>331662</v>
      </c>
      <c r="B1825" s="2" t="s">
        <v>3612</v>
      </c>
      <c r="C1825" s="2" t="s">
        <v>347</v>
      </c>
      <c r="D1825" s="2" t="s">
        <v>436</v>
      </c>
      <c r="E1825" s="2" t="s">
        <v>77</v>
      </c>
      <c r="F1825" s="2">
        <v>36526</v>
      </c>
      <c r="G1825" s="2" t="s">
        <v>18</v>
      </c>
      <c r="H1825" s="2" t="s">
        <v>16</v>
      </c>
      <c r="I1825" s="2" t="s">
        <v>138</v>
      </c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 t="s">
        <v>4252</v>
      </c>
      <c r="AD1825" s="2" t="s">
        <v>4252</v>
      </c>
      <c r="AE1825" s="2" t="s">
        <v>4252</v>
      </c>
      <c r="AF1825" s="2" t="s">
        <v>4252</v>
      </c>
      <c r="AG1825" s="2" t="s">
        <v>4252</v>
      </c>
      <c r="AH1825" s="2"/>
    </row>
    <row r="1826" spans="1:34" x14ac:dyDescent="0.25">
      <c r="A1826" s="2">
        <v>331699</v>
      </c>
      <c r="B1826" s="2" t="s">
        <v>409</v>
      </c>
      <c r="C1826" s="2" t="s">
        <v>387</v>
      </c>
      <c r="D1826" s="2" t="s">
        <v>302</v>
      </c>
      <c r="E1826" s="2" t="s">
        <v>77</v>
      </c>
      <c r="F1826" s="2">
        <v>33506</v>
      </c>
      <c r="G1826" s="2" t="s">
        <v>18</v>
      </c>
      <c r="H1826" s="2" t="s">
        <v>16</v>
      </c>
      <c r="I1826" s="2" t="s">
        <v>138</v>
      </c>
      <c r="J1826" s="2" t="s">
        <v>1179</v>
      </c>
      <c r="K1826" s="2"/>
      <c r="L1826" s="2" t="s">
        <v>18</v>
      </c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 t="s">
        <v>4252</v>
      </c>
      <c r="AF1826" s="2" t="s">
        <v>4252</v>
      </c>
      <c r="AG1826" s="2" t="s">
        <v>4252</v>
      </c>
      <c r="AH1826" s="2"/>
    </row>
    <row r="1827" spans="1:34" x14ac:dyDescent="0.25">
      <c r="A1827" s="2">
        <v>331814</v>
      </c>
      <c r="B1827" s="2" t="s">
        <v>3997</v>
      </c>
      <c r="C1827" s="2" t="s">
        <v>752</v>
      </c>
      <c r="D1827" s="2" t="s">
        <v>472</v>
      </c>
      <c r="E1827" s="2" t="s">
        <v>77</v>
      </c>
      <c r="F1827" s="2">
        <v>33704</v>
      </c>
      <c r="G1827" s="2" t="s">
        <v>3998</v>
      </c>
      <c r="H1827" s="2" t="s">
        <v>16</v>
      </c>
      <c r="I1827" s="2" t="s">
        <v>138</v>
      </c>
      <c r="J1827" s="2" t="s">
        <v>1179</v>
      </c>
      <c r="K1827" s="2"/>
      <c r="L1827" s="2" t="s">
        <v>47</v>
      </c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 t="s">
        <v>4252</v>
      </c>
      <c r="AH1827" s="2"/>
    </row>
    <row r="1828" spans="1:34" x14ac:dyDescent="0.25">
      <c r="A1828" s="2">
        <v>331885</v>
      </c>
      <c r="B1828" s="2" t="s">
        <v>3614</v>
      </c>
      <c r="C1828" s="2" t="s">
        <v>3615</v>
      </c>
      <c r="D1828" s="2" t="s">
        <v>257</v>
      </c>
      <c r="E1828" s="2" t="s">
        <v>76</v>
      </c>
      <c r="F1828" s="2">
        <v>34300</v>
      </c>
      <c r="G1828" s="2" t="s">
        <v>212</v>
      </c>
      <c r="H1828" s="2" t="s">
        <v>16</v>
      </c>
      <c r="I1828" s="2" t="s">
        <v>138</v>
      </c>
      <c r="J1828" s="2" t="s">
        <v>1179</v>
      </c>
      <c r="K1828" s="2"/>
      <c r="L1828" s="2" t="s">
        <v>18</v>
      </c>
      <c r="M1828" s="2"/>
      <c r="N1828" s="2"/>
      <c r="O1828" s="2"/>
      <c r="P1828" s="2"/>
      <c r="Q1828" s="2"/>
      <c r="R1828" s="2">
        <v>4949</v>
      </c>
      <c r="S1828" s="2">
        <v>45511</v>
      </c>
      <c r="T1828" s="2">
        <v>20000</v>
      </c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 t="s">
        <v>4252</v>
      </c>
      <c r="AH1828" s="2"/>
    </row>
    <row r="1829" spans="1:34" x14ac:dyDescent="0.25">
      <c r="A1829" s="2">
        <v>331904</v>
      </c>
      <c r="B1829" s="2" t="s">
        <v>2861</v>
      </c>
      <c r="C1829" s="2" t="s">
        <v>213</v>
      </c>
      <c r="D1829" s="2" t="s">
        <v>893</v>
      </c>
      <c r="E1829" s="2" t="s">
        <v>77</v>
      </c>
      <c r="F1829" s="2">
        <v>28874</v>
      </c>
      <c r="G1829" s="2" t="s">
        <v>18</v>
      </c>
      <c r="H1829" s="2" t="s">
        <v>16</v>
      </c>
      <c r="I1829" s="2" t="s">
        <v>138</v>
      </c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 t="s">
        <v>4252</v>
      </c>
      <c r="AE1829" s="2" t="s">
        <v>4252</v>
      </c>
      <c r="AF1829" s="2" t="s">
        <v>4252</v>
      </c>
      <c r="AG1829" s="2" t="s">
        <v>4252</v>
      </c>
      <c r="AH1829" s="2"/>
    </row>
    <row r="1830" spans="1:34" x14ac:dyDescent="0.25">
      <c r="A1830" s="2">
        <v>331984</v>
      </c>
      <c r="B1830" s="2" t="s">
        <v>3489</v>
      </c>
      <c r="C1830" s="2" t="s">
        <v>230</v>
      </c>
      <c r="D1830" s="2" t="s">
        <v>407</v>
      </c>
      <c r="E1830" s="2" t="s">
        <v>77</v>
      </c>
      <c r="F1830" s="2">
        <v>34429</v>
      </c>
      <c r="G1830" s="2" t="s">
        <v>2777</v>
      </c>
      <c r="H1830" s="2" t="s">
        <v>16</v>
      </c>
      <c r="I1830" s="2" t="s">
        <v>138</v>
      </c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 t="s">
        <v>4252</v>
      </c>
      <c r="AE1830" s="2" t="s">
        <v>4252</v>
      </c>
      <c r="AF1830" s="2" t="s">
        <v>4252</v>
      </c>
      <c r="AG1830" s="2" t="s">
        <v>4252</v>
      </c>
      <c r="AH1830" s="2"/>
    </row>
    <row r="1831" spans="1:34" x14ac:dyDescent="0.25">
      <c r="A1831" s="2">
        <v>331996</v>
      </c>
      <c r="B1831" s="2" t="s">
        <v>2393</v>
      </c>
      <c r="C1831" s="2" t="s">
        <v>796</v>
      </c>
      <c r="D1831" s="2" t="s">
        <v>1485</v>
      </c>
      <c r="E1831" s="2" t="s">
        <v>77</v>
      </c>
      <c r="F1831" s="2">
        <v>35877</v>
      </c>
      <c r="G1831" s="2" t="s">
        <v>225</v>
      </c>
      <c r="H1831" s="2" t="s">
        <v>16</v>
      </c>
      <c r="I1831" s="2" t="s">
        <v>138</v>
      </c>
      <c r="J1831" s="2" t="s">
        <v>15</v>
      </c>
      <c r="K1831" s="2"/>
      <c r="L1831" s="2" t="s">
        <v>30</v>
      </c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 t="s">
        <v>4252</v>
      </c>
      <c r="AH1831" s="2"/>
    </row>
    <row r="1832" spans="1:34" x14ac:dyDescent="0.25">
      <c r="A1832" s="2">
        <v>332029</v>
      </c>
      <c r="B1832" s="2" t="s">
        <v>3490</v>
      </c>
      <c r="C1832" s="2" t="s">
        <v>788</v>
      </c>
      <c r="D1832" s="2" t="s">
        <v>215</v>
      </c>
      <c r="E1832" s="2" t="s">
        <v>77</v>
      </c>
      <c r="F1832" s="2">
        <v>36417</v>
      </c>
      <c r="G1832" s="2" t="s">
        <v>70</v>
      </c>
      <c r="H1832" s="2" t="s">
        <v>16</v>
      </c>
      <c r="I1832" s="2" t="s">
        <v>138</v>
      </c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 t="s">
        <v>4252</v>
      </c>
      <c r="AE1832" s="2" t="s">
        <v>4252</v>
      </c>
      <c r="AF1832" s="2" t="s">
        <v>4252</v>
      </c>
      <c r="AG1832" s="2" t="s">
        <v>4252</v>
      </c>
      <c r="AH1832" s="2"/>
    </row>
    <row r="1833" spans="1:34" x14ac:dyDescent="0.25">
      <c r="A1833" s="2">
        <v>332263</v>
      </c>
      <c r="B1833" s="2" t="s">
        <v>3999</v>
      </c>
      <c r="C1833" s="2" t="s">
        <v>559</v>
      </c>
      <c r="D1833" s="2" t="s">
        <v>234</v>
      </c>
      <c r="E1833" s="2" t="s">
        <v>76</v>
      </c>
      <c r="F1833" s="2">
        <v>36303</v>
      </c>
      <c r="G1833" s="2" t="s">
        <v>67</v>
      </c>
      <c r="H1833" s="2" t="s">
        <v>16</v>
      </c>
      <c r="I1833" s="2" t="s">
        <v>138</v>
      </c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 t="s">
        <v>4252</v>
      </c>
      <c r="AH1833" s="2"/>
    </row>
    <row r="1834" spans="1:34" x14ac:dyDescent="0.25">
      <c r="A1834" s="2">
        <v>332429</v>
      </c>
      <c r="B1834" s="2" t="s">
        <v>3492</v>
      </c>
      <c r="C1834" s="2" t="s">
        <v>378</v>
      </c>
      <c r="D1834" s="2" t="s">
        <v>808</v>
      </c>
      <c r="E1834" s="2" t="s">
        <v>77</v>
      </c>
      <c r="F1834" s="2">
        <v>31824</v>
      </c>
      <c r="G1834" s="2" t="s">
        <v>18</v>
      </c>
      <c r="H1834" s="2" t="s">
        <v>16</v>
      </c>
      <c r="I1834" s="2" t="s">
        <v>138</v>
      </c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 t="s">
        <v>4252</v>
      </c>
      <c r="AE1834" s="2" t="s">
        <v>4252</v>
      </c>
      <c r="AF1834" s="2" t="s">
        <v>4252</v>
      </c>
      <c r="AG1834" s="2" t="s">
        <v>4252</v>
      </c>
      <c r="AH1834" s="2"/>
    </row>
    <row r="1835" spans="1:34" x14ac:dyDescent="0.25">
      <c r="A1835" s="2">
        <v>332465</v>
      </c>
      <c r="B1835" s="2" t="s">
        <v>2554</v>
      </c>
      <c r="C1835" s="2" t="s">
        <v>228</v>
      </c>
      <c r="D1835" s="2" t="s">
        <v>2555</v>
      </c>
      <c r="E1835" s="2" t="s">
        <v>76</v>
      </c>
      <c r="F1835" s="2">
        <v>31311</v>
      </c>
      <c r="G1835" s="2" t="s">
        <v>18</v>
      </c>
      <c r="H1835" s="2" t="s">
        <v>16</v>
      </c>
      <c r="I1835" s="2" t="s">
        <v>138</v>
      </c>
      <c r="J1835" s="2" t="s">
        <v>1179</v>
      </c>
      <c r="K1835" s="2"/>
      <c r="L1835" s="2" t="s">
        <v>18</v>
      </c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 t="s">
        <v>4252</v>
      </c>
      <c r="AF1835" s="2" t="s">
        <v>4252</v>
      </c>
      <c r="AG1835" s="2" t="s">
        <v>4252</v>
      </c>
      <c r="AH1835" s="2"/>
    </row>
    <row r="1836" spans="1:34" x14ac:dyDescent="0.25">
      <c r="A1836" s="2">
        <v>332779</v>
      </c>
      <c r="B1836" s="2" t="s">
        <v>3826</v>
      </c>
      <c r="C1836" s="2" t="s">
        <v>384</v>
      </c>
      <c r="D1836" s="2" t="s">
        <v>377</v>
      </c>
      <c r="E1836" s="2" t="s">
        <v>76</v>
      </c>
      <c r="F1836" s="2">
        <v>32538</v>
      </c>
      <c r="G1836" s="2" t="s">
        <v>58</v>
      </c>
      <c r="H1836" s="2" t="s">
        <v>16</v>
      </c>
      <c r="I1836" s="2" t="s">
        <v>138</v>
      </c>
      <c r="J1836" s="2" t="s">
        <v>1179</v>
      </c>
      <c r="K1836" s="2"/>
      <c r="L1836" s="2" t="s">
        <v>58</v>
      </c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 t="s">
        <v>4252</v>
      </c>
      <c r="AH1836" s="2"/>
    </row>
    <row r="1837" spans="1:34" x14ac:dyDescent="0.25">
      <c r="A1837" s="2">
        <v>332810</v>
      </c>
      <c r="B1837" s="2" t="s">
        <v>3389</v>
      </c>
      <c r="C1837" s="2" t="s">
        <v>648</v>
      </c>
      <c r="D1837" s="2" t="s">
        <v>309</v>
      </c>
      <c r="E1837" s="2" t="s">
        <v>76</v>
      </c>
      <c r="F1837" s="2">
        <v>36526</v>
      </c>
      <c r="G1837" s="2" t="s">
        <v>18</v>
      </c>
      <c r="H1837" s="2" t="s">
        <v>16</v>
      </c>
      <c r="I1837" s="2" t="s">
        <v>138</v>
      </c>
      <c r="J1837" s="2" t="s">
        <v>1193</v>
      </c>
      <c r="K1837" s="2"/>
      <c r="L1837" s="2" t="s">
        <v>18</v>
      </c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 t="s">
        <v>4252</v>
      </c>
      <c r="AH1837" s="2"/>
    </row>
    <row r="1838" spans="1:34" x14ac:dyDescent="0.25">
      <c r="A1838" s="2">
        <v>332841</v>
      </c>
      <c r="B1838" s="2" t="s">
        <v>2978</v>
      </c>
      <c r="C1838" s="2" t="s">
        <v>2348</v>
      </c>
      <c r="D1838" s="2" t="s">
        <v>812</v>
      </c>
      <c r="E1838" s="2" t="s">
        <v>76</v>
      </c>
      <c r="F1838" s="2">
        <v>34701</v>
      </c>
      <c r="G1838" s="2" t="s">
        <v>18</v>
      </c>
      <c r="H1838" s="2" t="s">
        <v>16</v>
      </c>
      <c r="I1838" s="2" t="s">
        <v>138</v>
      </c>
      <c r="J1838" s="2" t="s">
        <v>1179</v>
      </c>
      <c r="K1838" s="2"/>
      <c r="L1838" s="2" t="s">
        <v>18</v>
      </c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 t="s">
        <v>4252</v>
      </c>
      <c r="AH1838" s="2"/>
    </row>
    <row r="1839" spans="1:34" x14ac:dyDescent="0.25">
      <c r="A1839" s="2">
        <v>332957</v>
      </c>
      <c r="B1839" s="2" t="s">
        <v>2475</v>
      </c>
      <c r="C1839" s="2" t="s">
        <v>252</v>
      </c>
      <c r="D1839" s="2" t="s">
        <v>464</v>
      </c>
      <c r="E1839" s="2" t="s">
        <v>76</v>
      </c>
      <c r="F1839" s="2">
        <v>36161</v>
      </c>
      <c r="G1839" s="2" t="s">
        <v>575</v>
      </c>
      <c r="H1839" s="2" t="s">
        <v>16</v>
      </c>
      <c r="I1839" s="2" t="s">
        <v>138</v>
      </c>
      <c r="J1839" s="2" t="s">
        <v>15</v>
      </c>
      <c r="K1839" s="2"/>
      <c r="L1839" s="2" t="s">
        <v>30</v>
      </c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 t="s">
        <v>4252</v>
      </c>
      <c r="AG1839" s="2" t="s">
        <v>4252</v>
      </c>
      <c r="AH1839" s="2"/>
    </row>
    <row r="1840" spans="1:34" x14ac:dyDescent="0.25">
      <c r="A1840" s="2">
        <v>333070</v>
      </c>
      <c r="B1840" s="2" t="s">
        <v>3447</v>
      </c>
      <c r="C1840" s="2" t="s">
        <v>562</v>
      </c>
      <c r="D1840" s="2" t="s">
        <v>3448</v>
      </c>
      <c r="E1840" s="2" t="s">
        <v>77</v>
      </c>
      <c r="F1840" s="2">
        <v>35474</v>
      </c>
      <c r="G1840" s="2" t="s">
        <v>18</v>
      </c>
      <c r="H1840" s="2" t="s">
        <v>16</v>
      </c>
      <c r="I1840" s="2" t="s">
        <v>138</v>
      </c>
      <c r="J1840" s="2"/>
      <c r="K1840" s="2"/>
      <c r="L1840" s="2"/>
      <c r="M1840" s="2"/>
      <c r="N1840" s="2"/>
      <c r="O1840" s="2"/>
      <c r="P1840" s="2" t="s">
        <v>4263</v>
      </c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 t="s">
        <v>4252</v>
      </c>
      <c r="AD1840" s="2" t="s">
        <v>4252</v>
      </c>
      <c r="AE1840" s="2" t="s">
        <v>4252</v>
      </c>
      <c r="AF1840" s="2" t="s">
        <v>4252</v>
      </c>
      <c r="AG1840" s="2" t="s">
        <v>4252</v>
      </c>
      <c r="AH1840" s="2"/>
    </row>
    <row r="1841" spans="1:34" x14ac:dyDescent="0.25">
      <c r="A1841" s="2">
        <v>333231</v>
      </c>
      <c r="B1841" s="2" t="s">
        <v>4110</v>
      </c>
      <c r="C1841" s="2" t="s">
        <v>323</v>
      </c>
      <c r="D1841" s="2" t="s">
        <v>222</v>
      </c>
      <c r="E1841" s="2" t="s">
        <v>76</v>
      </c>
      <c r="F1841" s="2">
        <v>35435</v>
      </c>
      <c r="G1841" s="2" t="s">
        <v>569</v>
      </c>
      <c r="H1841" s="2" t="s">
        <v>16</v>
      </c>
      <c r="I1841" s="2" t="s">
        <v>138</v>
      </c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 t="s">
        <v>4252</v>
      </c>
      <c r="AE1841" s="2" t="s">
        <v>4252</v>
      </c>
      <c r="AF1841" s="2" t="s">
        <v>4252</v>
      </c>
      <c r="AG1841" s="2" t="s">
        <v>4252</v>
      </c>
      <c r="AH1841" s="2"/>
    </row>
    <row r="1842" spans="1:34" x14ac:dyDescent="0.25">
      <c r="A1842" s="2">
        <v>333284</v>
      </c>
      <c r="B1842" s="2" t="s">
        <v>3112</v>
      </c>
      <c r="C1842" s="2" t="s">
        <v>737</v>
      </c>
      <c r="D1842" s="2" t="s">
        <v>600</v>
      </c>
      <c r="E1842" s="2" t="s">
        <v>77</v>
      </c>
      <c r="F1842" s="2">
        <v>33335</v>
      </c>
      <c r="G1842" s="2" t="s">
        <v>18</v>
      </c>
      <c r="H1842" s="2" t="s">
        <v>16</v>
      </c>
      <c r="I1842" s="2" t="s">
        <v>138</v>
      </c>
      <c r="J1842" s="2" t="s">
        <v>1179</v>
      </c>
      <c r="K1842" s="2"/>
      <c r="L1842" s="2" t="s">
        <v>18</v>
      </c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 t="s">
        <v>4252</v>
      </c>
      <c r="AG1842" s="2" t="s">
        <v>4252</v>
      </c>
      <c r="AH1842" s="2"/>
    </row>
    <row r="1843" spans="1:34" x14ac:dyDescent="0.25">
      <c r="A1843" s="2">
        <v>333286</v>
      </c>
      <c r="B1843" s="2" t="s">
        <v>2461</v>
      </c>
      <c r="C1843" s="2" t="s">
        <v>2129</v>
      </c>
      <c r="D1843" s="2" t="s">
        <v>221</v>
      </c>
      <c r="E1843" s="2" t="s">
        <v>77</v>
      </c>
      <c r="F1843" s="2">
        <v>31996</v>
      </c>
      <c r="G1843" s="2" t="s">
        <v>212</v>
      </c>
      <c r="H1843" s="2" t="s">
        <v>16</v>
      </c>
      <c r="I1843" s="2" t="s">
        <v>138</v>
      </c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 t="s">
        <v>4252</v>
      </c>
      <c r="AE1843" s="2" t="s">
        <v>4252</v>
      </c>
      <c r="AF1843" s="2" t="s">
        <v>4252</v>
      </c>
      <c r="AG1843" s="2" t="s">
        <v>4252</v>
      </c>
      <c r="AH1843" s="2"/>
    </row>
    <row r="1844" spans="1:34" x14ac:dyDescent="0.25">
      <c r="A1844" s="2">
        <v>333520</v>
      </c>
      <c r="B1844" s="2" t="s">
        <v>3497</v>
      </c>
      <c r="C1844" s="2" t="s">
        <v>3498</v>
      </c>
      <c r="D1844" s="2" t="s">
        <v>3499</v>
      </c>
      <c r="E1844" s="2" t="s">
        <v>77</v>
      </c>
      <c r="F1844" s="2">
        <v>35065</v>
      </c>
      <c r="G1844" s="2" t="s">
        <v>212</v>
      </c>
      <c r="H1844" s="2" t="s">
        <v>16</v>
      </c>
      <c r="I1844" s="2" t="s">
        <v>138</v>
      </c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 t="s">
        <v>4252</v>
      </c>
      <c r="AD1844" s="2" t="s">
        <v>4252</v>
      </c>
      <c r="AE1844" s="2" t="s">
        <v>4252</v>
      </c>
      <c r="AF1844" s="2" t="s">
        <v>4252</v>
      </c>
      <c r="AG1844" s="2" t="s">
        <v>4252</v>
      </c>
      <c r="AH1844" s="2"/>
    </row>
    <row r="1845" spans="1:34" x14ac:dyDescent="0.25">
      <c r="A1845" s="2">
        <v>333670</v>
      </c>
      <c r="B1845" s="2" t="s">
        <v>3178</v>
      </c>
      <c r="C1845" s="2" t="s">
        <v>408</v>
      </c>
      <c r="D1845" s="2" t="s">
        <v>272</v>
      </c>
      <c r="E1845" s="2" t="s">
        <v>77</v>
      </c>
      <c r="F1845" s="2">
        <v>34700</v>
      </c>
      <c r="G1845" s="2" t="s">
        <v>2068</v>
      </c>
      <c r="H1845" s="2" t="s">
        <v>16</v>
      </c>
      <c r="I1845" s="2" t="s">
        <v>138</v>
      </c>
      <c r="J1845" s="2" t="s">
        <v>15</v>
      </c>
      <c r="K1845" s="2"/>
      <c r="L1845" s="2" t="s">
        <v>878</v>
      </c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 t="s">
        <v>4252</v>
      </c>
      <c r="AG1845" s="2" t="s">
        <v>4252</v>
      </c>
      <c r="AH1845" s="2"/>
    </row>
    <row r="1846" spans="1:34" x14ac:dyDescent="0.25">
      <c r="A1846" s="2">
        <v>333836</v>
      </c>
      <c r="B1846" s="2" t="s">
        <v>3632</v>
      </c>
      <c r="C1846" s="2" t="s">
        <v>525</v>
      </c>
      <c r="D1846" s="2" t="s">
        <v>272</v>
      </c>
      <c r="E1846" s="2" t="s">
        <v>77</v>
      </c>
      <c r="F1846" s="2">
        <v>35513</v>
      </c>
      <c r="G1846" s="2" t="s">
        <v>70</v>
      </c>
      <c r="H1846" s="2" t="s">
        <v>16</v>
      </c>
      <c r="I1846" s="2" t="s">
        <v>138</v>
      </c>
      <c r="J1846" s="2" t="s">
        <v>15</v>
      </c>
      <c r="K1846" s="2"/>
      <c r="L1846" s="2" t="s">
        <v>70</v>
      </c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 t="s">
        <v>4252</v>
      </c>
      <c r="AF1846" s="2" t="s">
        <v>4252</v>
      </c>
      <c r="AG1846" s="2" t="s">
        <v>4252</v>
      </c>
      <c r="AH1846" s="2"/>
    </row>
    <row r="1847" spans="1:34" x14ac:dyDescent="0.25">
      <c r="A1847" s="2">
        <v>333968</v>
      </c>
      <c r="B1847" s="2" t="s">
        <v>3501</v>
      </c>
      <c r="C1847" s="2" t="s">
        <v>728</v>
      </c>
      <c r="D1847" s="2" t="s">
        <v>585</v>
      </c>
      <c r="E1847" s="2" t="s">
        <v>76</v>
      </c>
      <c r="F1847" s="2">
        <v>35409</v>
      </c>
      <c r="G1847" s="2" t="s">
        <v>595</v>
      </c>
      <c r="H1847" s="2" t="s">
        <v>16</v>
      </c>
      <c r="I1847" s="2" t="s">
        <v>138</v>
      </c>
      <c r="J1847" s="2" t="s">
        <v>15</v>
      </c>
      <c r="K1847" s="2"/>
      <c r="L1847" s="2" t="s">
        <v>30</v>
      </c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 t="s">
        <v>4252</v>
      </c>
      <c r="AF1847" s="2" t="s">
        <v>4252</v>
      </c>
      <c r="AG1847" s="2" t="s">
        <v>4252</v>
      </c>
      <c r="AH1847" s="2"/>
    </row>
    <row r="1848" spans="1:34" x14ac:dyDescent="0.25">
      <c r="A1848" s="2">
        <v>334089</v>
      </c>
      <c r="B1848" s="2" t="s">
        <v>3637</v>
      </c>
      <c r="C1848" s="2" t="s">
        <v>213</v>
      </c>
      <c r="D1848" s="2" t="s">
        <v>1034</v>
      </c>
      <c r="E1848" s="2" t="s">
        <v>77</v>
      </c>
      <c r="F1848" s="2">
        <v>31993</v>
      </c>
      <c r="G1848" s="2" t="s">
        <v>541</v>
      </c>
      <c r="H1848" s="2" t="s">
        <v>19</v>
      </c>
      <c r="I1848" s="2" t="s">
        <v>138</v>
      </c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 t="s">
        <v>4252</v>
      </c>
      <c r="AH1848" s="2"/>
    </row>
    <row r="1849" spans="1:34" x14ac:dyDescent="0.25">
      <c r="A1849" s="2">
        <v>334095</v>
      </c>
      <c r="B1849" s="2" t="s">
        <v>4003</v>
      </c>
      <c r="C1849" s="2" t="s">
        <v>562</v>
      </c>
      <c r="D1849" s="2" t="s">
        <v>374</v>
      </c>
      <c r="E1849" s="2" t="s">
        <v>77</v>
      </c>
      <c r="F1849" s="2">
        <v>34773</v>
      </c>
      <c r="G1849" s="2" t="s">
        <v>67</v>
      </c>
      <c r="H1849" s="2" t="s">
        <v>16</v>
      </c>
      <c r="I1849" s="2" t="s">
        <v>138</v>
      </c>
      <c r="J1849" s="2" t="s">
        <v>1179</v>
      </c>
      <c r="K1849" s="2"/>
      <c r="L1849" s="2" t="s">
        <v>73</v>
      </c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 t="s">
        <v>4252</v>
      </c>
      <c r="AG1849" s="2" t="s">
        <v>4252</v>
      </c>
      <c r="AH1849" s="2"/>
    </row>
    <row r="1850" spans="1:34" x14ac:dyDescent="0.25">
      <c r="A1850" s="2">
        <v>334170</v>
      </c>
      <c r="B1850" s="2" t="s">
        <v>2847</v>
      </c>
      <c r="C1850" s="2" t="s">
        <v>228</v>
      </c>
      <c r="D1850" s="2" t="s">
        <v>315</v>
      </c>
      <c r="E1850" s="2" t="s">
        <v>77</v>
      </c>
      <c r="F1850" s="2">
        <v>35805</v>
      </c>
      <c r="G1850" s="2" t="s">
        <v>2375</v>
      </c>
      <c r="H1850" s="2" t="s">
        <v>16</v>
      </c>
      <c r="I1850" s="2" t="s">
        <v>138</v>
      </c>
      <c r="J1850" s="2" t="s">
        <v>15</v>
      </c>
      <c r="K1850" s="2"/>
      <c r="L1850" s="2" t="s">
        <v>61</v>
      </c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 t="s">
        <v>4252</v>
      </c>
      <c r="AH1850" s="2"/>
    </row>
    <row r="1851" spans="1:34" x14ac:dyDescent="0.25">
      <c r="A1851" s="2">
        <v>334501</v>
      </c>
      <c r="B1851" s="2" t="s">
        <v>3399</v>
      </c>
      <c r="C1851" s="2" t="s">
        <v>1526</v>
      </c>
      <c r="D1851" s="2" t="s">
        <v>517</v>
      </c>
      <c r="E1851" s="2" t="s">
        <v>76</v>
      </c>
      <c r="F1851" s="2">
        <v>35344</v>
      </c>
      <c r="G1851" s="2" t="s">
        <v>3400</v>
      </c>
      <c r="H1851" s="2" t="s">
        <v>16</v>
      </c>
      <c r="I1851" s="2" t="s">
        <v>138</v>
      </c>
      <c r="J1851" s="2" t="s">
        <v>15</v>
      </c>
      <c r="K1851" s="2"/>
      <c r="L1851" s="2" t="s">
        <v>30</v>
      </c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 t="s">
        <v>4252</v>
      </c>
      <c r="AG1851" s="2" t="s">
        <v>4252</v>
      </c>
      <c r="AH1851" s="2"/>
    </row>
    <row r="1852" spans="1:34" x14ac:dyDescent="0.25">
      <c r="A1852" s="2">
        <v>334690</v>
      </c>
      <c r="B1852" s="2" t="s">
        <v>3509</v>
      </c>
      <c r="C1852" s="2" t="s">
        <v>811</v>
      </c>
      <c r="D1852" s="2" t="s">
        <v>697</v>
      </c>
      <c r="E1852" s="2" t="s">
        <v>77</v>
      </c>
      <c r="F1852" s="2">
        <v>35662</v>
      </c>
      <c r="G1852" s="2" t="s">
        <v>3510</v>
      </c>
      <c r="H1852" s="2" t="s">
        <v>16</v>
      </c>
      <c r="I1852" s="2" t="s">
        <v>138</v>
      </c>
      <c r="J1852" s="2" t="s">
        <v>1179</v>
      </c>
      <c r="K1852" s="2"/>
      <c r="L1852" s="2" t="s">
        <v>30</v>
      </c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 t="s">
        <v>4252</v>
      </c>
      <c r="AH1852" s="2"/>
    </row>
    <row r="1853" spans="1:34" x14ac:dyDescent="0.25">
      <c r="A1853" s="2">
        <v>334773</v>
      </c>
      <c r="B1853" s="2" t="s">
        <v>3391</v>
      </c>
      <c r="C1853" s="2" t="s">
        <v>598</v>
      </c>
      <c r="D1853" s="2" t="s">
        <v>373</v>
      </c>
      <c r="E1853" s="2" t="s">
        <v>76</v>
      </c>
      <c r="F1853" s="2">
        <v>35691</v>
      </c>
      <c r="G1853" s="2" t="s">
        <v>3392</v>
      </c>
      <c r="H1853" s="2" t="s">
        <v>16</v>
      </c>
      <c r="I1853" s="2" t="s">
        <v>138</v>
      </c>
      <c r="J1853" s="2" t="s">
        <v>1179</v>
      </c>
      <c r="K1853" s="2"/>
      <c r="L1853" s="2" t="s">
        <v>18</v>
      </c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 t="s">
        <v>4252</v>
      </c>
      <c r="AH1853" s="2"/>
    </row>
    <row r="1854" spans="1:34" x14ac:dyDescent="0.25">
      <c r="A1854" s="2">
        <v>334791</v>
      </c>
      <c r="B1854" s="2" t="s">
        <v>3511</v>
      </c>
      <c r="C1854" s="2" t="s">
        <v>3512</v>
      </c>
      <c r="D1854" s="2" t="s">
        <v>283</v>
      </c>
      <c r="E1854" s="2" t="s">
        <v>77</v>
      </c>
      <c r="F1854" s="2">
        <v>34936</v>
      </c>
      <c r="G1854" s="2" t="s">
        <v>18</v>
      </c>
      <c r="H1854" s="2" t="s">
        <v>16</v>
      </c>
      <c r="I1854" s="2" t="s">
        <v>138</v>
      </c>
      <c r="J1854" s="2" t="s">
        <v>15</v>
      </c>
      <c r="K1854" s="2"/>
      <c r="L1854" s="2" t="s">
        <v>30</v>
      </c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 t="s">
        <v>4252</v>
      </c>
      <c r="AF1854" s="2" t="s">
        <v>4252</v>
      </c>
      <c r="AG1854" s="2" t="s">
        <v>4252</v>
      </c>
      <c r="AH1854" s="2"/>
    </row>
    <row r="1855" spans="1:34" x14ac:dyDescent="0.25">
      <c r="A1855" s="2">
        <v>334994</v>
      </c>
      <c r="B1855" s="2" t="s">
        <v>2752</v>
      </c>
      <c r="C1855" s="2" t="s">
        <v>1888</v>
      </c>
      <c r="D1855" s="2" t="s">
        <v>2753</v>
      </c>
      <c r="E1855" s="2" t="s">
        <v>76</v>
      </c>
      <c r="F1855" s="2">
        <v>36055</v>
      </c>
      <c r="G1855" s="2" t="s">
        <v>851</v>
      </c>
      <c r="H1855" s="2" t="s">
        <v>16</v>
      </c>
      <c r="I1855" s="2" t="s">
        <v>138</v>
      </c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 t="s">
        <v>4252</v>
      </c>
      <c r="AE1855" s="2" t="s">
        <v>4252</v>
      </c>
      <c r="AF1855" s="2" t="s">
        <v>4252</v>
      </c>
      <c r="AG1855" s="2" t="s">
        <v>4252</v>
      </c>
      <c r="AH1855" s="2"/>
    </row>
    <row r="1856" spans="1:34" x14ac:dyDescent="0.25">
      <c r="A1856" s="2">
        <v>335120</v>
      </c>
      <c r="B1856" s="2" t="s">
        <v>2462</v>
      </c>
      <c r="C1856" s="2" t="s">
        <v>228</v>
      </c>
      <c r="D1856" s="2" t="s">
        <v>532</v>
      </c>
      <c r="E1856" s="2" t="s">
        <v>77</v>
      </c>
      <c r="F1856" s="2">
        <v>32153</v>
      </c>
      <c r="G1856" s="2" t="s">
        <v>332</v>
      </c>
      <c r="H1856" s="2" t="s">
        <v>16</v>
      </c>
      <c r="I1856" s="2" t="s">
        <v>138</v>
      </c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 t="s">
        <v>4252</v>
      </c>
      <c r="AG1856" s="2" t="s">
        <v>4252</v>
      </c>
      <c r="AH1856" s="2"/>
    </row>
    <row r="1857" spans="1:34" x14ac:dyDescent="0.25">
      <c r="A1857" s="2">
        <v>335121</v>
      </c>
      <c r="B1857" s="2" t="s">
        <v>3359</v>
      </c>
      <c r="C1857" s="2" t="s">
        <v>373</v>
      </c>
      <c r="D1857" s="2" t="s">
        <v>479</v>
      </c>
      <c r="E1857" s="2" t="s">
        <v>77</v>
      </c>
      <c r="F1857" s="2">
        <v>33636</v>
      </c>
      <c r="G1857" s="2" t="s">
        <v>1089</v>
      </c>
      <c r="H1857" s="2" t="s">
        <v>59</v>
      </c>
      <c r="I1857" s="2" t="s">
        <v>138</v>
      </c>
      <c r="J1857" s="2" t="s">
        <v>1179</v>
      </c>
      <c r="K1857" s="2"/>
      <c r="L1857" s="2" t="s">
        <v>18</v>
      </c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 t="s">
        <v>4252</v>
      </c>
      <c r="AG1857" s="2" t="s">
        <v>4252</v>
      </c>
      <c r="AH1857" s="2"/>
    </row>
    <row r="1858" spans="1:34" x14ac:dyDescent="0.25">
      <c r="A1858" s="2">
        <v>335129</v>
      </c>
      <c r="B1858" s="2" t="s">
        <v>3317</v>
      </c>
      <c r="C1858" s="2" t="s">
        <v>354</v>
      </c>
      <c r="D1858" s="2" t="s">
        <v>3318</v>
      </c>
      <c r="E1858" s="2" t="s">
        <v>77</v>
      </c>
      <c r="F1858" s="2">
        <v>34428</v>
      </c>
      <c r="G1858" s="2" t="s">
        <v>18</v>
      </c>
      <c r="H1858" s="2" t="s">
        <v>16</v>
      </c>
      <c r="I1858" s="2" t="s">
        <v>138</v>
      </c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 t="s">
        <v>4252</v>
      </c>
      <c r="AE1858" s="2" t="s">
        <v>4252</v>
      </c>
      <c r="AF1858" s="2" t="s">
        <v>4252</v>
      </c>
      <c r="AG1858" s="2" t="s">
        <v>4252</v>
      </c>
      <c r="AH1858" s="2"/>
    </row>
    <row r="1859" spans="1:34" x14ac:dyDescent="0.25">
      <c r="A1859" s="2">
        <v>335177</v>
      </c>
      <c r="B1859" s="2" t="s">
        <v>2756</v>
      </c>
      <c r="C1859" s="2" t="s">
        <v>252</v>
      </c>
      <c r="D1859" s="2" t="s">
        <v>319</v>
      </c>
      <c r="E1859" s="2" t="s">
        <v>77</v>
      </c>
      <c r="F1859" s="2">
        <v>35431</v>
      </c>
      <c r="G1859" s="2" t="s">
        <v>358</v>
      </c>
      <c r="H1859" s="2" t="s">
        <v>16</v>
      </c>
      <c r="I1859" s="2" t="s">
        <v>138</v>
      </c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 t="s">
        <v>4252</v>
      </c>
      <c r="AG1859" s="2" t="s">
        <v>4252</v>
      </c>
      <c r="AH1859" s="2"/>
    </row>
    <row r="1860" spans="1:34" x14ac:dyDescent="0.25">
      <c r="A1860" s="2">
        <v>335183</v>
      </c>
      <c r="B1860" s="2" t="s">
        <v>3516</v>
      </c>
      <c r="C1860" s="2" t="s">
        <v>1539</v>
      </c>
      <c r="D1860" s="2" t="s">
        <v>381</v>
      </c>
      <c r="E1860" s="2" t="s">
        <v>77</v>
      </c>
      <c r="F1860" s="2">
        <v>33456</v>
      </c>
      <c r="G1860" s="2" t="s">
        <v>18</v>
      </c>
      <c r="H1860" s="2" t="s">
        <v>16</v>
      </c>
      <c r="I1860" s="2" t="s">
        <v>138</v>
      </c>
      <c r="J1860" s="2" t="s">
        <v>1179</v>
      </c>
      <c r="K1860" s="2"/>
      <c r="L1860" s="2" t="s">
        <v>18</v>
      </c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 t="s">
        <v>4252</v>
      </c>
      <c r="AH1860" s="2"/>
    </row>
    <row r="1861" spans="1:34" x14ac:dyDescent="0.25">
      <c r="A1861" s="2">
        <v>335219</v>
      </c>
      <c r="B1861" s="2" t="s">
        <v>3449</v>
      </c>
      <c r="C1861" s="2" t="s">
        <v>626</v>
      </c>
      <c r="D1861" s="2" t="s">
        <v>536</v>
      </c>
      <c r="E1861" s="2" t="s">
        <v>77</v>
      </c>
      <c r="F1861" s="2">
        <v>31077</v>
      </c>
      <c r="G1861" s="2" t="s">
        <v>212</v>
      </c>
      <c r="H1861" s="2" t="s">
        <v>16</v>
      </c>
      <c r="I1861" s="2" t="s">
        <v>138</v>
      </c>
      <c r="J1861" s="2" t="s">
        <v>1179</v>
      </c>
      <c r="K1861" s="2"/>
      <c r="L1861" s="2" t="s">
        <v>18</v>
      </c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 t="s">
        <v>4252</v>
      </c>
      <c r="AH1861" s="2"/>
    </row>
    <row r="1862" spans="1:34" x14ac:dyDescent="0.25">
      <c r="A1862" s="2">
        <v>335255</v>
      </c>
      <c r="B1862" s="2" t="s">
        <v>3432</v>
      </c>
      <c r="C1862" s="2" t="s">
        <v>3433</v>
      </c>
      <c r="D1862" s="2" t="s">
        <v>272</v>
      </c>
      <c r="E1862" s="2" t="s">
        <v>77</v>
      </c>
      <c r="F1862" s="2">
        <v>34357</v>
      </c>
      <c r="G1862" s="2" t="s">
        <v>18</v>
      </c>
      <c r="H1862" s="2" t="s">
        <v>16</v>
      </c>
      <c r="I1862" s="2" t="s">
        <v>138</v>
      </c>
      <c r="J1862" s="2" t="s">
        <v>15</v>
      </c>
      <c r="K1862" s="2"/>
      <c r="L1862" s="2" t="s">
        <v>18</v>
      </c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 t="s">
        <v>4252</v>
      </c>
      <c r="AF1862" s="2" t="s">
        <v>4252</v>
      </c>
      <c r="AG1862" s="2" t="s">
        <v>4252</v>
      </c>
      <c r="AH1862" s="2"/>
    </row>
    <row r="1863" spans="1:34" x14ac:dyDescent="0.25">
      <c r="A1863" s="2">
        <v>335510</v>
      </c>
      <c r="B1863" s="2" t="s">
        <v>4015</v>
      </c>
      <c r="C1863" s="2" t="s">
        <v>465</v>
      </c>
      <c r="D1863" s="2" t="s">
        <v>517</v>
      </c>
      <c r="E1863" s="2" t="s">
        <v>76</v>
      </c>
      <c r="F1863" s="2">
        <v>31260</v>
      </c>
      <c r="G1863" s="2" t="s">
        <v>30</v>
      </c>
      <c r="H1863" s="2" t="s">
        <v>16</v>
      </c>
      <c r="I1863" s="2" t="s">
        <v>138</v>
      </c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 t="s">
        <v>4252</v>
      </c>
      <c r="AG1863" s="2" t="s">
        <v>4252</v>
      </c>
      <c r="AH1863" s="2"/>
    </row>
    <row r="1864" spans="1:34" x14ac:dyDescent="0.25">
      <c r="A1864" s="2">
        <v>335591</v>
      </c>
      <c r="B1864" s="2" t="s">
        <v>3654</v>
      </c>
      <c r="C1864" s="2" t="s">
        <v>252</v>
      </c>
      <c r="D1864" s="2" t="s">
        <v>934</v>
      </c>
      <c r="E1864" s="2" t="s">
        <v>77</v>
      </c>
      <c r="F1864" s="2">
        <v>32817</v>
      </c>
      <c r="G1864" s="2" t="s">
        <v>382</v>
      </c>
      <c r="H1864" s="2" t="s">
        <v>16</v>
      </c>
      <c r="I1864" s="2" t="s">
        <v>138</v>
      </c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 t="s">
        <v>4252</v>
      </c>
      <c r="AD1864" s="2" t="s">
        <v>4252</v>
      </c>
      <c r="AE1864" s="2" t="s">
        <v>4252</v>
      </c>
      <c r="AF1864" s="2" t="s">
        <v>4252</v>
      </c>
      <c r="AG1864" s="2" t="s">
        <v>4252</v>
      </c>
      <c r="AH1864" s="2"/>
    </row>
    <row r="1865" spans="1:34" x14ac:dyDescent="0.25">
      <c r="A1865" s="2">
        <v>335598</v>
      </c>
      <c r="B1865" s="2" t="s">
        <v>3250</v>
      </c>
      <c r="C1865" s="2" t="s">
        <v>710</v>
      </c>
      <c r="D1865" s="2" t="s">
        <v>815</v>
      </c>
      <c r="E1865" s="2" t="s">
        <v>77</v>
      </c>
      <c r="F1865" s="2">
        <v>31995</v>
      </c>
      <c r="G1865" s="2" t="s">
        <v>18</v>
      </c>
      <c r="H1865" s="2" t="s">
        <v>16</v>
      </c>
      <c r="I1865" s="2" t="s">
        <v>138</v>
      </c>
      <c r="J1865" s="2" t="s">
        <v>1179</v>
      </c>
      <c r="K1865" s="2"/>
      <c r="L1865" s="2" t="s">
        <v>18</v>
      </c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 t="s">
        <v>4252</v>
      </c>
      <c r="AG1865" s="2" t="s">
        <v>4252</v>
      </c>
      <c r="AH1865" s="2"/>
    </row>
    <row r="1866" spans="1:34" x14ac:dyDescent="0.25">
      <c r="A1866" s="2">
        <v>335599</v>
      </c>
      <c r="B1866" s="2" t="s">
        <v>2565</v>
      </c>
      <c r="C1866" s="2" t="s">
        <v>1563</v>
      </c>
      <c r="D1866" s="2" t="s">
        <v>448</v>
      </c>
      <c r="E1866" s="2" t="s">
        <v>77</v>
      </c>
      <c r="F1866" s="2">
        <v>35554</v>
      </c>
      <c r="G1866" s="2" t="s">
        <v>18</v>
      </c>
      <c r="H1866" s="2" t="s">
        <v>16</v>
      </c>
      <c r="I1866" s="2" t="s">
        <v>138</v>
      </c>
      <c r="J1866" s="2" t="s">
        <v>15</v>
      </c>
      <c r="K1866" s="2"/>
      <c r="L1866" s="2" t="s">
        <v>18</v>
      </c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 t="s">
        <v>4252</v>
      </c>
      <c r="AH1866" s="2"/>
    </row>
    <row r="1867" spans="1:34" x14ac:dyDescent="0.25">
      <c r="A1867" s="2">
        <v>335687</v>
      </c>
      <c r="B1867" s="2" t="s">
        <v>3655</v>
      </c>
      <c r="C1867" s="2" t="s">
        <v>1985</v>
      </c>
      <c r="D1867" s="2" t="s">
        <v>2993</v>
      </c>
      <c r="E1867" s="2" t="s">
        <v>76</v>
      </c>
      <c r="F1867" s="2"/>
      <c r="G1867" s="2"/>
      <c r="H1867" s="2" t="s">
        <v>16</v>
      </c>
      <c r="I1867" s="2" t="s">
        <v>138</v>
      </c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 t="s">
        <v>4252</v>
      </c>
      <c r="AE1867" s="2" t="s">
        <v>4252</v>
      </c>
      <c r="AF1867" s="2" t="s">
        <v>4252</v>
      </c>
      <c r="AG1867" s="2" t="s">
        <v>4252</v>
      </c>
      <c r="AH1867" s="2"/>
    </row>
    <row r="1868" spans="1:34" x14ac:dyDescent="0.25">
      <c r="A1868" s="2">
        <v>335814</v>
      </c>
      <c r="B1868" s="2" t="s">
        <v>3444</v>
      </c>
      <c r="C1868" s="2" t="s">
        <v>648</v>
      </c>
      <c r="D1868" s="2" t="s">
        <v>1451</v>
      </c>
      <c r="E1868" s="2" t="s">
        <v>76</v>
      </c>
      <c r="F1868" s="2">
        <v>35551</v>
      </c>
      <c r="G1868" s="2" t="s">
        <v>3445</v>
      </c>
      <c r="H1868" s="2" t="s">
        <v>19</v>
      </c>
      <c r="I1868" s="2" t="s">
        <v>138</v>
      </c>
      <c r="J1868" s="2" t="s">
        <v>1179</v>
      </c>
      <c r="K1868" s="2"/>
      <c r="L1868" s="2" t="s">
        <v>30</v>
      </c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 t="s">
        <v>4252</v>
      </c>
      <c r="AF1868" s="2" t="s">
        <v>4252</v>
      </c>
      <c r="AG1868" s="2" t="s">
        <v>4252</v>
      </c>
      <c r="AH1868" s="2"/>
    </row>
    <row r="1869" spans="1:34" x14ac:dyDescent="0.25">
      <c r="A1869" s="2">
        <v>335825</v>
      </c>
      <c r="B1869" s="2" t="s">
        <v>3659</v>
      </c>
      <c r="C1869" s="2" t="s">
        <v>526</v>
      </c>
      <c r="D1869" s="2" t="s">
        <v>965</v>
      </c>
      <c r="E1869" s="2" t="s">
        <v>76</v>
      </c>
      <c r="F1869" s="2">
        <v>31229</v>
      </c>
      <c r="G1869" s="2" t="s">
        <v>18</v>
      </c>
      <c r="H1869" s="2" t="s">
        <v>16</v>
      </c>
      <c r="I1869" s="2" t="s">
        <v>138</v>
      </c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 t="s">
        <v>4252</v>
      </c>
      <c r="AE1869" s="2" t="s">
        <v>4252</v>
      </c>
      <c r="AF1869" s="2" t="s">
        <v>4252</v>
      </c>
      <c r="AG1869" s="2" t="s">
        <v>4252</v>
      </c>
      <c r="AH1869" s="2"/>
    </row>
    <row r="1870" spans="1:34" x14ac:dyDescent="0.25">
      <c r="A1870" s="2">
        <v>335841</v>
      </c>
      <c r="B1870" s="2" t="s">
        <v>3526</v>
      </c>
      <c r="C1870" s="2" t="s">
        <v>3527</v>
      </c>
      <c r="D1870" s="2" t="s">
        <v>388</v>
      </c>
      <c r="E1870" s="2" t="s">
        <v>77</v>
      </c>
      <c r="F1870" s="2">
        <v>34799</v>
      </c>
      <c r="G1870" s="2" t="s">
        <v>3528</v>
      </c>
      <c r="H1870" s="2" t="s">
        <v>16</v>
      </c>
      <c r="I1870" s="2" t="s">
        <v>138</v>
      </c>
      <c r="J1870" s="2" t="s">
        <v>15</v>
      </c>
      <c r="K1870" s="2"/>
      <c r="L1870" s="2" t="s">
        <v>50</v>
      </c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 t="s">
        <v>4252</v>
      </c>
      <c r="AH1870" s="2"/>
    </row>
    <row r="1871" spans="1:34" x14ac:dyDescent="0.25">
      <c r="A1871" s="2">
        <v>336004</v>
      </c>
      <c r="B1871" s="2" t="s">
        <v>3664</v>
      </c>
      <c r="C1871" s="2" t="s">
        <v>483</v>
      </c>
      <c r="D1871" s="2" t="s">
        <v>268</v>
      </c>
      <c r="E1871" s="2" t="s">
        <v>76</v>
      </c>
      <c r="F1871" s="2">
        <v>36361</v>
      </c>
      <c r="G1871" s="2" t="s">
        <v>677</v>
      </c>
      <c r="H1871" s="2" t="s">
        <v>16</v>
      </c>
      <c r="I1871" s="2" t="s">
        <v>138</v>
      </c>
      <c r="J1871" s="2" t="s">
        <v>1193</v>
      </c>
      <c r="K1871" s="2"/>
      <c r="L1871" s="2" t="s">
        <v>18</v>
      </c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 t="s">
        <v>4252</v>
      </c>
      <c r="AH1871" s="2"/>
    </row>
    <row r="1872" spans="1:34" x14ac:dyDescent="0.25">
      <c r="A1872" s="2">
        <v>336040</v>
      </c>
      <c r="B1872" s="2" t="s">
        <v>2534</v>
      </c>
      <c r="C1872" s="2" t="s">
        <v>233</v>
      </c>
      <c r="D1872" s="2" t="s">
        <v>275</v>
      </c>
      <c r="E1872" s="2" t="s">
        <v>76</v>
      </c>
      <c r="F1872" s="2"/>
      <c r="G1872" s="2"/>
      <c r="H1872" s="2" t="s">
        <v>16</v>
      </c>
      <c r="I1872" s="2" t="s">
        <v>138</v>
      </c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 t="s">
        <v>4252</v>
      </c>
      <c r="AD1872" s="2" t="s">
        <v>4252</v>
      </c>
      <c r="AE1872" s="2" t="s">
        <v>4252</v>
      </c>
      <c r="AF1872" s="2" t="s">
        <v>4252</v>
      </c>
      <c r="AG1872" s="2" t="s">
        <v>4252</v>
      </c>
      <c r="AH1872" s="2"/>
    </row>
    <row r="1873" spans="1:34" x14ac:dyDescent="0.25">
      <c r="A1873" s="2">
        <v>336145</v>
      </c>
      <c r="B1873" s="2" t="s">
        <v>3435</v>
      </c>
      <c r="C1873" s="2" t="s">
        <v>1092</v>
      </c>
      <c r="D1873" s="2" t="s">
        <v>221</v>
      </c>
      <c r="E1873" s="2" t="s">
        <v>77</v>
      </c>
      <c r="F1873" s="2">
        <v>33372</v>
      </c>
      <c r="G1873" s="2" t="s">
        <v>70</v>
      </c>
      <c r="H1873" s="2" t="s">
        <v>16</v>
      </c>
      <c r="I1873" s="2" t="s">
        <v>138</v>
      </c>
      <c r="J1873" s="2" t="s">
        <v>15</v>
      </c>
      <c r="K1873" s="2"/>
      <c r="L1873" s="2" t="s">
        <v>70</v>
      </c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 t="s">
        <v>4252</v>
      </c>
      <c r="AH1873" s="2"/>
    </row>
    <row r="1874" spans="1:34" x14ac:dyDescent="0.25">
      <c r="A1874" s="2">
        <v>336364</v>
      </c>
      <c r="B1874" s="2" t="s">
        <v>3668</v>
      </c>
      <c r="C1874" s="2" t="s">
        <v>220</v>
      </c>
      <c r="D1874" s="2" t="s">
        <v>589</v>
      </c>
      <c r="E1874" s="2" t="s">
        <v>76</v>
      </c>
      <c r="F1874" s="2">
        <v>34344</v>
      </c>
      <c r="G1874" s="2" t="s">
        <v>67</v>
      </c>
      <c r="H1874" s="2" t="s">
        <v>16</v>
      </c>
      <c r="I1874" s="2" t="s">
        <v>138</v>
      </c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 t="s">
        <v>4252</v>
      </c>
      <c r="AD1874" s="2" t="s">
        <v>4252</v>
      </c>
      <c r="AE1874" s="2" t="s">
        <v>4252</v>
      </c>
      <c r="AF1874" s="2" t="s">
        <v>4252</v>
      </c>
      <c r="AG1874" s="2" t="s">
        <v>4252</v>
      </c>
      <c r="AH1874" s="2"/>
    </row>
    <row r="1875" spans="1:34" x14ac:dyDescent="0.25">
      <c r="A1875" s="2">
        <v>336412</v>
      </c>
      <c r="B1875" s="2" t="s">
        <v>2745</v>
      </c>
      <c r="C1875" s="2" t="s">
        <v>329</v>
      </c>
      <c r="D1875" s="2" t="s">
        <v>234</v>
      </c>
      <c r="E1875" s="2" t="s">
        <v>77</v>
      </c>
      <c r="F1875" s="2">
        <v>35800</v>
      </c>
      <c r="G1875" s="2" t="s">
        <v>575</v>
      </c>
      <c r="H1875" s="2" t="s">
        <v>16</v>
      </c>
      <c r="I1875" s="2" t="s">
        <v>138</v>
      </c>
      <c r="J1875" s="2" t="s">
        <v>15</v>
      </c>
      <c r="K1875" s="2"/>
      <c r="L1875" s="2" t="s">
        <v>30</v>
      </c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 t="s">
        <v>4252</v>
      </c>
      <c r="AH1875" s="2"/>
    </row>
    <row r="1876" spans="1:34" x14ac:dyDescent="0.25">
      <c r="A1876" s="2">
        <v>336458</v>
      </c>
      <c r="B1876" s="2" t="s">
        <v>2754</v>
      </c>
      <c r="C1876" s="2" t="s">
        <v>213</v>
      </c>
      <c r="D1876" s="2" t="s">
        <v>549</v>
      </c>
      <c r="E1876" s="2" t="s">
        <v>76</v>
      </c>
      <c r="F1876" s="2">
        <v>36532</v>
      </c>
      <c r="G1876" s="2" t="s">
        <v>2755</v>
      </c>
      <c r="H1876" s="2" t="s">
        <v>16</v>
      </c>
      <c r="I1876" s="2" t="s">
        <v>138</v>
      </c>
      <c r="J1876" s="2" t="s">
        <v>15</v>
      </c>
      <c r="K1876" s="2"/>
      <c r="L1876" s="2" t="s">
        <v>55</v>
      </c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 t="s">
        <v>4252</v>
      </c>
      <c r="AG1876" s="2" t="s">
        <v>4252</v>
      </c>
      <c r="AH1876" s="2"/>
    </row>
    <row r="1877" spans="1:34" x14ac:dyDescent="0.25">
      <c r="A1877" s="2">
        <v>336527</v>
      </c>
      <c r="B1877" s="2" t="s">
        <v>3536</v>
      </c>
      <c r="C1877" s="2" t="s">
        <v>361</v>
      </c>
      <c r="D1877" s="2" t="s">
        <v>1897</v>
      </c>
      <c r="E1877" s="2" t="s">
        <v>77</v>
      </c>
      <c r="F1877" s="2">
        <v>32619</v>
      </c>
      <c r="G1877" s="2" t="s">
        <v>3537</v>
      </c>
      <c r="H1877" s="2" t="s">
        <v>16</v>
      </c>
      <c r="I1877" s="2" t="s">
        <v>138</v>
      </c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 t="s">
        <v>4252</v>
      </c>
      <c r="AG1877" s="2" t="s">
        <v>4252</v>
      </c>
      <c r="AH1877" s="2"/>
    </row>
    <row r="1878" spans="1:34" x14ac:dyDescent="0.25">
      <c r="A1878" s="2">
        <v>336586</v>
      </c>
      <c r="B1878" s="2" t="s">
        <v>3672</v>
      </c>
      <c r="C1878" s="2" t="s">
        <v>228</v>
      </c>
      <c r="D1878" s="2" t="s">
        <v>211</v>
      </c>
      <c r="E1878" s="2" t="s">
        <v>77</v>
      </c>
      <c r="F1878" s="2">
        <v>30514</v>
      </c>
      <c r="G1878" s="2" t="s">
        <v>18</v>
      </c>
      <c r="H1878" s="2" t="s">
        <v>16</v>
      </c>
      <c r="I1878" s="2" t="s">
        <v>138</v>
      </c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 t="s">
        <v>4252</v>
      </c>
      <c r="AE1878" s="2" t="s">
        <v>4252</v>
      </c>
      <c r="AF1878" s="2" t="s">
        <v>4252</v>
      </c>
      <c r="AG1878" s="2" t="s">
        <v>4252</v>
      </c>
      <c r="AH1878" s="2"/>
    </row>
    <row r="1879" spans="1:34" x14ac:dyDescent="0.25">
      <c r="A1879" s="2">
        <v>336624</v>
      </c>
      <c r="B1879" s="2" t="s">
        <v>2382</v>
      </c>
      <c r="C1879" s="2" t="s">
        <v>369</v>
      </c>
      <c r="D1879" s="2" t="s">
        <v>687</v>
      </c>
      <c r="E1879" s="2" t="s">
        <v>76</v>
      </c>
      <c r="F1879" s="2">
        <v>33683</v>
      </c>
      <c r="G1879" s="2" t="s">
        <v>2383</v>
      </c>
      <c r="H1879" s="2" t="s">
        <v>16</v>
      </c>
      <c r="I1879" s="2" t="s">
        <v>138</v>
      </c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 t="s">
        <v>4252</v>
      </c>
      <c r="AE1879" s="2" t="s">
        <v>4252</v>
      </c>
      <c r="AF1879" s="2" t="s">
        <v>4252</v>
      </c>
      <c r="AG1879" s="2" t="s">
        <v>4252</v>
      </c>
      <c r="AH1879" s="2"/>
    </row>
    <row r="1880" spans="1:34" x14ac:dyDescent="0.25">
      <c r="A1880" s="2">
        <v>336771</v>
      </c>
      <c r="B1880" s="2" t="s">
        <v>3542</v>
      </c>
      <c r="C1880" s="2" t="s">
        <v>213</v>
      </c>
      <c r="D1880" s="2" t="s">
        <v>748</v>
      </c>
      <c r="E1880" s="2" t="s">
        <v>77</v>
      </c>
      <c r="F1880" s="2">
        <v>36622</v>
      </c>
      <c r="G1880" s="2" t="s">
        <v>771</v>
      </c>
      <c r="H1880" s="2" t="s">
        <v>16</v>
      </c>
      <c r="I1880" s="2" t="s">
        <v>138</v>
      </c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 t="s">
        <v>4252</v>
      </c>
      <c r="AE1880" s="2" t="s">
        <v>4252</v>
      </c>
      <c r="AF1880" s="2" t="s">
        <v>4252</v>
      </c>
      <c r="AG1880" s="2" t="s">
        <v>4252</v>
      </c>
      <c r="AH1880" s="2"/>
    </row>
    <row r="1881" spans="1:34" x14ac:dyDescent="0.25">
      <c r="A1881" s="2">
        <v>336824</v>
      </c>
      <c r="B1881" s="2" t="s">
        <v>3543</v>
      </c>
      <c r="C1881" s="2" t="s">
        <v>355</v>
      </c>
      <c r="D1881" s="2" t="s">
        <v>374</v>
      </c>
      <c r="E1881" s="2" t="s">
        <v>76</v>
      </c>
      <c r="F1881" s="2">
        <v>35908</v>
      </c>
      <c r="G1881" s="2" t="s">
        <v>18</v>
      </c>
      <c r="H1881" s="2" t="s">
        <v>16</v>
      </c>
      <c r="I1881" s="2" t="s">
        <v>138</v>
      </c>
      <c r="J1881" s="2" t="s">
        <v>1179</v>
      </c>
      <c r="K1881" s="2"/>
      <c r="L1881" s="2" t="s">
        <v>30</v>
      </c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 t="s">
        <v>4252</v>
      </c>
      <c r="AF1881" s="2" t="s">
        <v>4252</v>
      </c>
      <c r="AG1881" s="2" t="s">
        <v>4252</v>
      </c>
      <c r="AH1881" s="2"/>
    </row>
    <row r="1882" spans="1:34" x14ac:dyDescent="0.25">
      <c r="A1882" s="2">
        <v>336843</v>
      </c>
      <c r="B1882" s="2" t="s">
        <v>4124</v>
      </c>
      <c r="C1882" s="2" t="s">
        <v>278</v>
      </c>
      <c r="D1882" s="2" t="s">
        <v>654</v>
      </c>
      <c r="E1882" s="2" t="s">
        <v>76</v>
      </c>
      <c r="F1882" s="2">
        <v>35670</v>
      </c>
      <c r="G1882" s="2" t="s">
        <v>4125</v>
      </c>
      <c r="H1882" s="2" t="s">
        <v>16</v>
      </c>
      <c r="I1882" s="2" t="s">
        <v>138</v>
      </c>
      <c r="J1882" s="2" t="s">
        <v>15</v>
      </c>
      <c r="K1882" s="2"/>
      <c r="L1882" s="2" t="s">
        <v>30</v>
      </c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 t="s">
        <v>4252</v>
      </c>
      <c r="AG1882" s="2" t="s">
        <v>4252</v>
      </c>
      <c r="AH1882" s="2"/>
    </row>
    <row r="1883" spans="1:34" x14ac:dyDescent="0.25">
      <c r="A1883" s="2">
        <v>337082</v>
      </c>
      <c r="B1883" s="2" t="s">
        <v>2893</v>
      </c>
      <c r="C1883" s="2" t="s">
        <v>2894</v>
      </c>
      <c r="D1883" s="2" t="s">
        <v>495</v>
      </c>
      <c r="E1883" s="2" t="s">
        <v>76</v>
      </c>
      <c r="F1883" s="2">
        <v>29952</v>
      </c>
      <c r="G1883" s="2" t="s">
        <v>2053</v>
      </c>
      <c r="H1883" s="2" t="s">
        <v>16</v>
      </c>
      <c r="I1883" s="2" t="s">
        <v>138</v>
      </c>
      <c r="J1883" s="2" t="s">
        <v>1179</v>
      </c>
      <c r="K1883" s="2"/>
      <c r="L1883" s="2" t="s">
        <v>58</v>
      </c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 t="s">
        <v>4252</v>
      </c>
      <c r="AF1883" s="2" t="s">
        <v>4252</v>
      </c>
      <c r="AG1883" s="2" t="s">
        <v>4252</v>
      </c>
      <c r="AH1883" s="2"/>
    </row>
    <row r="1884" spans="1:34" x14ac:dyDescent="0.25">
      <c r="A1884" s="2">
        <v>337099</v>
      </c>
      <c r="B1884" s="2" t="s">
        <v>3677</v>
      </c>
      <c r="C1884" s="2" t="s">
        <v>338</v>
      </c>
      <c r="D1884" s="2" t="s">
        <v>445</v>
      </c>
      <c r="E1884" s="2" t="s">
        <v>76</v>
      </c>
      <c r="F1884" s="2">
        <v>33970</v>
      </c>
      <c r="G1884" s="2" t="s">
        <v>368</v>
      </c>
      <c r="H1884" s="2" t="s">
        <v>16</v>
      </c>
      <c r="I1884" s="2" t="s">
        <v>138</v>
      </c>
      <c r="J1884" s="2" t="s">
        <v>1179</v>
      </c>
      <c r="K1884" s="2"/>
      <c r="L1884" s="2" t="s">
        <v>18</v>
      </c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 t="s">
        <v>4252</v>
      </c>
      <c r="AG1884" s="2" t="s">
        <v>4252</v>
      </c>
      <c r="AH1884" s="2"/>
    </row>
    <row r="1885" spans="1:34" x14ac:dyDescent="0.25">
      <c r="A1885" s="2">
        <v>337120</v>
      </c>
      <c r="B1885" s="2" t="s">
        <v>1251</v>
      </c>
      <c r="C1885" s="2" t="s">
        <v>274</v>
      </c>
      <c r="D1885" s="2" t="s">
        <v>2470</v>
      </c>
      <c r="E1885" s="2" t="s">
        <v>76</v>
      </c>
      <c r="F1885" s="2">
        <v>34820</v>
      </c>
      <c r="G1885" s="2" t="s">
        <v>67</v>
      </c>
      <c r="H1885" s="2" t="s">
        <v>16</v>
      </c>
      <c r="I1885" s="2" t="s">
        <v>138</v>
      </c>
      <c r="J1885" s="2" t="s">
        <v>1179</v>
      </c>
      <c r="K1885" s="2"/>
      <c r="L1885" s="2" t="s">
        <v>67</v>
      </c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 t="s">
        <v>4252</v>
      </c>
      <c r="AG1885" s="2" t="s">
        <v>4252</v>
      </c>
      <c r="AH1885" s="2"/>
    </row>
    <row r="1886" spans="1:34" x14ac:dyDescent="0.25">
      <c r="A1886" s="2">
        <v>337192</v>
      </c>
      <c r="B1886" s="2" t="s">
        <v>3679</v>
      </c>
      <c r="C1886" s="2" t="s">
        <v>3221</v>
      </c>
      <c r="D1886" s="2" t="s">
        <v>3680</v>
      </c>
      <c r="E1886" s="2" t="s">
        <v>77</v>
      </c>
      <c r="F1886" s="2">
        <v>31598</v>
      </c>
      <c r="G1886" s="2" t="s">
        <v>18</v>
      </c>
      <c r="H1886" s="2" t="s">
        <v>16</v>
      </c>
      <c r="I1886" s="2" t="s">
        <v>138</v>
      </c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 t="s">
        <v>4252</v>
      </c>
      <c r="AD1886" s="2" t="s">
        <v>4252</v>
      </c>
      <c r="AE1886" s="2" t="s">
        <v>4252</v>
      </c>
      <c r="AF1886" s="2" t="s">
        <v>4252</v>
      </c>
      <c r="AG1886" s="2" t="s">
        <v>4252</v>
      </c>
      <c r="AH1886" s="2"/>
    </row>
    <row r="1887" spans="1:34" x14ac:dyDescent="0.25">
      <c r="A1887" s="2">
        <v>337210</v>
      </c>
      <c r="B1887" s="2" t="s">
        <v>3168</v>
      </c>
      <c r="C1887" s="2" t="s">
        <v>1566</v>
      </c>
      <c r="D1887" s="2" t="s">
        <v>927</v>
      </c>
      <c r="E1887" s="2" t="s">
        <v>76</v>
      </c>
      <c r="F1887" s="2">
        <v>31797</v>
      </c>
      <c r="G1887" s="2" t="s">
        <v>55</v>
      </c>
      <c r="H1887" s="2" t="s">
        <v>16</v>
      </c>
      <c r="I1887" s="2" t="s">
        <v>138</v>
      </c>
      <c r="J1887" s="2" t="s">
        <v>1179</v>
      </c>
      <c r="K1887" s="2"/>
      <c r="L1887" s="2" t="s">
        <v>55</v>
      </c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 t="s">
        <v>4252</v>
      </c>
      <c r="AF1887" s="2" t="s">
        <v>4252</v>
      </c>
      <c r="AG1887" s="2" t="s">
        <v>4252</v>
      </c>
      <c r="AH1887" s="2"/>
    </row>
    <row r="1888" spans="1:34" x14ac:dyDescent="0.25">
      <c r="A1888" s="2">
        <v>337217</v>
      </c>
      <c r="B1888" s="2" t="s">
        <v>2976</v>
      </c>
      <c r="C1888" s="2" t="s">
        <v>905</v>
      </c>
      <c r="D1888" s="2" t="s">
        <v>300</v>
      </c>
      <c r="E1888" s="2" t="s">
        <v>76</v>
      </c>
      <c r="F1888" s="2">
        <v>35521</v>
      </c>
      <c r="G1888" s="2" t="s">
        <v>18</v>
      </c>
      <c r="H1888" s="2" t="s">
        <v>16</v>
      </c>
      <c r="I1888" s="2" t="s">
        <v>138</v>
      </c>
      <c r="J1888" s="2" t="s">
        <v>1179</v>
      </c>
      <c r="K1888" s="2"/>
      <c r="L1888" s="2" t="s">
        <v>18</v>
      </c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 t="s">
        <v>4252</v>
      </c>
      <c r="AF1888" s="2" t="s">
        <v>4252</v>
      </c>
      <c r="AG1888" s="2" t="s">
        <v>4252</v>
      </c>
      <c r="AH1888" s="2"/>
    </row>
    <row r="1889" spans="1:34" x14ac:dyDescent="0.25">
      <c r="A1889" s="2">
        <v>337228</v>
      </c>
      <c r="B1889" s="2" t="s">
        <v>3320</v>
      </c>
      <c r="C1889" s="2" t="s">
        <v>3321</v>
      </c>
      <c r="D1889" s="2" t="s">
        <v>319</v>
      </c>
      <c r="E1889" s="2" t="s">
        <v>77</v>
      </c>
      <c r="F1889" s="2">
        <v>33661</v>
      </c>
      <c r="G1889" s="2" t="s">
        <v>450</v>
      </c>
      <c r="H1889" s="2" t="s">
        <v>16</v>
      </c>
      <c r="I1889" s="2" t="s">
        <v>138</v>
      </c>
      <c r="J1889" s="2" t="s">
        <v>1179</v>
      </c>
      <c r="K1889" s="2"/>
      <c r="L1889" s="2" t="s">
        <v>30</v>
      </c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 t="s">
        <v>4252</v>
      </c>
      <c r="AG1889" s="2" t="s">
        <v>4252</v>
      </c>
      <c r="AH1889" s="2"/>
    </row>
    <row r="1890" spans="1:34" x14ac:dyDescent="0.25">
      <c r="A1890" s="2">
        <v>337279</v>
      </c>
      <c r="B1890" s="2" t="s">
        <v>3398</v>
      </c>
      <c r="C1890" s="2" t="s">
        <v>655</v>
      </c>
      <c r="D1890" s="2" t="s">
        <v>548</v>
      </c>
      <c r="E1890" s="2" t="s">
        <v>77</v>
      </c>
      <c r="F1890" s="2">
        <v>35434</v>
      </c>
      <c r="G1890" s="2" t="s">
        <v>212</v>
      </c>
      <c r="H1890" s="2" t="s">
        <v>19</v>
      </c>
      <c r="I1890" s="2" t="s">
        <v>138</v>
      </c>
      <c r="J1890" s="2" t="s">
        <v>15</v>
      </c>
      <c r="K1890" s="2"/>
      <c r="L1890" s="2" t="s">
        <v>18</v>
      </c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 t="s">
        <v>4252</v>
      </c>
      <c r="AF1890" s="2" t="s">
        <v>4252</v>
      </c>
      <c r="AG1890" s="2" t="s">
        <v>4252</v>
      </c>
      <c r="AH1890" s="2"/>
    </row>
    <row r="1891" spans="1:34" x14ac:dyDescent="0.25">
      <c r="A1891" s="2">
        <v>337348</v>
      </c>
      <c r="B1891" s="2" t="s">
        <v>2767</v>
      </c>
      <c r="C1891" s="2" t="s">
        <v>347</v>
      </c>
      <c r="D1891" s="2" t="s">
        <v>2768</v>
      </c>
      <c r="E1891" s="2" t="s">
        <v>77</v>
      </c>
      <c r="F1891" s="2">
        <v>35083</v>
      </c>
      <c r="G1891" s="2" t="s">
        <v>704</v>
      </c>
      <c r="H1891" s="2" t="s">
        <v>16</v>
      </c>
      <c r="I1891" s="2" t="s">
        <v>138</v>
      </c>
      <c r="J1891" s="2" t="s">
        <v>1179</v>
      </c>
      <c r="K1891" s="2"/>
      <c r="L1891" s="2" t="s">
        <v>18</v>
      </c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 t="s">
        <v>4252</v>
      </c>
      <c r="AG1891" s="2" t="s">
        <v>4252</v>
      </c>
      <c r="AH1891" s="2"/>
    </row>
    <row r="1892" spans="1:34" x14ac:dyDescent="0.25">
      <c r="A1892" s="2">
        <v>337385</v>
      </c>
      <c r="B1892" s="2" t="s">
        <v>4033</v>
      </c>
      <c r="C1892" s="2" t="s">
        <v>483</v>
      </c>
      <c r="D1892" s="2" t="s">
        <v>816</v>
      </c>
      <c r="E1892" s="2" t="s">
        <v>77</v>
      </c>
      <c r="F1892" s="2">
        <v>36898</v>
      </c>
      <c r="G1892" s="2" t="s">
        <v>18</v>
      </c>
      <c r="H1892" s="2" t="s">
        <v>16</v>
      </c>
      <c r="I1892" s="2" t="s">
        <v>138</v>
      </c>
      <c r="J1892" s="2" t="s">
        <v>15</v>
      </c>
      <c r="K1892" s="2"/>
      <c r="L1892" s="2" t="s">
        <v>18</v>
      </c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 t="s">
        <v>4252</v>
      </c>
      <c r="AH1892" s="2"/>
    </row>
    <row r="1893" spans="1:34" x14ac:dyDescent="0.25">
      <c r="A1893" s="2">
        <v>337479</v>
      </c>
      <c r="B1893" s="2" t="s">
        <v>4034</v>
      </c>
      <c r="C1893" s="2" t="s">
        <v>811</v>
      </c>
      <c r="D1893" s="2" t="s">
        <v>275</v>
      </c>
      <c r="E1893" s="2" t="s">
        <v>76</v>
      </c>
      <c r="F1893" s="2">
        <v>33359</v>
      </c>
      <c r="G1893" s="2" t="s">
        <v>4035</v>
      </c>
      <c r="H1893" s="2" t="s">
        <v>16</v>
      </c>
      <c r="I1893" s="2" t="s">
        <v>138</v>
      </c>
      <c r="J1893" s="2" t="s">
        <v>15</v>
      </c>
      <c r="K1893" s="2"/>
      <c r="L1893" s="2" t="s">
        <v>58</v>
      </c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 t="s">
        <v>4252</v>
      </c>
      <c r="AH1893" s="2"/>
    </row>
    <row r="1894" spans="1:34" x14ac:dyDescent="0.25">
      <c r="A1894" s="2">
        <v>337507</v>
      </c>
      <c r="B1894" s="2" t="s">
        <v>3211</v>
      </c>
      <c r="C1894" s="2" t="s">
        <v>943</v>
      </c>
      <c r="D1894" s="2" t="s">
        <v>3212</v>
      </c>
      <c r="E1894" s="2" t="s">
        <v>76</v>
      </c>
      <c r="F1894" s="2">
        <v>32246</v>
      </c>
      <c r="G1894" s="2" t="s">
        <v>3213</v>
      </c>
      <c r="H1894" s="2" t="s">
        <v>16</v>
      </c>
      <c r="I1894" s="2" t="s">
        <v>138</v>
      </c>
      <c r="J1894" s="2" t="s">
        <v>1179</v>
      </c>
      <c r="K1894" s="2"/>
      <c r="L1894" s="2" t="s">
        <v>37</v>
      </c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 t="s">
        <v>4252</v>
      </c>
      <c r="AH1894" s="2"/>
    </row>
    <row r="1895" spans="1:34" x14ac:dyDescent="0.25">
      <c r="A1895" s="2">
        <v>337666</v>
      </c>
      <c r="B1895" s="2" t="s">
        <v>4130</v>
      </c>
      <c r="C1895" s="2" t="s">
        <v>1043</v>
      </c>
      <c r="D1895" s="2" t="s">
        <v>276</v>
      </c>
      <c r="E1895" s="2" t="s">
        <v>77</v>
      </c>
      <c r="F1895" s="2">
        <v>36892</v>
      </c>
      <c r="G1895" s="2" t="s">
        <v>18</v>
      </c>
      <c r="H1895" s="2" t="s">
        <v>16</v>
      </c>
      <c r="I1895" s="2" t="s">
        <v>138</v>
      </c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 t="s">
        <v>4252</v>
      </c>
      <c r="AD1895" s="2" t="s">
        <v>4252</v>
      </c>
      <c r="AE1895" s="2" t="s">
        <v>4252</v>
      </c>
      <c r="AF1895" s="2" t="s">
        <v>4252</v>
      </c>
      <c r="AG1895" s="2" t="s">
        <v>4252</v>
      </c>
      <c r="AH1895" s="2"/>
    </row>
    <row r="1896" spans="1:34" x14ac:dyDescent="0.25">
      <c r="A1896" s="2">
        <v>337682</v>
      </c>
      <c r="B1896" s="2" t="s">
        <v>3557</v>
      </c>
      <c r="C1896" s="2" t="s">
        <v>562</v>
      </c>
      <c r="D1896" s="2" t="s">
        <v>1080</v>
      </c>
      <c r="E1896" s="2" t="s">
        <v>77</v>
      </c>
      <c r="F1896" s="2">
        <v>35847</v>
      </c>
      <c r="G1896" s="2" t="s">
        <v>332</v>
      </c>
      <c r="H1896" s="2" t="s">
        <v>16</v>
      </c>
      <c r="I1896" s="2" t="s">
        <v>138</v>
      </c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 t="s">
        <v>4252</v>
      </c>
      <c r="AE1896" s="2" t="s">
        <v>4252</v>
      </c>
      <c r="AF1896" s="2" t="s">
        <v>4252</v>
      </c>
      <c r="AG1896" s="2" t="s">
        <v>4252</v>
      </c>
      <c r="AH1896" s="2"/>
    </row>
    <row r="1897" spans="1:34" x14ac:dyDescent="0.25">
      <c r="A1897" s="2">
        <v>337715</v>
      </c>
      <c r="B1897" s="2" t="s">
        <v>2981</v>
      </c>
      <c r="C1897" s="2" t="s">
        <v>213</v>
      </c>
      <c r="D1897" s="2" t="s">
        <v>840</v>
      </c>
      <c r="E1897" s="2" t="s">
        <v>77</v>
      </c>
      <c r="F1897" s="2">
        <v>31380</v>
      </c>
      <c r="G1897" s="2" t="s">
        <v>2982</v>
      </c>
      <c r="H1897" s="2" t="s">
        <v>16</v>
      </c>
      <c r="I1897" s="2" t="s">
        <v>138</v>
      </c>
      <c r="J1897" s="2" t="s">
        <v>15</v>
      </c>
      <c r="K1897" s="2"/>
      <c r="L1897" s="2" t="s">
        <v>61</v>
      </c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 t="s">
        <v>4252</v>
      </c>
      <c r="AG1897" s="2" t="s">
        <v>4252</v>
      </c>
      <c r="AH1897" s="2"/>
    </row>
    <row r="1898" spans="1:34" x14ac:dyDescent="0.25">
      <c r="A1898" s="2">
        <v>337847</v>
      </c>
      <c r="B1898" s="2" t="s">
        <v>3170</v>
      </c>
      <c r="C1898" s="2" t="s">
        <v>861</v>
      </c>
      <c r="D1898" s="2" t="s">
        <v>641</v>
      </c>
      <c r="E1898" s="2" t="s">
        <v>77</v>
      </c>
      <c r="F1898" s="2">
        <v>34177</v>
      </c>
      <c r="G1898" s="2" t="s">
        <v>212</v>
      </c>
      <c r="H1898" s="2" t="s">
        <v>19</v>
      </c>
      <c r="I1898" s="2" t="s">
        <v>138</v>
      </c>
      <c r="J1898" s="2" t="s">
        <v>15</v>
      </c>
      <c r="K1898" s="2"/>
      <c r="L1898" s="2" t="s">
        <v>18</v>
      </c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 t="s">
        <v>4252</v>
      </c>
      <c r="AG1898" s="2" t="s">
        <v>4252</v>
      </c>
      <c r="AH1898" s="2"/>
    </row>
    <row r="1899" spans="1:34" x14ac:dyDescent="0.25">
      <c r="A1899" s="2">
        <v>337893</v>
      </c>
      <c r="B1899" s="2" t="s">
        <v>2416</v>
      </c>
      <c r="C1899" s="2" t="s">
        <v>331</v>
      </c>
      <c r="D1899" s="2" t="s">
        <v>826</v>
      </c>
      <c r="E1899" s="2" t="s">
        <v>76</v>
      </c>
      <c r="F1899" s="2">
        <v>31650</v>
      </c>
      <c r="G1899" s="2" t="s">
        <v>47</v>
      </c>
      <c r="H1899" s="2" t="s">
        <v>16</v>
      </c>
      <c r="I1899" s="2" t="s">
        <v>138</v>
      </c>
      <c r="J1899" s="2" t="s">
        <v>1179</v>
      </c>
      <c r="K1899" s="2"/>
      <c r="L1899" s="2" t="s">
        <v>47</v>
      </c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 t="s">
        <v>4252</v>
      </c>
      <c r="AH1899" s="2"/>
    </row>
    <row r="1900" spans="1:34" x14ac:dyDescent="0.25">
      <c r="A1900" s="2">
        <v>337913</v>
      </c>
      <c r="B1900" s="2" t="s">
        <v>4048</v>
      </c>
      <c r="C1900" s="2" t="s">
        <v>3053</v>
      </c>
      <c r="D1900" s="2" t="s">
        <v>605</v>
      </c>
      <c r="E1900" s="2" t="s">
        <v>77</v>
      </c>
      <c r="F1900" s="2">
        <v>33704</v>
      </c>
      <c r="G1900" s="2" t="s">
        <v>651</v>
      </c>
      <c r="H1900" s="2" t="s">
        <v>16</v>
      </c>
      <c r="I1900" s="2" t="s">
        <v>138</v>
      </c>
      <c r="J1900" s="2" t="s">
        <v>15</v>
      </c>
      <c r="K1900" s="2"/>
      <c r="L1900" s="2" t="s">
        <v>40</v>
      </c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 t="s">
        <v>4252</v>
      </c>
      <c r="AG1900" s="2" t="s">
        <v>4252</v>
      </c>
      <c r="AH1900" s="2"/>
    </row>
    <row r="1901" spans="1:34" x14ac:dyDescent="0.25">
      <c r="A1901" s="2">
        <v>337976</v>
      </c>
      <c r="B1901" s="2" t="s">
        <v>496</v>
      </c>
      <c r="C1901" s="2" t="s">
        <v>540</v>
      </c>
      <c r="D1901" s="2" t="s">
        <v>283</v>
      </c>
      <c r="E1901" s="2" t="s">
        <v>76</v>
      </c>
      <c r="F1901" s="2">
        <v>33826</v>
      </c>
      <c r="G1901" s="2" t="s">
        <v>212</v>
      </c>
      <c r="H1901" s="2" t="s">
        <v>16</v>
      </c>
      <c r="I1901" s="2" t="s">
        <v>138</v>
      </c>
      <c r="J1901" s="2" t="s">
        <v>15</v>
      </c>
      <c r="K1901" s="2"/>
      <c r="L1901" s="2" t="s">
        <v>18</v>
      </c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 t="s">
        <v>4252</v>
      </c>
      <c r="AF1901" s="2" t="s">
        <v>4252</v>
      </c>
      <c r="AG1901" s="2" t="s">
        <v>4252</v>
      </c>
      <c r="AH1901" s="2"/>
    </row>
    <row r="1902" spans="1:34" x14ac:dyDescent="0.25">
      <c r="A1902" s="2">
        <v>338083</v>
      </c>
      <c r="B1902" s="2" t="s">
        <v>2575</v>
      </c>
      <c r="C1902" s="2" t="s">
        <v>252</v>
      </c>
      <c r="D1902" s="2" t="s">
        <v>410</v>
      </c>
      <c r="E1902" s="2" t="s">
        <v>77</v>
      </c>
      <c r="F1902" s="2">
        <v>32899</v>
      </c>
      <c r="G1902" s="2" t="s">
        <v>2576</v>
      </c>
      <c r="H1902" s="2" t="s">
        <v>16</v>
      </c>
      <c r="I1902" s="2" t="s">
        <v>138</v>
      </c>
      <c r="J1902" s="2" t="s">
        <v>1179</v>
      </c>
      <c r="K1902" s="2"/>
      <c r="L1902" s="2" t="s">
        <v>30</v>
      </c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 t="s">
        <v>4252</v>
      </c>
      <c r="AG1902" s="2" t="s">
        <v>4252</v>
      </c>
      <c r="AH1902" s="2"/>
    </row>
    <row r="1903" spans="1:34" x14ac:dyDescent="0.25">
      <c r="A1903" s="2">
        <v>338133</v>
      </c>
      <c r="B1903" s="2" t="s">
        <v>3691</v>
      </c>
      <c r="C1903" s="2" t="s">
        <v>3692</v>
      </c>
      <c r="D1903" s="2" t="s">
        <v>283</v>
      </c>
      <c r="E1903" s="2" t="s">
        <v>76</v>
      </c>
      <c r="F1903" s="2">
        <v>35247</v>
      </c>
      <c r="G1903" s="2" t="s">
        <v>67</v>
      </c>
      <c r="H1903" s="2" t="s">
        <v>16</v>
      </c>
      <c r="I1903" s="2" t="s">
        <v>138</v>
      </c>
      <c r="J1903" s="2" t="s">
        <v>1179</v>
      </c>
      <c r="K1903" s="2"/>
      <c r="L1903" s="2" t="s">
        <v>67</v>
      </c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 t="s">
        <v>4252</v>
      </c>
      <c r="AH1903" s="2"/>
    </row>
    <row r="1904" spans="1:34" x14ac:dyDescent="0.25">
      <c r="A1904" s="2">
        <v>338167</v>
      </c>
      <c r="B1904" s="2" t="s">
        <v>2472</v>
      </c>
      <c r="C1904" s="2" t="s">
        <v>376</v>
      </c>
      <c r="D1904" s="2" t="s">
        <v>1280</v>
      </c>
      <c r="E1904" s="2" t="s">
        <v>77</v>
      </c>
      <c r="F1904" s="2">
        <v>31780</v>
      </c>
      <c r="G1904" s="2" t="s">
        <v>2473</v>
      </c>
      <c r="H1904" s="2" t="s">
        <v>16</v>
      </c>
      <c r="I1904" s="2" t="s">
        <v>138</v>
      </c>
      <c r="J1904" s="2" t="s">
        <v>1179</v>
      </c>
      <c r="K1904" s="2"/>
      <c r="L1904" s="2" t="s">
        <v>40</v>
      </c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 t="s">
        <v>4252</v>
      </c>
      <c r="AG1904" s="2" t="s">
        <v>4252</v>
      </c>
      <c r="AH1904" s="2"/>
    </row>
    <row r="1905" spans="1:34" x14ac:dyDescent="0.25">
      <c r="A1905" s="2">
        <v>338244</v>
      </c>
      <c r="B1905" s="2" t="s">
        <v>2480</v>
      </c>
      <c r="C1905" s="2" t="s">
        <v>2481</v>
      </c>
      <c r="D1905" s="2" t="s">
        <v>2482</v>
      </c>
      <c r="E1905" s="2" t="s">
        <v>76</v>
      </c>
      <c r="F1905" s="2">
        <v>32621</v>
      </c>
      <c r="G1905" s="2" t="s">
        <v>18</v>
      </c>
      <c r="H1905" s="2" t="s">
        <v>16</v>
      </c>
      <c r="I1905" s="2" t="s">
        <v>138</v>
      </c>
      <c r="J1905" s="2" t="s">
        <v>1179</v>
      </c>
      <c r="K1905" s="2"/>
      <c r="L1905" s="2" t="s">
        <v>18</v>
      </c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 t="s">
        <v>4252</v>
      </c>
      <c r="AH1905" s="2"/>
    </row>
    <row r="1906" spans="1:34" x14ac:dyDescent="0.25">
      <c r="A1906" s="2">
        <v>338255</v>
      </c>
      <c r="B1906" s="2" t="s">
        <v>3454</v>
      </c>
      <c r="C1906" s="2" t="s">
        <v>1590</v>
      </c>
      <c r="D1906" s="2" t="s">
        <v>2304</v>
      </c>
      <c r="E1906" s="2" t="s">
        <v>77</v>
      </c>
      <c r="F1906" s="2">
        <v>35948</v>
      </c>
      <c r="G1906" s="2" t="s">
        <v>61</v>
      </c>
      <c r="H1906" s="2" t="s">
        <v>16</v>
      </c>
      <c r="I1906" s="2" t="s">
        <v>138</v>
      </c>
      <c r="J1906" s="2" t="s">
        <v>1179</v>
      </c>
      <c r="K1906" s="2"/>
      <c r="L1906" s="2" t="s">
        <v>61</v>
      </c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 t="s">
        <v>4252</v>
      </c>
      <c r="AH1906" s="2"/>
    </row>
    <row r="1907" spans="1:34" x14ac:dyDescent="0.25">
      <c r="A1907" s="2">
        <v>338277</v>
      </c>
      <c r="B1907" s="2" t="s">
        <v>3813</v>
      </c>
      <c r="C1907" s="2" t="s">
        <v>3814</v>
      </c>
      <c r="D1907" s="2" t="s">
        <v>2251</v>
      </c>
      <c r="E1907" s="2" t="s">
        <v>76</v>
      </c>
      <c r="F1907" s="2">
        <v>35796</v>
      </c>
      <c r="G1907" s="2" t="s">
        <v>18</v>
      </c>
      <c r="H1907" s="2" t="s">
        <v>16</v>
      </c>
      <c r="I1907" s="2" t="s">
        <v>138</v>
      </c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 t="s">
        <v>4252</v>
      </c>
      <c r="AH1907" s="2"/>
    </row>
    <row r="1908" spans="1:34" x14ac:dyDescent="0.25">
      <c r="A1908" s="2">
        <v>338285</v>
      </c>
      <c r="B1908" s="2" t="s">
        <v>3790</v>
      </c>
      <c r="C1908" s="2" t="s">
        <v>3791</v>
      </c>
      <c r="D1908" s="2" t="s">
        <v>2041</v>
      </c>
      <c r="E1908" s="2" t="s">
        <v>76</v>
      </c>
      <c r="F1908" s="2">
        <v>35484</v>
      </c>
      <c r="G1908" s="2" t="s">
        <v>18</v>
      </c>
      <c r="H1908" s="2" t="s">
        <v>16</v>
      </c>
      <c r="I1908" s="2" t="s">
        <v>138</v>
      </c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 t="s">
        <v>4252</v>
      </c>
      <c r="AH1908" s="2"/>
    </row>
    <row r="1909" spans="1:34" x14ac:dyDescent="0.25">
      <c r="A1909" s="2">
        <v>338303</v>
      </c>
      <c r="B1909" s="2" t="s">
        <v>3573</v>
      </c>
      <c r="C1909" s="2" t="s">
        <v>223</v>
      </c>
      <c r="D1909" s="2" t="s">
        <v>366</v>
      </c>
      <c r="E1909" s="2" t="s">
        <v>77</v>
      </c>
      <c r="F1909" s="2">
        <v>34252</v>
      </c>
      <c r="G1909" s="2" t="s">
        <v>675</v>
      </c>
      <c r="H1909" s="2" t="s">
        <v>16</v>
      </c>
      <c r="I1909" s="2" t="s">
        <v>138</v>
      </c>
      <c r="J1909" s="2" t="s">
        <v>15</v>
      </c>
      <c r="K1909" s="2"/>
      <c r="L1909" s="2" t="s">
        <v>67</v>
      </c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 t="s">
        <v>4252</v>
      </c>
      <c r="AF1909" s="2" t="s">
        <v>4252</v>
      </c>
      <c r="AG1909" s="2" t="s">
        <v>4252</v>
      </c>
      <c r="AH1909" s="2"/>
    </row>
    <row r="1910" spans="1:34" x14ac:dyDescent="0.25">
      <c r="A1910" s="2">
        <v>338306</v>
      </c>
      <c r="B1910" s="2" t="s">
        <v>3171</v>
      </c>
      <c r="C1910" s="2" t="s">
        <v>387</v>
      </c>
      <c r="D1910" s="2" t="s">
        <v>3172</v>
      </c>
      <c r="E1910" s="2" t="s">
        <v>77</v>
      </c>
      <c r="F1910" s="2">
        <v>35431</v>
      </c>
      <c r="G1910" s="2" t="s">
        <v>58</v>
      </c>
      <c r="H1910" s="2" t="s">
        <v>16</v>
      </c>
      <c r="I1910" s="2" t="s">
        <v>138</v>
      </c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 t="s">
        <v>4252</v>
      </c>
      <c r="AG1910" s="2" t="s">
        <v>4252</v>
      </c>
      <c r="AH1910" s="2"/>
    </row>
    <row r="1911" spans="1:34" x14ac:dyDescent="0.25">
      <c r="A1911" s="2">
        <v>338522</v>
      </c>
      <c r="B1911" s="2" t="s">
        <v>2948</v>
      </c>
      <c r="C1911" s="2" t="s">
        <v>220</v>
      </c>
      <c r="D1911" s="2" t="s">
        <v>859</v>
      </c>
      <c r="E1911" s="2" t="s">
        <v>77</v>
      </c>
      <c r="F1911" s="2">
        <v>31062</v>
      </c>
      <c r="G1911" s="2" t="s">
        <v>2949</v>
      </c>
      <c r="H1911" s="2" t="s">
        <v>16</v>
      </c>
      <c r="I1911" s="2" t="s">
        <v>138</v>
      </c>
      <c r="J1911" s="2" t="s">
        <v>15</v>
      </c>
      <c r="K1911" s="2"/>
      <c r="L1911" s="2" t="s">
        <v>40</v>
      </c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 t="s">
        <v>4252</v>
      </c>
      <c r="AH1911" s="2"/>
    </row>
    <row r="1912" spans="1:34" x14ac:dyDescent="0.25">
      <c r="A1912" s="2">
        <v>338629</v>
      </c>
      <c r="B1912" s="2" t="s">
        <v>2924</v>
      </c>
      <c r="C1912" s="2" t="s">
        <v>518</v>
      </c>
      <c r="D1912" s="2" t="s">
        <v>2925</v>
      </c>
      <c r="E1912" s="2" t="s">
        <v>77</v>
      </c>
      <c r="F1912" s="2">
        <v>35774</v>
      </c>
      <c r="G1912" s="2" t="s">
        <v>2926</v>
      </c>
      <c r="H1912" s="2" t="s">
        <v>16</v>
      </c>
      <c r="I1912" s="2" t="s">
        <v>138</v>
      </c>
      <c r="J1912" s="2" t="s">
        <v>1179</v>
      </c>
      <c r="K1912" s="2"/>
      <c r="L1912" s="2" t="s">
        <v>47</v>
      </c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 t="s">
        <v>4252</v>
      </c>
      <c r="AH1912" s="2"/>
    </row>
    <row r="1913" spans="1:34" x14ac:dyDescent="0.25">
      <c r="A1913" s="2">
        <v>338771</v>
      </c>
      <c r="B1913" s="2" t="s">
        <v>4197</v>
      </c>
      <c r="C1913" s="2" t="s">
        <v>331</v>
      </c>
      <c r="D1913" s="2" t="s">
        <v>410</v>
      </c>
      <c r="E1913" s="2" t="s">
        <v>77</v>
      </c>
      <c r="F1913" s="2">
        <v>36404</v>
      </c>
      <c r="G1913" s="2" t="s">
        <v>18</v>
      </c>
      <c r="H1913" s="2" t="s">
        <v>16</v>
      </c>
      <c r="I1913" s="2" t="s">
        <v>138</v>
      </c>
      <c r="J1913" s="2" t="s">
        <v>1179</v>
      </c>
      <c r="K1913" s="2"/>
      <c r="L1913" s="2" t="s">
        <v>30</v>
      </c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 t="s">
        <v>4252</v>
      </c>
      <c r="AH1913" s="2"/>
    </row>
    <row r="1914" spans="1:34" x14ac:dyDescent="0.25">
      <c r="A1914" s="2">
        <v>338887</v>
      </c>
      <c r="B1914" s="2" t="s">
        <v>2778</v>
      </c>
      <c r="C1914" s="2" t="s">
        <v>2779</v>
      </c>
      <c r="D1914" s="2" t="s">
        <v>689</v>
      </c>
      <c r="E1914" s="2" t="s">
        <v>77</v>
      </c>
      <c r="F1914" s="2">
        <v>34339</v>
      </c>
      <c r="G1914" s="2" t="s">
        <v>2780</v>
      </c>
      <c r="H1914" s="2" t="s">
        <v>16</v>
      </c>
      <c r="I1914" s="2" t="s">
        <v>138</v>
      </c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 t="s">
        <v>4252</v>
      </c>
      <c r="AD1914" s="2" t="s">
        <v>4252</v>
      </c>
      <c r="AE1914" s="2" t="s">
        <v>4252</v>
      </c>
      <c r="AF1914" s="2" t="s">
        <v>4252</v>
      </c>
      <c r="AG1914" s="2" t="s">
        <v>4252</v>
      </c>
      <c r="AH1914" s="2"/>
    </row>
    <row r="1915" spans="1:34" x14ac:dyDescent="0.25">
      <c r="A1915" s="2">
        <v>338892</v>
      </c>
      <c r="B1915" s="2" t="s">
        <v>4206</v>
      </c>
      <c r="C1915" s="2" t="s">
        <v>228</v>
      </c>
      <c r="D1915" s="2" t="s">
        <v>517</v>
      </c>
      <c r="E1915" s="2" t="s">
        <v>77</v>
      </c>
      <c r="F1915" s="2">
        <v>36161</v>
      </c>
      <c r="G1915" s="2" t="s">
        <v>18</v>
      </c>
      <c r="H1915" s="2" t="s">
        <v>16</v>
      </c>
      <c r="I1915" s="2" t="s">
        <v>138</v>
      </c>
      <c r="J1915" s="2" t="s">
        <v>15</v>
      </c>
      <c r="K1915" s="2"/>
      <c r="L1915" s="2" t="s">
        <v>18</v>
      </c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 t="s">
        <v>4252</v>
      </c>
      <c r="AH1915" s="2"/>
    </row>
    <row r="1916" spans="1:34" x14ac:dyDescent="0.25">
      <c r="A1916" s="2">
        <v>338910</v>
      </c>
      <c r="B1916" s="2" t="s">
        <v>3700</v>
      </c>
      <c r="C1916" s="2" t="s">
        <v>1733</v>
      </c>
      <c r="D1916" s="2" t="s">
        <v>298</v>
      </c>
      <c r="E1916" s="2" t="s">
        <v>77</v>
      </c>
      <c r="F1916" s="2">
        <v>30682</v>
      </c>
      <c r="G1916" s="2" t="s">
        <v>18</v>
      </c>
      <c r="H1916" s="2" t="s">
        <v>16</v>
      </c>
      <c r="I1916" s="2" t="s">
        <v>138</v>
      </c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 t="s">
        <v>4252</v>
      </c>
      <c r="AD1916" s="2" t="s">
        <v>4252</v>
      </c>
      <c r="AE1916" s="2" t="s">
        <v>4252</v>
      </c>
      <c r="AF1916" s="2" t="s">
        <v>4252</v>
      </c>
      <c r="AG1916" s="2" t="s">
        <v>4252</v>
      </c>
      <c r="AH1916" s="2"/>
    </row>
    <row r="1917" spans="1:34" x14ac:dyDescent="0.25">
      <c r="A1917" s="2">
        <v>339101</v>
      </c>
      <c r="B1917" s="2" t="s">
        <v>2339</v>
      </c>
      <c r="C1917" s="2" t="s">
        <v>2046</v>
      </c>
      <c r="D1917" s="2" t="s">
        <v>221</v>
      </c>
      <c r="E1917" s="2" t="s">
        <v>77</v>
      </c>
      <c r="F1917" s="2">
        <v>36656</v>
      </c>
      <c r="G1917" s="2" t="s">
        <v>212</v>
      </c>
      <c r="H1917" s="2" t="s">
        <v>16</v>
      </c>
      <c r="I1917" s="2" t="s">
        <v>138</v>
      </c>
      <c r="J1917" s="2" t="s">
        <v>1179</v>
      </c>
      <c r="K1917" s="2"/>
      <c r="L1917" s="2" t="s">
        <v>18</v>
      </c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 t="s">
        <v>4252</v>
      </c>
      <c r="AG1917" s="2" t="s">
        <v>4252</v>
      </c>
      <c r="AH1917" s="2"/>
    </row>
    <row r="1918" spans="1:34" x14ac:dyDescent="0.25">
      <c r="A1918" s="2">
        <v>339195</v>
      </c>
      <c r="B1918" s="2" t="s">
        <v>2314</v>
      </c>
      <c r="C1918" s="2" t="s">
        <v>970</v>
      </c>
      <c r="D1918" s="2" t="s">
        <v>275</v>
      </c>
      <c r="E1918" s="2" t="s">
        <v>77</v>
      </c>
      <c r="F1918" s="2">
        <v>36373</v>
      </c>
      <c r="G1918" s="2" t="s">
        <v>2315</v>
      </c>
      <c r="H1918" s="2" t="s">
        <v>16</v>
      </c>
      <c r="I1918" s="2" t="s">
        <v>138</v>
      </c>
      <c r="J1918" s="2" t="s">
        <v>15</v>
      </c>
      <c r="K1918" s="2"/>
      <c r="L1918" s="2" t="s">
        <v>30</v>
      </c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 t="s">
        <v>4252</v>
      </c>
      <c r="AH1918" s="2"/>
    </row>
    <row r="1919" spans="1:34" x14ac:dyDescent="0.25">
      <c r="A1919" s="2">
        <v>339486</v>
      </c>
      <c r="B1919" s="2" t="s">
        <v>2327</v>
      </c>
      <c r="C1919" s="2" t="s">
        <v>338</v>
      </c>
      <c r="D1919" s="2" t="s">
        <v>1003</v>
      </c>
      <c r="E1919" s="2" t="s">
        <v>76</v>
      </c>
      <c r="F1919" s="2">
        <v>29483</v>
      </c>
      <c r="G1919" s="2" t="s">
        <v>37</v>
      </c>
      <c r="H1919" s="2" t="s">
        <v>16</v>
      </c>
      <c r="I1919" s="2" t="s">
        <v>138</v>
      </c>
      <c r="J1919" s="2" t="s">
        <v>15</v>
      </c>
      <c r="K1919" s="2"/>
      <c r="L1919" s="2" t="s">
        <v>37</v>
      </c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 t="s">
        <v>4252</v>
      </c>
      <c r="AG1919" s="2" t="s">
        <v>4252</v>
      </c>
      <c r="AH1919" s="2"/>
    </row>
    <row r="1920" spans="1:34" x14ac:dyDescent="0.25">
      <c r="A1920" s="2">
        <v>339572</v>
      </c>
      <c r="B1920" s="2" t="s">
        <v>4247</v>
      </c>
      <c r="C1920" s="2" t="s">
        <v>334</v>
      </c>
      <c r="D1920" s="2" t="s">
        <v>211</v>
      </c>
      <c r="E1920" s="2"/>
      <c r="F1920" s="2"/>
      <c r="G1920" s="2"/>
      <c r="H1920" s="2"/>
      <c r="I1920" s="2" t="s">
        <v>138</v>
      </c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 t="s">
        <v>4252</v>
      </c>
      <c r="X1920" s="2" t="s">
        <v>4252</v>
      </c>
      <c r="Y1920" s="2" t="s">
        <v>4252</v>
      </c>
      <c r="Z1920" s="2" t="s">
        <v>4252</v>
      </c>
      <c r="AA1920" s="2" t="s">
        <v>4252</v>
      </c>
      <c r="AB1920" s="2" t="s">
        <v>4252</v>
      </c>
      <c r="AC1920" s="2" t="s">
        <v>4252</v>
      </c>
      <c r="AD1920" s="2" t="s">
        <v>4252</v>
      </c>
      <c r="AE1920" s="2" t="s">
        <v>4252</v>
      </c>
      <c r="AF1920" s="2" t="s">
        <v>4252</v>
      </c>
      <c r="AG1920" s="2" t="s">
        <v>4252</v>
      </c>
      <c r="AH1920" s="2"/>
    </row>
    <row r="1921" spans="1:34" x14ac:dyDescent="0.25">
      <c r="A1921" s="2">
        <v>339604</v>
      </c>
      <c r="B1921" s="2" t="s">
        <v>2325</v>
      </c>
      <c r="C1921" s="2" t="s">
        <v>263</v>
      </c>
      <c r="D1921" s="2" t="s">
        <v>420</v>
      </c>
      <c r="E1921" s="2" t="s">
        <v>77</v>
      </c>
      <c r="F1921" s="2">
        <v>31795</v>
      </c>
      <c r="G1921" s="2" t="s">
        <v>67</v>
      </c>
      <c r="H1921" s="2" t="s">
        <v>16</v>
      </c>
      <c r="I1921" s="2" t="s">
        <v>138</v>
      </c>
      <c r="J1921" s="2" t="s">
        <v>1179</v>
      </c>
      <c r="K1921" s="2"/>
      <c r="L1921" s="2" t="s">
        <v>67</v>
      </c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 t="s">
        <v>4252</v>
      </c>
      <c r="AG1921" s="2" t="s">
        <v>4252</v>
      </c>
      <c r="AH1921" s="2"/>
    </row>
    <row r="1922" spans="1:34" x14ac:dyDescent="0.25">
      <c r="A1922" s="2">
        <v>323950</v>
      </c>
      <c r="B1922" s="2" t="s">
        <v>3339</v>
      </c>
      <c r="C1922" s="2" t="s">
        <v>403</v>
      </c>
      <c r="D1922" s="2" t="s">
        <v>494</v>
      </c>
      <c r="E1922" s="2" t="s">
        <v>76</v>
      </c>
      <c r="F1922" s="2">
        <v>34182</v>
      </c>
      <c r="G1922" s="2" t="s">
        <v>18</v>
      </c>
      <c r="H1922" s="2" t="s">
        <v>16</v>
      </c>
      <c r="I1922" s="2" t="s">
        <v>138</v>
      </c>
      <c r="J1922" s="2" t="s">
        <v>1179</v>
      </c>
      <c r="K1922" s="2"/>
      <c r="L1922" s="2" t="s">
        <v>18</v>
      </c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</row>
    <row r="1923" spans="1:34" x14ac:dyDescent="0.25">
      <c r="A1923" s="2">
        <v>325118</v>
      </c>
      <c r="B1923" s="2" t="s">
        <v>2418</v>
      </c>
      <c r="C1923" s="2" t="s">
        <v>213</v>
      </c>
      <c r="D1923" s="2" t="s">
        <v>237</v>
      </c>
      <c r="E1923" s="2" t="s">
        <v>76</v>
      </c>
      <c r="F1923" s="2">
        <v>33062</v>
      </c>
      <c r="G1923" s="2" t="s">
        <v>441</v>
      </c>
      <c r="H1923" s="2" t="s">
        <v>19</v>
      </c>
      <c r="I1923" s="2" t="s">
        <v>138</v>
      </c>
      <c r="J1923" s="2" t="s">
        <v>1179</v>
      </c>
      <c r="K1923" s="2"/>
      <c r="L1923" s="2" t="s">
        <v>30</v>
      </c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</row>
    <row r="1924" spans="1:34" x14ac:dyDescent="0.25">
      <c r="A1924" s="2">
        <v>327762</v>
      </c>
      <c r="B1924" s="2" t="s">
        <v>2390</v>
      </c>
      <c r="C1924" s="2" t="s">
        <v>247</v>
      </c>
      <c r="D1924" s="2" t="s">
        <v>508</v>
      </c>
      <c r="E1924" s="2" t="s">
        <v>76</v>
      </c>
      <c r="F1924" s="2">
        <v>35162</v>
      </c>
      <c r="G1924" s="2" t="s">
        <v>2391</v>
      </c>
      <c r="H1924" s="2" t="s">
        <v>16</v>
      </c>
      <c r="I1924" s="2" t="s">
        <v>138</v>
      </c>
      <c r="J1924" s="2" t="s">
        <v>1179</v>
      </c>
      <c r="K1924" s="2"/>
      <c r="L1924" s="2" t="s">
        <v>30</v>
      </c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</row>
    <row r="1925" spans="1:34" x14ac:dyDescent="0.25">
      <c r="A1925" s="2">
        <v>328194</v>
      </c>
      <c r="B1925" s="2" t="s">
        <v>3994</v>
      </c>
      <c r="C1925" s="2" t="s">
        <v>602</v>
      </c>
      <c r="D1925" s="2" t="s">
        <v>625</v>
      </c>
      <c r="E1925" s="2" t="s">
        <v>77</v>
      </c>
      <c r="F1925" s="2">
        <v>33994</v>
      </c>
      <c r="G1925" s="2" t="s">
        <v>18</v>
      </c>
      <c r="H1925" s="2" t="s">
        <v>16</v>
      </c>
      <c r="I1925" s="2" t="s">
        <v>138</v>
      </c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</row>
    <row r="1926" spans="1:34" x14ac:dyDescent="0.25">
      <c r="A1926" s="2">
        <v>328599</v>
      </c>
      <c r="B1926" s="2" t="s">
        <v>2593</v>
      </c>
      <c r="C1926" s="2" t="s">
        <v>228</v>
      </c>
      <c r="D1926" s="2" t="s">
        <v>268</v>
      </c>
      <c r="E1926" s="2" t="s">
        <v>76</v>
      </c>
      <c r="F1926" s="2">
        <v>33239</v>
      </c>
      <c r="G1926" s="2" t="s">
        <v>587</v>
      </c>
      <c r="H1926" s="2" t="s">
        <v>16</v>
      </c>
      <c r="I1926" s="2" t="s">
        <v>138</v>
      </c>
      <c r="J1926" s="2" t="s">
        <v>15</v>
      </c>
      <c r="K1926" s="2"/>
      <c r="L1926" s="2" t="s">
        <v>18</v>
      </c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</row>
    <row r="1927" spans="1:34" x14ac:dyDescent="0.25">
      <c r="A1927" s="2">
        <v>330552</v>
      </c>
      <c r="B1927" s="2" t="s">
        <v>3996</v>
      </c>
      <c r="C1927" s="2" t="s">
        <v>413</v>
      </c>
      <c r="D1927" s="2" t="s">
        <v>333</v>
      </c>
      <c r="E1927" s="2" t="s">
        <v>76</v>
      </c>
      <c r="F1927" s="2">
        <v>36074</v>
      </c>
      <c r="G1927" s="2" t="s">
        <v>569</v>
      </c>
      <c r="H1927" s="2" t="s">
        <v>16</v>
      </c>
      <c r="I1927" s="2" t="s">
        <v>138</v>
      </c>
      <c r="J1927" s="2" t="s">
        <v>1179</v>
      </c>
      <c r="K1927" s="2"/>
      <c r="L1927" s="2" t="s">
        <v>30</v>
      </c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</row>
    <row r="1928" spans="1:34" x14ac:dyDescent="0.25">
      <c r="A1928" s="2">
        <v>333751</v>
      </c>
      <c r="B1928" s="2" t="s">
        <v>2799</v>
      </c>
      <c r="C1928" s="2" t="s">
        <v>228</v>
      </c>
      <c r="D1928" s="2" t="s">
        <v>567</v>
      </c>
      <c r="E1928" s="2" t="s">
        <v>77</v>
      </c>
      <c r="F1928" s="2">
        <v>32546</v>
      </c>
      <c r="G1928" s="2" t="s">
        <v>47</v>
      </c>
      <c r="H1928" s="2" t="s">
        <v>16</v>
      </c>
      <c r="I1928" s="2" t="s">
        <v>138</v>
      </c>
      <c r="J1928" s="2" t="s">
        <v>1179</v>
      </c>
      <c r="K1928" s="2"/>
      <c r="L1928" s="2" t="s">
        <v>18</v>
      </c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</row>
    <row r="1929" spans="1:34" x14ac:dyDescent="0.25">
      <c r="A1929" s="2">
        <v>333816</v>
      </c>
      <c r="B1929" s="2" t="s">
        <v>4000</v>
      </c>
      <c r="C1929" s="2" t="s">
        <v>4001</v>
      </c>
      <c r="D1929" s="2" t="s">
        <v>1269</v>
      </c>
      <c r="E1929" s="2" t="s">
        <v>76</v>
      </c>
      <c r="F1929" s="2">
        <v>35796</v>
      </c>
      <c r="G1929" s="2" t="s">
        <v>1616</v>
      </c>
      <c r="H1929" s="2" t="s">
        <v>16</v>
      </c>
      <c r="I1929" s="2" t="s">
        <v>138</v>
      </c>
      <c r="J1929" s="2" t="s">
        <v>1179</v>
      </c>
      <c r="K1929" s="2"/>
      <c r="L1929" s="2" t="s">
        <v>30</v>
      </c>
      <c r="M1929" s="2"/>
      <c r="N1929" s="2"/>
      <c r="O1929" s="2"/>
      <c r="P1929" s="2"/>
      <c r="Q1929" s="2"/>
      <c r="R1929" s="2">
        <v>5029</v>
      </c>
      <c r="S1929" s="2">
        <v>45512</v>
      </c>
      <c r="T1929" s="2">
        <v>20000</v>
      </c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</row>
    <row r="1930" spans="1:34" x14ac:dyDescent="0.25">
      <c r="A1930" s="2">
        <v>333820</v>
      </c>
      <c r="B1930" s="2" t="s">
        <v>3944</v>
      </c>
      <c r="C1930" s="2" t="s">
        <v>233</v>
      </c>
      <c r="D1930" s="2" t="s">
        <v>3945</v>
      </c>
      <c r="E1930" s="2" t="s">
        <v>77</v>
      </c>
      <c r="F1930" s="2">
        <v>34339</v>
      </c>
      <c r="G1930" s="2" t="s">
        <v>428</v>
      </c>
      <c r="H1930" s="2" t="s">
        <v>16</v>
      </c>
      <c r="I1930" s="2" t="s">
        <v>138</v>
      </c>
      <c r="J1930" s="2" t="s">
        <v>1179</v>
      </c>
      <c r="K1930" s="2"/>
      <c r="L1930" s="2" t="s">
        <v>30</v>
      </c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</row>
    <row r="1931" spans="1:34" x14ac:dyDescent="0.25">
      <c r="A1931" s="2">
        <v>333911</v>
      </c>
      <c r="B1931" s="2" t="s">
        <v>4002</v>
      </c>
      <c r="C1931" s="2" t="s">
        <v>252</v>
      </c>
      <c r="D1931" s="2" t="s">
        <v>211</v>
      </c>
      <c r="E1931" s="2" t="s">
        <v>76</v>
      </c>
      <c r="F1931" s="2">
        <v>35537</v>
      </c>
      <c r="G1931" s="2" t="s">
        <v>1635</v>
      </c>
      <c r="H1931" s="2" t="s">
        <v>16</v>
      </c>
      <c r="I1931" s="2" t="s">
        <v>138</v>
      </c>
      <c r="J1931" s="2" t="s">
        <v>15</v>
      </c>
      <c r="K1931" s="2"/>
      <c r="L1931" s="2" t="s">
        <v>18</v>
      </c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</row>
    <row r="1932" spans="1:34" x14ac:dyDescent="0.25">
      <c r="A1932" s="2">
        <v>334544</v>
      </c>
      <c r="B1932" s="2" t="s">
        <v>3343</v>
      </c>
      <c r="C1932" s="2" t="s">
        <v>210</v>
      </c>
      <c r="D1932" s="2" t="s">
        <v>221</v>
      </c>
      <c r="E1932" s="2" t="s">
        <v>76</v>
      </c>
      <c r="F1932" s="2">
        <v>35825</v>
      </c>
      <c r="G1932" s="2" t="s">
        <v>3344</v>
      </c>
      <c r="H1932" s="2" t="s">
        <v>16</v>
      </c>
      <c r="I1932" s="2" t="s">
        <v>138</v>
      </c>
      <c r="J1932" s="2" t="s">
        <v>15</v>
      </c>
      <c r="K1932" s="2"/>
      <c r="L1932" s="2" t="s">
        <v>18</v>
      </c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</row>
    <row r="1933" spans="1:34" x14ac:dyDescent="0.25">
      <c r="A1933" s="2">
        <v>334570</v>
      </c>
      <c r="B1933" s="2" t="s">
        <v>2645</v>
      </c>
      <c r="C1933" s="2" t="s">
        <v>648</v>
      </c>
      <c r="D1933" s="2" t="s">
        <v>619</v>
      </c>
      <c r="E1933" s="2" t="s">
        <v>76</v>
      </c>
      <c r="F1933" s="2">
        <v>34018</v>
      </c>
      <c r="G1933" s="2" t="s">
        <v>2646</v>
      </c>
      <c r="H1933" s="2" t="s">
        <v>16</v>
      </c>
      <c r="I1933" s="2" t="s">
        <v>138</v>
      </c>
      <c r="J1933" s="2" t="s">
        <v>1179</v>
      </c>
      <c r="K1933" s="2"/>
      <c r="L1933" s="2" t="s">
        <v>67</v>
      </c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</row>
    <row r="1934" spans="1:34" x14ac:dyDescent="0.25">
      <c r="A1934" s="2">
        <v>334752</v>
      </c>
      <c r="B1934" s="2" t="s">
        <v>2692</v>
      </c>
      <c r="C1934" s="2" t="s">
        <v>2693</v>
      </c>
      <c r="D1934" s="2" t="s">
        <v>481</v>
      </c>
      <c r="E1934" s="2" t="s">
        <v>77</v>
      </c>
      <c r="F1934" s="2">
        <v>33939</v>
      </c>
      <c r="G1934" s="2" t="s">
        <v>2549</v>
      </c>
      <c r="H1934" s="2" t="s">
        <v>16</v>
      </c>
      <c r="I1934" s="2" t="s">
        <v>138</v>
      </c>
      <c r="J1934" s="2" t="s">
        <v>15</v>
      </c>
      <c r="K1934" s="2"/>
      <c r="L1934" s="2" t="s">
        <v>67</v>
      </c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</row>
    <row r="1935" spans="1:34" x14ac:dyDescent="0.25">
      <c r="A1935" s="2">
        <v>335458</v>
      </c>
      <c r="B1935" s="2" t="s">
        <v>2807</v>
      </c>
      <c r="C1935" s="2" t="s">
        <v>856</v>
      </c>
      <c r="D1935" s="2" t="s">
        <v>517</v>
      </c>
      <c r="E1935" s="2" t="s">
        <v>77</v>
      </c>
      <c r="F1935" s="2">
        <v>35598</v>
      </c>
      <c r="G1935" s="2" t="s">
        <v>2305</v>
      </c>
      <c r="H1935" s="2" t="s">
        <v>16</v>
      </c>
      <c r="I1935" s="2" t="s">
        <v>138</v>
      </c>
      <c r="J1935" s="2" t="s">
        <v>1179</v>
      </c>
      <c r="K1935" s="2"/>
      <c r="L1935" s="2" t="s">
        <v>30</v>
      </c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</row>
    <row r="1936" spans="1:34" x14ac:dyDescent="0.25">
      <c r="A1936" s="2">
        <v>335513</v>
      </c>
      <c r="B1936" s="2" t="s">
        <v>3202</v>
      </c>
      <c r="C1936" s="2" t="s">
        <v>228</v>
      </c>
      <c r="D1936" s="2" t="s">
        <v>283</v>
      </c>
      <c r="E1936" s="2" t="s">
        <v>77</v>
      </c>
      <c r="F1936" s="2">
        <v>32819</v>
      </c>
      <c r="G1936" s="2" t="s">
        <v>3203</v>
      </c>
      <c r="H1936" s="2" t="s">
        <v>16</v>
      </c>
      <c r="I1936" s="2" t="s">
        <v>138</v>
      </c>
      <c r="J1936" s="2" t="s">
        <v>1179</v>
      </c>
      <c r="K1936" s="2"/>
      <c r="L1936" s="2" t="s">
        <v>30</v>
      </c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</row>
    <row r="1937" spans="1:34" x14ac:dyDescent="0.25">
      <c r="A1937" s="2">
        <v>335660</v>
      </c>
      <c r="B1937" s="2" t="s">
        <v>2488</v>
      </c>
      <c r="C1937" s="2" t="s">
        <v>213</v>
      </c>
      <c r="D1937" s="2" t="s">
        <v>494</v>
      </c>
      <c r="E1937" s="2" t="s">
        <v>76</v>
      </c>
      <c r="F1937" s="2">
        <v>34060</v>
      </c>
      <c r="G1937" s="2" t="s">
        <v>875</v>
      </c>
      <c r="H1937" s="2" t="s">
        <v>16</v>
      </c>
      <c r="I1937" s="2" t="s">
        <v>138</v>
      </c>
      <c r="J1937" s="2" t="s">
        <v>1193</v>
      </c>
      <c r="K1937" s="2"/>
      <c r="L1937" s="2" t="s">
        <v>30</v>
      </c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</row>
    <row r="1938" spans="1:34" x14ac:dyDescent="0.25">
      <c r="A1938" s="2">
        <v>336017</v>
      </c>
      <c r="B1938" s="2" t="s">
        <v>2419</v>
      </c>
      <c r="C1938" s="2" t="s">
        <v>274</v>
      </c>
      <c r="D1938" s="2" t="s">
        <v>330</v>
      </c>
      <c r="E1938" s="2" t="s">
        <v>76</v>
      </c>
      <c r="F1938" s="2">
        <v>34349</v>
      </c>
      <c r="G1938" s="2" t="s">
        <v>18</v>
      </c>
      <c r="H1938" s="2" t="s">
        <v>16</v>
      </c>
      <c r="I1938" s="2" t="s">
        <v>138</v>
      </c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</row>
    <row r="1939" spans="1:34" x14ac:dyDescent="0.25">
      <c r="A1939" s="2">
        <v>336470</v>
      </c>
      <c r="B1939" s="2" t="s">
        <v>2630</v>
      </c>
      <c r="C1939" s="2" t="s">
        <v>220</v>
      </c>
      <c r="D1939" s="2" t="s">
        <v>356</v>
      </c>
      <c r="E1939" s="2" t="s">
        <v>76</v>
      </c>
      <c r="F1939" s="2">
        <v>35947</v>
      </c>
      <c r="G1939" s="2" t="s">
        <v>2631</v>
      </c>
      <c r="H1939" s="2" t="s">
        <v>38</v>
      </c>
      <c r="I1939" s="2" t="s">
        <v>138</v>
      </c>
      <c r="J1939" s="2" t="s">
        <v>1179</v>
      </c>
      <c r="K1939" s="2"/>
      <c r="L1939" s="2" t="s">
        <v>67</v>
      </c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</row>
    <row r="1940" spans="1:34" x14ac:dyDescent="0.25">
      <c r="A1940" s="2">
        <v>336741</v>
      </c>
      <c r="B1940" s="2" t="s">
        <v>2435</v>
      </c>
      <c r="C1940" s="2" t="s">
        <v>228</v>
      </c>
      <c r="D1940" s="2" t="s">
        <v>958</v>
      </c>
      <c r="E1940" s="2" t="s">
        <v>76</v>
      </c>
      <c r="F1940" s="2">
        <v>34072</v>
      </c>
      <c r="G1940" s="2" t="s">
        <v>212</v>
      </c>
      <c r="H1940" s="2" t="s">
        <v>16</v>
      </c>
      <c r="I1940" s="2" t="s">
        <v>138</v>
      </c>
      <c r="J1940" s="2" t="s">
        <v>1179</v>
      </c>
      <c r="K1940" s="2"/>
      <c r="L1940" s="2" t="s">
        <v>67</v>
      </c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</row>
    <row r="1941" spans="1:34" x14ac:dyDescent="0.25">
      <c r="A1941" s="2">
        <v>336943</v>
      </c>
      <c r="B1941" s="2" t="s">
        <v>3207</v>
      </c>
      <c r="C1941" s="2" t="s">
        <v>534</v>
      </c>
      <c r="D1941" s="2" t="s">
        <v>716</v>
      </c>
      <c r="E1941" s="2" t="s">
        <v>76</v>
      </c>
      <c r="F1941" s="2">
        <v>36526</v>
      </c>
      <c r="G1941" s="2" t="s">
        <v>18</v>
      </c>
      <c r="H1941" s="2" t="s">
        <v>16</v>
      </c>
      <c r="I1941" s="2" t="s">
        <v>138</v>
      </c>
      <c r="J1941" s="2" t="s">
        <v>1179</v>
      </c>
      <c r="K1941" s="2"/>
      <c r="L1941" s="2" t="s">
        <v>18</v>
      </c>
      <c r="M1941" s="2"/>
      <c r="N1941" s="2"/>
      <c r="O1941" s="2"/>
      <c r="P1941" s="2"/>
      <c r="Q1941" s="2"/>
      <c r="R1941" s="2">
        <v>4914</v>
      </c>
      <c r="S1941" s="2">
        <v>45510</v>
      </c>
      <c r="T1941" s="2">
        <v>20000</v>
      </c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</row>
    <row r="1942" spans="1:34" x14ac:dyDescent="0.25">
      <c r="A1942" s="2">
        <v>337431</v>
      </c>
      <c r="B1942" s="2" t="s">
        <v>2729</v>
      </c>
      <c r="C1942" s="2" t="s">
        <v>2730</v>
      </c>
      <c r="D1942" s="2" t="s">
        <v>1732</v>
      </c>
      <c r="E1942" s="2" t="s">
        <v>77</v>
      </c>
      <c r="F1942" s="2">
        <v>36526</v>
      </c>
      <c r="G1942" s="2" t="s">
        <v>18</v>
      </c>
      <c r="H1942" s="2" t="s">
        <v>16</v>
      </c>
      <c r="I1942" s="2" t="s">
        <v>138</v>
      </c>
      <c r="J1942" s="2" t="s">
        <v>1179</v>
      </c>
      <c r="K1942" s="2"/>
      <c r="L1942" s="2" t="s">
        <v>18</v>
      </c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</row>
    <row r="1943" spans="1:34" x14ac:dyDescent="0.25">
      <c r="A1943" s="2">
        <v>338106</v>
      </c>
      <c r="B1943" s="2" t="s">
        <v>2744</v>
      </c>
      <c r="C1943" s="2" t="s">
        <v>408</v>
      </c>
      <c r="D1943" s="2" t="s">
        <v>501</v>
      </c>
      <c r="E1943" s="2" t="s">
        <v>77</v>
      </c>
      <c r="F1943" s="2">
        <v>29632</v>
      </c>
      <c r="G1943" s="2" t="s">
        <v>37</v>
      </c>
      <c r="H1943" s="2" t="s">
        <v>16</v>
      </c>
      <c r="I1943" s="2" t="s">
        <v>138</v>
      </c>
      <c r="J1943" s="2" t="s">
        <v>1179</v>
      </c>
      <c r="K1943" s="2"/>
      <c r="L1943" s="2" t="s">
        <v>73</v>
      </c>
      <c r="M1943" s="2"/>
      <c r="N1943" s="2"/>
      <c r="O1943" s="2"/>
      <c r="P1943" s="2"/>
      <c r="Q1943" s="2"/>
      <c r="R1943" s="2">
        <v>4947</v>
      </c>
      <c r="S1943" s="2">
        <v>45511</v>
      </c>
      <c r="T1943" s="2">
        <v>1000</v>
      </c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</row>
    <row r="1944" spans="1:34" x14ac:dyDescent="0.25">
      <c r="A1944" s="2">
        <v>338316</v>
      </c>
      <c r="B1944" s="2" t="s">
        <v>2724</v>
      </c>
      <c r="C1944" s="2" t="s">
        <v>378</v>
      </c>
      <c r="D1944" s="2" t="s">
        <v>211</v>
      </c>
      <c r="E1944" s="2" t="s">
        <v>77</v>
      </c>
      <c r="F1944" s="2">
        <v>34408</v>
      </c>
      <c r="G1944" s="2" t="s">
        <v>284</v>
      </c>
      <c r="H1944" s="2" t="s">
        <v>16</v>
      </c>
      <c r="I1944" s="2" t="s">
        <v>138</v>
      </c>
      <c r="J1944" s="2" t="s">
        <v>1179</v>
      </c>
      <c r="K1944" s="2"/>
      <c r="L1944" s="2" t="s">
        <v>30</v>
      </c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</row>
    <row r="1945" spans="1:34" x14ac:dyDescent="0.25">
      <c r="A1945" s="2">
        <v>338925</v>
      </c>
      <c r="B1945" s="2" t="s">
        <v>4209</v>
      </c>
      <c r="C1945" s="2" t="s">
        <v>213</v>
      </c>
      <c r="D1945" s="2" t="s">
        <v>275</v>
      </c>
      <c r="E1945" s="2" t="s">
        <v>77</v>
      </c>
      <c r="F1945" s="2">
        <v>36530</v>
      </c>
      <c r="G1945" s="2" t="s">
        <v>2471</v>
      </c>
      <c r="H1945" s="2" t="s">
        <v>16</v>
      </c>
      <c r="I1945" s="2" t="s">
        <v>138</v>
      </c>
      <c r="J1945" s="2" t="s">
        <v>1179</v>
      </c>
      <c r="K1945" s="2"/>
      <c r="L1945" s="2" t="s">
        <v>18</v>
      </c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</row>
    <row r="1946" spans="1:34" x14ac:dyDescent="0.25">
      <c r="A1946" s="2">
        <v>329526</v>
      </c>
      <c r="B1946" s="2" t="s">
        <v>2842</v>
      </c>
      <c r="C1946" s="2" t="s">
        <v>228</v>
      </c>
      <c r="D1946" s="2" t="s">
        <v>240</v>
      </c>
      <c r="E1946" s="2" t="s">
        <v>77</v>
      </c>
      <c r="F1946" s="2">
        <v>32896</v>
      </c>
      <c r="G1946" s="2" t="s">
        <v>18</v>
      </c>
      <c r="H1946" s="2" t="s">
        <v>16</v>
      </c>
      <c r="I1946" s="2" t="s">
        <v>138</v>
      </c>
      <c r="J1946" s="2" t="s">
        <v>1179</v>
      </c>
      <c r="K1946" s="2"/>
      <c r="L1946" s="2" t="s">
        <v>18</v>
      </c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 t="s">
        <v>4252</v>
      </c>
      <c r="AH1946" s="2"/>
    </row>
    <row r="1947" spans="1:34" x14ac:dyDescent="0.25">
      <c r="A1947" s="2">
        <v>330533</v>
      </c>
      <c r="B1947" s="2" t="s">
        <v>2175</v>
      </c>
      <c r="C1947" s="2" t="s">
        <v>326</v>
      </c>
      <c r="D1947" s="2" t="s">
        <v>241</v>
      </c>
      <c r="E1947" s="2" t="s">
        <v>76</v>
      </c>
      <c r="F1947" s="2">
        <v>36161</v>
      </c>
      <c r="G1947" s="2" t="s">
        <v>2487</v>
      </c>
      <c r="H1947" s="2" t="s">
        <v>16</v>
      </c>
      <c r="I1947" s="2" t="s">
        <v>138</v>
      </c>
      <c r="J1947" s="2" t="s">
        <v>1179</v>
      </c>
      <c r="K1947" s="2"/>
      <c r="L1947" s="2" t="s">
        <v>67</v>
      </c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 t="s">
        <v>4252</v>
      </c>
      <c r="AG1947" s="2" t="s">
        <v>4252</v>
      </c>
      <c r="AH1947" s="2"/>
    </row>
    <row r="1948" spans="1:34" x14ac:dyDescent="0.25">
      <c r="A1948" s="2">
        <v>334615</v>
      </c>
      <c r="B1948" s="2" t="s">
        <v>2524</v>
      </c>
      <c r="C1948" s="2" t="s">
        <v>664</v>
      </c>
      <c r="D1948" s="2" t="s">
        <v>222</v>
      </c>
      <c r="E1948" s="2" t="s">
        <v>77</v>
      </c>
      <c r="F1948" s="2">
        <v>25454</v>
      </c>
      <c r="G1948" s="2" t="s">
        <v>18</v>
      </c>
      <c r="H1948" s="2" t="s">
        <v>16</v>
      </c>
      <c r="I1948" s="2" t="s">
        <v>138</v>
      </c>
      <c r="J1948" s="2" t="s">
        <v>15</v>
      </c>
      <c r="K1948" s="2"/>
      <c r="L1948" s="2" t="s">
        <v>18</v>
      </c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 t="s">
        <v>4252</v>
      </c>
      <c r="AH1948" s="2"/>
    </row>
    <row r="1949" spans="1:34" x14ac:dyDescent="0.25">
      <c r="A1949" s="2">
        <v>335283</v>
      </c>
      <c r="B1949" s="2" t="s">
        <v>2732</v>
      </c>
      <c r="C1949" s="2" t="s">
        <v>456</v>
      </c>
      <c r="D1949" s="2" t="s">
        <v>814</v>
      </c>
      <c r="E1949" s="2" t="s">
        <v>77</v>
      </c>
      <c r="F1949" s="2">
        <v>35676</v>
      </c>
      <c r="G1949" s="2" t="s">
        <v>722</v>
      </c>
      <c r="H1949" s="2" t="s">
        <v>16</v>
      </c>
      <c r="I1949" s="2" t="s">
        <v>138</v>
      </c>
      <c r="J1949" s="2" t="s">
        <v>15</v>
      </c>
      <c r="K1949" s="2"/>
      <c r="L1949" s="2" t="s">
        <v>30</v>
      </c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 t="s">
        <v>4252</v>
      </c>
      <c r="AG1949" s="2" t="s">
        <v>4252</v>
      </c>
      <c r="AH1949" s="2"/>
    </row>
    <row r="1950" spans="1:34" x14ac:dyDescent="0.25">
      <c r="A1950" s="2">
        <v>335539</v>
      </c>
      <c r="B1950" s="2" t="s">
        <v>4016</v>
      </c>
      <c r="C1950" s="2" t="s">
        <v>446</v>
      </c>
      <c r="D1950" s="2" t="s">
        <v>2322</v>
      </c>
      <c r="E1950" s="2" t="s">
        <v>77</v>
      </c>
      <c r="F1950" s="2">
        <v>34700</v>
      </c>
      <c r="G1950" s="2" t="s">
        <v>2411</v>
      </c>
      <c r="H1950" s="2" t="s">
        <v>16</v>
      </c>
      <c r="I1950" s="2" t="s">
        <v>138</v>
      </c>
      <c r="J1950" s="2" t="s">
        <v>1179</v>
      </c>
      <c r="K1950" s="2"/>
      <c r="L1950" s="2" t="s">
        <v>40</v>
      </c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 t="s">
        <v>4252</v>
      </c>
      <c r="AH1950" s="2"/>
    </row>
    <row r="1951" spans="1:34" x14ac:dyDescent="0.25">
      <c r="A1951" s="2">
        <v>335868</v>
      </c>
      <c r="B1951" s="2" t="s">
        <v>3059</v>
      </c>
      <c r="C1951" s="2" t="s">
        <v>515</v>
      </c>
      <c r="D1951" s="2" t="s">
        <v>298</v>
      </c>
      <c r="E1951" s="2" t="s">
        <v>76</v>
      </c>
      <c r="F1951" s="2">
        <v>34258</v>
      </c>
      <c r="G1951" s="2" t="s">
        <v>680</v>
      </c>
      <c r="H1951" s="2" t="s">
        <v>16</v>
      </c>
      <c r="I1951" s="2" t="s">
        <v>138</v>
      </c>
      <c r="J1951" s="2" t="s">
        <v>1179</v>
      </c>
      <c r="K1951" s="2"/>
      <c r="L1951" s="2" t="s">
        <v>18</v>
      </c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 t="s">
        <v>4252</v>
      </c>
      <c r="AG1951" s="2" t="s">
        <v>4252</v>
      </c>
      <c r="AH1951" s="2"/>
    </row>
    <row r="1952" spans="1:34" x14ac:dyDescent="0.25">
      <c r="A1952" s="2">
        <v>335893</v>
      </c>
      <c r="B1952" s="2" t="s">
        <v>4022</v>
      </c>
      <c r="C1952" s="2" t="s">
        <v>247</v>
      </c>
      <c r="D1952" s="2" t="s">
        <v>506</v>
      </c>
      <c r="E1952" s="2" t="s">
        <v>76</v>
      </c>
      <c r="F1952" s="2">
        <v>34700</v>
      </c>
      <c r="G1952" s="2" t="s">
        <v>1736</v>
      </c>
      <c r="H1952" s="2" t="s">
        <v>16</v>
      </c>
      <c r="I1952" s="2" t="s">
        <v>138</v>
      </c>
      <c r="J1952" s="2" t="s">
        <v>15</v>
      </c>
      <c r="K1952" s="2"/>
      <c r="L1952" s="2" t="s">
        <v>73</v>
      </c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 t="s">
        <v>4252</v>
      </c>
      <c r="AG1952" s="2" t="s">
        <v>4252</v>
      </c>
      <c r="AH1952" s="2"/>
    </row>
    <row r="1953" spans="1:34" x14ac:dyDescent="0.25">
      <c r="A1953" s="2">
        <v>336806</v>
      </c>
      <c r="B1953" s="2" t="s">
        <v>4029</v>
      </c>
      <c r="C1953" s="2" t="s">
        <v>274</v>
      </c>
      <c r="D1953" s="2" t="s">
        <v>322</v>
      </c>
      <c r="E1953" s="2" t="s">
        <v>77</v>
      </c>
      <c r="F1953" s="2">
        <v>34840</v>
      </c>
      <c r="G1953" s="2" t="s">
        <v>18</v>
      </c>
      <c r="H1953" s="2" t="s">
        <v>16</v>
      </c>
      <c r="I1953" s="2" t="s">
        <v>138</v>
      </c>
      <c r="J1953" s="2" t="s">
        <v>1179</v>
      </c>
      <c r="K1953" s="2"/>
      <c r="L1953" s="2" t="s">
        <v>18</v>
      </c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 t="s">
        <v>4252</v>
      </c>
      <c r="AG1953" s="2" t="s">
        <v>4252</v>
      </c>
      <c r="AH1953" s="2"/>
    </row>
    <row r="1954" spans="1:34" x14ac:dyDescent="0.25">
      <c r="A1954" s="2">
        <v>336808</v>
      </c>
      <c r="B1954" s="2" t="s">
        <v>3206</v>
      </c>
      <c r="C1954" s="2" t="s">
        <v>327</v>
      </c>
      <c r="D1954" s="2" t="s">
        <v>472</v>
      </c>
      <c r="E1954" s="2" t="s">
        <v>77</v>
      </c>
      <c r="F1954" s="2">
        <v>36526</v>
      </c>
      <c r="G1954" s="2" t="s">
        <v>212</v>
      </c>
      <c r="H1954" s="2" t="s">
        <v>16</v>
      </c>
      <c r="I1954" s="2" t="s">
        <v>138</v>
      </c>
      <c r="J1954" s="2" t="s">
        <v>1179</v>
      </c>
      <c r="K1954" s="2"/>
      <c r="L1954" s="2" t="s">
        <v>18</v>
      </c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 t="s">
        <v>4252</v>
      </c>
      <c r="AH1954" s="2"/>
    </row>
    <row r="1955" spans="1:34" x14ac:dyDescent="0.25">
      <c r="A1955" s="2">
        <v>337197</v>
      </c>
      <c r="B1955" s="2" t="s">
        <v>1441</v>
      </c>
      <c r="C1955" s="2" t="s">
        <v>254</v>
      </c>
      <c r="D1955" s="2" t="s">
        <v>585</v>
      </c>
      <c r="E1955" s="2" t="s">
        <v>76</v>
      </c>
      <c r="F1955" s="2">
        <v>34755</v>
      </c>
      <c r="G1955" s="2" t="s">
        <v>2696</v>
      </c>
      <c r="H1955" s="2" t="s">
        <v>16</v>
      </c>
      <c r="I1955" s="2" t="s">
        <v>138</v>
      </c>
      <c r="J1955" s="2" t="s">
        <v>1179</v>
      </c>
      <c r="K1955" s="2"/>
      <c r="L1955" s="2" t="s">
        <v>30</v>
      </c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 t="s">
        <v>4252</v>
      </c>
      <c r="AH1955" s="2"/>
    </row>
    <row r="1956" spans="1:34" x14ac:dyDescent="0.25">
      <c r="A1956" s="2">
        <v>337504</v>
      </c>
      <c r="B1956" s="2" t="s">
        <v>3209</v>
      </c>
      <c r="C1956" s="2" t="s">
        <v>252</v>
      </c>
      <c r="D1956" s="2" t="s">
        <v>533</v>
      </c>
      <c r="E1956" s="2" t="s">
        <v>76</v>
      </c>
      <c r="F1956" s="2">
        <v>33239</v>
      </c>
      <c r="G1956" s="2" t="s">
        <v>3210</v>
      </c>
      <c r="H1956" s="2" t="s">
        <v>16</v>
      </c>
      <c r="I1956" s="2" t="s">
        <v>138</v>
      </c>
      <c r="J1956" s="2" t="s">
        <v>1179</v>
      </c>
      <c r="K1956" s="2"/>
      <c r="L1956" s="2" t="s">
        <v>61</v>
      </c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 t="s">
        <v>4252</v>
      </c>
      <c r="AF1956" s="2" t="s">
        <v>4252</v>
      </c>
      <c r="AG1956" s="2" t="s">
        <v>4252</v>
      </c>
      <c r="AH1956" s="2"/>
    </row>
    <row r="1957" spans="1:34" x14ac:dyDescent="0.25">
      <c r="A1957" s="2">
        <v>338034</v>
      </c>
      <c r="B1957" s="2" t="s">
        <v>772</v>
      </c>
      <c r="C1957" s="2" t="s">
        <v>369</v>
      </c>
      <c r="D1957" s="2" t="s">
        <v>2808</v>
      </c>
      <c r="E1957" s="2" t="s">
        <v>77</v>
      </c>
      <c r="F1957" s="2">
        <v>33262</v>
      </c>
      <c r="G1957" s="2" t="s">
        <v>18</v>
      </c>
      <c r="H1957" s="2" t="s">
        <v>16</v>
      </c>
      <c r="I1957" s="2" t="s">
        <v>138</v>
      </c>
      <c r="J1957" s="2" t="s">
        <v>1179</v>
      </c>
      <c r="K1957" s="2"/>
      <c r="L1957" s="2" t="s">
        <v>73</v>
      </c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 t="s">
        <v>4252</v>
      </c>
      <c r="AF1957" s="2" t="s">
        <v>4252</v>
      </c>
      <c r="AG1957" s="2" t="s">
        <v>4252</v>
      </c>
      <c r="AH1957" s="2"/>
    </row>
    <row r="1958" spans="1:34" x14ac:dyDescent="0.25">
      <c r="A1958" s="2">
        <v>338112</v>
      </c>
      <c r="B1958" s="2" t="s">
        <v>3452</v>
      </c>
      <c r="C1958" s="2" t="s">
        <v>228</v>
      </c>
      <c r="D1958" s="2" t="s">
        <v>3453</v>
      </c>
      <c r="E1958" s="2" t="s">
        <v>77</v>
      </c>
      <c r="F1958" s="2">
        <v>29473</v>
      </c>
      <c r="G1958" s="2" t="s">
        <v>18</v>
      </c>
      <c r="H1958" s="2" t="s">
        <v>16</v>
      </c>
      <c r="I1958" s="2" t="s">
        <v>138</v>
      </c>
      <c r="J1958" s="2" t="s">
        <v>1179</v>
      </c>
      <c r="K1958" s="2"/>
      <c r="L1958" s="2" t="s">
        <v>73</v>
      </c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 t="s">
        <v>4252</v>
      </c>
      <c r="AG1958" s="2" t="s">
        <v>4252</v>
      </c>
      <c r="AH1958" s="2"/>
    </row>
    <row r="1959" spans="1:34" x14ac:dyDescent="0.25">
      <c r="A1959" s="2">
        <v>338238</v>
      </c>
      <c r="B1959" s="2" t="s">
        <v>3238</v>
      </c>
      <c r="C1959" s="2" t="s">
        <v>228</v>
      </c>
      <c r="D1959" s="2" t="s">
        <v>3239</v>
      </c>
      <c r="E1959" s="2" t="s">
        <v>77</v>
      </c>
      <c r="F1959" s="2">
        <v>34507</v>
      </c>
      <c r="G1959" s="2" t="s">
        <v>18</v>
      </c>
      <c r="H1959" s="2" t="s">
        <v>16</v>
      </c>
      <c r="I1959" s="2" t="s">
        <v>138</v>
      </c>
      <c r="J1959" s="2" t="s">
        <v>1179</v>
      </c>
      <c r="K1959" s="2"/>
      <c r="L1959" s="2" t="s">
        <v>18</v>
      </c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 t="s">
        <v>4252</v>
      </c>
      <c r="AF1959" s="2" t="s">
        <v>4252</v>
      </c>
      <c r="AG1959" s="2" t="s">
        <v>4252</v>
      </c>
      <c r="AH1959" s="2"/>
    </row>
    <row r="1960" spans="1:34" x14ac:dyDescent="0.25">
      <c r="A1960" s="2">
        <v>330496</v>
      </c>
      <c r="B1960" s="2" t="s">
        <v>2794</v>
      </c>
      <c r="C1960" s="2" t="s">
        <v>573</v>
      </c>
      <c r="D1960" s="2" t="s">
        <v>270</v>
      </c>
      <c r="E1960" s="2" t="s">
        <v>76</v>
      </c>
      <c r="F1960" s="2">
        <v>35749</v>
      </c>
      <c r="G1960" s="2" t="s">
        <v>18</v>
      </c>
      <c r="H1960" s="2" t="s">
        <v>16</v>
      </c>
      <c r="I1960" s="2" t="s">
        <v>202</v>
      </c>
      <c r="J1960" s="2" t="s">
        <v>1179</v>
      </c>
      <c r="K1960" s="2"/>
      <c r="L1960" s="2" t="s">
        <v>18</v>
      </c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</row>
    <row r="1961" spans="1:34" x14ac:dyDescent="0.25">
      <c r="A1961" s="2">
        <v>328008</v>
      </c>
      <c r="B1961" s="2" t="s">
        <v>1982</v>
      </c>
      <c r="C1961" s="2" t="s">
        <v>1430</v>
      </c>
      <c r="D1961" s="2" t="s">
        <v>931</v>
      </c>
      <c r="E1961" s="2" t="s">
        <v>77</v>
      </c>
      <c r="F1961" s="2">
        <v>35827</v>
      </c>
      <c r="G1961" s="2" t="s">
        <v>428</v>
      </c>
      <c r="H1961" s="2" t="s">
        <v>16</v>
      </c>
      <c r="I1961" s="2" t="s">
        <v>202</v>
      </c>
      <c r="J1961" s="2" t="s">
        <v>1179</v>
      </c>
      <c r="K1961" s="2"/>
      <c r="L1961" s="2" t="s">
        <v>30</v>
      </c>
      <c r="M1961" s="2"/>
      <c r="N1961" s="2"/>
      <c r="O1961" s="2"/>
      <c r="P1961" s="2"/>
      <c r="Q1961" s="2"/>
      <c r="R1961" s="2"/>
      <c r="S1961" s="2"/>
      <c r="T1961" s="2"/>
      <c r="U1961" s="2"/>
      <c r="V1961" s="2" t="s">
        <v>4287</v>
      </c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</row>
    <row r="1962" spans="1:34" x14ac:dyDescent="0.25">
      <c r="A1962" s="2">
        <v>331796</v>
      </c>
      <c r="B1962" s="2" t="s">
        <v>1984</v>
      </c>
      <c r="C1962" s="2" t="s">
        <v>261</v>
      </c>
      <c r="D1962" s="2" t="s">
        <v>1235</v>
      </c>
      <c r="E1962" s="2" t="s">
        <v>76</v>
      </c>
      <c r="F1962" s="2">
        <v>29316</v>
      </c>
      <c r="G1962" s="2" t="s">
        <v>1018</v>
      </c>
      <c r="H1962" s="2" t="s">
        <v>16</v>
      </c>
      <c r="I1962" s="2" t="s">
        <v>202</v>
      </c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 t="s">
        <v>4281</v>
      </c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</row>
    <row r="1963" spans="1:34" x14ac:dyDescent="0.25">
      <c r="A1963" s="2">
        <v>337946</v>
      </c>
      <c r="B1963" s="2" t="s">
        <v>4246</v>
      </c>
      <c r="C1963" s="2" t="s">
        <v>1086</v>
      </c>
      <c r="D1963" s="2" t="s">
        <v>716</v>
      </c>
      <c r="E1963" s="2"/>
      <c r="F1963" s="2"/>
      <c r="G1963" s="2"/>
      <c r="H1963" s="2"/>
      <c r="I1963" s="2" t="s">
        <v>202</v>
      </c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 t="s">
        <v>4283</v>
      </c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</row>
    <row r="1964" spans="1:34" x14ac:dyDescent="0.25">
      <c r="A1964" s="2">
        <v>305293</v>
      </c>
      <c r="B1964" s="2" t="s">
        <v>4424</v>
      </c>
      <c r="C1964" s="2" t="s">
        <v>4425</v>
      </c>
      <c r="D1964" s="2" t="s">
        <v>4426</v>
      </c>
      <c r="E1964" s="2"/>
      <c r="F1964" s="2"/>
      <c r="G1964" s="2"/>
      <c r="H1964" s="2"/>
      <c r="I1964" s="2" t="s">
        <v>202</v>
      </c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 t="s">
        <v>4288</v>
      </c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</row>
    <row r="1965" spans="1:34" x14ac:dyDescent="0.25">
      <c r="A1965" s="2">
        <v>325898</v>
      </c>
      <c r="B1965" s="2" t="s">
        <v>4356</v>
      </c>
      <c r="C1965" s="2" t="s">
        <v>749</v>
      </c>
      <c r="D1965" s="2" t="s">
        <v>319</v>
      </c>
      <c r="E1965" s="2"/>
      <c r="F1965" s="2"/>
      <c r="G1965" s="2"/>
      <c r="H1965" s="2"/>
      <c r="I1965" s="2" t="s">
        <v>202</v>
      </c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 t="s">
        <v>4288</v>
      </c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</row>
    <row r="1966" spans="1:34" x14ac:dyDescent="0.25">
      <c r="A1966" s="2">
        <v>306200</v>
      </c>
      <c r="B1966" s="2" t="s">
        <v>2253</v>
      </c>
      <c r="C1966" s="2" t="s">
        <v>2254</v>
      </c>
      <c r="D1966" s="2" t="s">
        <v>533</v>
      </c>
      <c r="E1966" s="2" t="s">
        <v>76</v>
      </c>
      <c r="F1966" s="2">
        <v>31140</v>
      </c>
      <c r="G1966" s="2" t="s">
        <v>461</v>
      </c>
      <c r="H1966" s="2" t="s">
        <v>16</v>
      </c>
      <c r="I1966" s="2" t="s">
        <v>202</v>
      </c>
      <c r="J1966" s="2" t="s">
        <v>1179</v>
      </c>
      <c r="K1966" s="2"/>
      <c r="L1966" s="2" t="s">
        <v>30</v>
      </c>
      <c r="M1966" s="2"/>
      <c r="N1966" s="2"/>
      <c r="O1966" s="2"/>
      <c r="P1966" s="2"/>
      <c r="Q1966" s="2"/>
      <c r="R1966" s="2"/>
      <c r="S1966" s="2"/>
      <c r="T1966" s="2"/>
      <c r="U1966" s="2"/>
      <c r="V1966" s="2" t="s">
        <v>4278</v>
      </c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</row>
    <row r="1967" spans="1:34" x14ac:dyDescent="0.25">
      <c r="A1967" s="2">
        <v>327461</v>
      </c>
      <c r="B1967" s="2" t="s">
        <v>1475</v>
      </c>
      <c r="C1967" s="2" t="s">
        <v>213</v>
      </c>
      <c r="D1967" s="2" t="s">
        <v>211</v>
      </c>
      <c r="E1967" s="2" t="s">
        <v>76</v>
      </c>
      <c r="F1967" s="2">
        <v>32143</v>
      </c>
      <c r="G1967" s="2" t="s">
        <v>18</v>
      </c>
      <c r="H1967" s="2" t="s">
        <v>16</v>
      </c>
      <c r="I1967" s="2" t="s">
        <v>202</v>
      </c>
      <c r="J1967" s="2" t="s">
        <v>1179</v>
      </c>
      <c r="K1967" s="2"/>
      <c r="L1967" s="2" t="s">
        <v>18</v>
      </c>
      <c r="M1967" s="2"/>
      <c r="N1967" s="2"/>
      <c r="O1967" s="2"/>
      <c r="P1967" s="2"/>
      <c r="Q1967" s="2"/>
      <c r="R1967" s="2"/>
      <c r="S1967" s="2"/>
      <c r="T1967" s="2"/>
      <c r="U1967" s="2"/>
      <c r="V1967" s="2" t="s">
        <v>4277</v>
      </c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</row>
    <row r="1968" spans="1:34" x14ac:dyDescent="0.25">
      <c r="A1968" s="2">
        <v>316189</v>
      </c>
      <c r="B1968" s="2" t="s">
        <v>1182</v>
      </c>
      <c r="C1968" s="2" t="s">
        <v>228</v>
      </c>
      <c r="D1968" s="2" t="s">
        <v>2405</v>
      </c>
      <c r="E1968" s="2" t="s">
        <v>76</v>
      </c>
      <c r="F1968" s="2">
        <v>32874</v>
      </c>
      <c r="G1968" s="2" t="s">
        <v>2406</v>
      </c>
      <c r="H1968" s="2"/>
      <c r="I1968" s="2" t="s">
        <v>202</v>
      </c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 t="s">
        <v>4282</v>
      </c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</row>
    <row r="1969" spans="1:34" x14ac:dyDescent="0.25">
      <c r="A1969" s="2">
        <v>332399</v>
      </c>
      <c r="B1969" s="2" t="s">
        <v>906</v>
      </c>
      <c r="C1969" s="2" t="s">
        <v>213</v>
      </c>
      <c r="D1969" s="2" t="s">
        <v>298</v>
      </c>
      <c r="E1969" s="2"/>
      <c r="F1969" s="2"/>
      <c r="G1969" s="2"/>
      <c r="H1969" s="2"/>
      <c r="I1969" s="2" t="s">
        <v>202</v>
      </c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 t="s">
        <v>4289</v>
      </c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</row>
    <row r="1970" spans="1:34" x14ac:dyDescent="0.25">
      <c r="A1970" s="2">
        <v>339120</v>
      </c>
      <c r="B1970" s="2" t="s">
        <v>2374</v>
      </c>
      <c r="C1970" s="2" t="s">
        <v>271</v>
      </c>
      <c r="D1970" s="2" t="s">
        <v>929</v>
      </c>
      <c r="E1970" s="2" t="s">
        <v>76</v>
      </c>
      <c r="F1970" s="2">
        <v>36858</v>
      </c>
      <c r="G1970" s="2" t="s">
        <v>18</v>
      </c>
      <c r="H1970" s="2" t="s">
        <v>16</v>
      </c>
      <c r="I1970" s="2" t="s">
        <v>202</v>
      </c>
      <c r="J1970" s="2" t="s">
        <v>1179</v>
      </c>
      <c r="K1970" s="2"/>
      <c r="L1970" s="2" t="s">
        <v>18</v>
      </c>
      <c r="M1970" s="2"/>
      <c r="N1970" s="2"/>
      <c r="O1970" s="2"/>
      <c r="P1970" s="2"/>
      <c r="Q1970" s="2"/>
      <c r="R1970" s="2"/>
      <c r="S1970" s="2"/>
      <c r="T1970" s="2"/>
      <c r="U1970" s="2"/>
      <c r="V1970" s="2" t="s">
        <v>4440</v>
      </c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</row>
    <row r="1971" spans="1:34" x14ac:dyDescent="0.25">
      <c r="A1971" s="2">
        <v>324501</v>
      </c>
      <c r="B1971" s="2" t="s">
        <v>3046</v>
      </c>
      <c r="C1971" s="2" t="s">
        <v>228</v>
      </c>
      <c r="D1971" s="2" t="s">
        <v>234</v>
      </c>
      <c r="E1971" s="2" t="s">
        <v>77</v>
      </c>
      <c r="F1971" s="2">
        <v>33973</v>
      </c>
      <c r="G1971" s="2" t="s">
        <v>18</v>
      </c>
      <c r="H1971" s="2" t="s">
        <v>16</v>
      </c>
      <c r="I1971" s="2" t="s">
        <v>202</v>
      </c>
      <c r="J1971" s="2" t="s">
        <v>1179</v>
      </c>
      <c r="K1971" s="2"/>
      <c r="L1971" s="2" t="s">
        <v>30</v>
      </c>
      <c r="M1971" s="2"/>
      <c r="N1971" s="2"/>
      <c r="O1971" s="2"/>
      <c r="P1971" s="2"/>
      <c r="Q1971" s="2"/>
      <c r="R1971" s="2"/>
      <c r="S1971" s="2"/>
      <c r="T1971" s="2"/>
      <c r="U1971" s="2"/>
      <c r="V1971" s="2" t="s">
        <v>4445</v>
      </c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</row>
    <row r="1972" spans="1:34" x14ac:dyDescent="0.25">
      <c r="A1972" s="2">
        <v>331933</v>
      </c>
      <c r="B1972" s="2" t="s">
        <v>2541</v>
      </c>
      <c r="C1972" s="2" t="s">
        <v>228</v>
      </c>
      <c r="D1972" s="2" t="s">
        <v>682</v>
      </c>
      <c r="E1972" s="2" t="s">
        <v>76</v>
      </c>
      <c r="F1972" s="2">
        <v>33604</v>
      </c>
      <c r="G1972" s="2" t="s">
        <v>2542</v>
      </c>
      <c r="H1972" s="2" t="s">
        <v>16</v>
      </c>
      <c r="I1972" s="2" t="s">
        <v>202</v>
      </c>
      <c r="J1972" s="2" t="s">
        <v>1179</v>
      </c>
      <c r="K1972" s="2"/>
      <c r="L1972" s="2" t="s">
        <v>27</v>
      </c>
      <c r="M1972" s="2"/>
      <c r="N1972" s="2"/>
      <c r="O1972" s="2"/>
      <c r="P1972" s="2"/>
      <c r="Q1972" s="2"/>
      <c r="R1972" s="2"/>
      <c r="S1972" s="2"/>
      <c r="T1972" s="2"/>
      <c r="U1972" s="2"/>
      <c r="V1972" s="2" t="s">
        <v>4445</v>
      </c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</row>
    <row r="1973" spans="1:34" x14ac:dyDescent="0.25">
      <c r="A1973" s="2">
        <v>333985</v>
      </c>
      <c r="B1973" s="2" t="s">
        <v>3075</v>
      </c>
      <c r="C1973" s="2" t="s">
        <v>247</v>
      </c>
      <c r="D1973" s="2" t="s">
        <v>855</v>
      </c>
      <c r="E1973" s="2" t="s">
        <v>76</v>
      </c>
      <c r="F1973" s="2">
        <v>33671</v>
      </c>
      <c r="G1973" s="2" t="s">
        <v>27</v>
      </c>
      <c r="H1973" s="2" t="s">
        <v>16</v>
      </c>
      <c r="I1973" s="2" t="s">
        <v>202</v>
      </c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 t="s">
        <v>4445</v>
      </c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</row>
    <row r="1974" spans="1:34" x14ac:dyDescent="0.25">
      <c r="A1974" s="2">
        <v>334246</v>
      </c>
      <c r="B1974" s="2" t="s">
        <v>2675</v>
      </c>
      <c r="C1974" s="2" t="s">
        <v>213</v>
      </c>
      <c r="D1974" s="2" t="s">
        <v>1798</v>
      </c>
      <c r="E1974" s="2" t="s">
        <v>76</v>
      </c>
      <c r="F1974" s="2">
        <v>33535</v>
      </c>
      <c r="G1974" s="2" t="s">
        <v>18</v>
      </c>
      <c r="H1974" s="2" t="s">
        <v>19</v>
      </c>
      <c r="I1974" s="2" t="s">
        <v>202</v>
      </c>
      <c r="J1974" s="2" t="s">
        <v>1179</v>
      </c>
      <c r="K1974" s="2"/>
      <c r="L1974" s="2" t="s">
        <v>73</v>
      </c>
      <c r="M1974" s="2"/>
      <c r="N1974" s="2"/>
      <c r="O1974" s="2"/>
      <c r="P1974" s="2"/>
      <c r="Q1974" s="2"/>
      <c r="R1974" s="2"/>
      <c r="S1974" s="2"/>
      <c r="T1974" s="2"/>
      <c r="U1974" s="2"/>
      <c r="V1974" s="2" t="s">
        <v>4445</v>
      </c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</row>
    <row r="1975" spans="1:34" x14ac:dyDescent="0.25">
      <c r="A1975" s="2">
        <v>336015</v>
      </c>
      <c r="B1975" s="2" t="s">
        <v>2725</v>
      </c>
      <c r="C1975" s="2" t="s">
        <v>213</v>
      </c>
      <c r="D1975" s="2" t="s">
        <v>447</v>
      </c>
      <c r="E1975" s="2" t="s">
        <v>77</v>
      </c>
      <c r="F1975" s="2">
        <v>27032</v>
      </c>
      <c r="G1975" s="2" t="s">
        <v>2726</v>
      </c>
      <c r="H1975" s="2" t="s">
        <v>16</v>
      </c>
      <c r="I1975" s="2" t="s">
        <v>202</v>
      </c>
      <c r="J1975" s="2" t="s">
        <v>1179</v>
      </c>
      <c r="K1975" s="2"/>
      <c r="L1975" s="2" t="s">
        <v>61</v>
      </c>
      <c r="M1975" s="2"/>
      <c r="N1975" s="2"/>
      <c r="O1975" s="2"/>
      <c r="P1975" s="2"/>
      <c r="Q1975" s="2"/>
      <c r="R1975" s="2"/>
      <c r="S1975" s="2"/>
      <c r="T1975" s="2"/>
      <c r="U1975" s="2"/>
      <c r="V1975" s="2" t="s">
        <v>4445</v>
      </c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</row>
    <row r="1976" spans="1:34" x14ac:dyDescent="0.25">
      <c r="A1976" s="2">
        <v>336164</v>
      </c>
      <c r="B1976" s="2" t="s">
        <v>2566</v>
      </c>
      <c r="C1976" s="2" t="s">
        <v>945</v>
      </c>
      <c r="D1976" s="2" t="s">
        <v>481</v>
      </c>
      <c r="E1976" s="2" t="s">
        <v>76</v>
      </c>
      <c r="F1976" s="2">
        <v>36527</v>
      </c>
      <c r="G1976" s="2" t="s">
        <v>18</v>
      </c>
      <c r="H1976" s="2" t="s">
        <v>16</v>
      </c>
      <c r="I1976" s="2" t="s">
        <v>202</v>
      </c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 t="s">
        <v>4445</v>
      </c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</row>
    <row r="1977" spans="1:34" x14ac:dyDescent="0.25">
      <c r="A1977" s="2">
        <v>336343</v>
      </c>
      <c r="B1977" s="2" t="s">
        <v>2738</v>
      </c>
      <c r="C1977" s="2" t="s">
        <v>753</v>
      </c>
      <c r="D1977" s="2" t="s">
        <v>345</v>
      </c>
      <c r="E1977" s="2" t="s">
        <v>76</v>
      </c>
      <c r="F1977" s="2">
        <v>27312</v>
      </c>
      <c r="G1977" s="2" t="s">
        <v>18</v>
      </c>
      <c r="H1977" s="2" t="s">
        <v>16</v>
      </c>
      <c r="I1977" s="2" t="s">
        <v>202</v>
      </c>
      <c r="J1977" s="2" t="s">
        <v>15</v>
      </c>
      <c r="K1977" s="2"/>
      <c r="L1977" s="2" t="s">
        <v>18</v>
      </c>
      <c r="M1977" s="2"/>
      <c r="N1977" s="2"/>
      <c r="O1977" s="2"/>
      <c r="P1977" s="2"/>
      <c r="Q1977" s="2"/>
      <c r="R1977" s="2"/>
      <c r="S1977" s="2"/>
      <c r="T1977" s="2"/>
      <c r="U1977" s="2"/>
      <c r="V1977" s="2" t="s">
        <v>4445</v>
      </c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</row>
    <row r="1978" spans="1:34" x14ac:dyDescent="0.25">
      <c r="A1978" s="2">
        <v>336609</v>
      </c>
      <c r="B1978" s="2" t="s">
        <v>2805</v>
      </c>
      <c r="C1978" s="2" t="s">
        <v>2806</v>
      </c>
      <c r="D1978" s="2" t="s">
        <v>336</v>
      </c>
      <c r="E1978" s="2" t="s">
        <v>77</v>
      </c>
      <c r="F1978" s="2">
        <v>35886</v>
      </c>
      <c r="G1978" s="2" t="s">
        <v>1190</v>
      </c>
      <c r="H1978" s="2" t="s">
        <v>16</v>
      </c>
      <c r="I1978" s="2" t="s">
        <v>202</v>
      </c>
      <c r="J1978" s="2" t="s">
        <v>15</v>
      </c>
      <c r="K1978" s="2"/>
      <c r="L1978" s="2" t="s">
        <v>73</v>
      </c>
      <c r="M1978" s="2"/>
      <c r="N1978" s="2"/>
      <c r="O1978" s="2"/>
      <c r="P1978" s="2"/>
      <c r="Q1978" s="2"/>
      <c r="R1978" s="2"/>
      <c r="S1978" s="2"/>
      <c r="T1978" s="2"/>
      <c r="U1978" s="2"/>
      <c r="V1978" s="2" t="s">
        <v>4445</v>
      </c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</row>
    <row r="1979" spans="1:34" x14ac:dyDescent="0.25">
      <c r="A1979" s="2">
        <v>308365</v>
      </c>
      <c r="B1979" s="2" t="s">
        <v>4414</v>
      </c>
      <c r="C1979" s="2" t="s">
        <v>392</v>
      </c>
      <c r="D1979" s="2" t="s">
        <v>4415</v>
      </c>
      <c r="E1979" s="2"/>
      <c r="F1979" s="2"/>
      <c r="G1979" s="2"/>
      <c r="H1979" s="2"/>
      <c r="I1979" s="2" t="s">
        <v>202</v>
      </c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 t="s">
        <v>4285</v>
      </c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</row>
    <row r="1980" spans="1:34" x14ac:dyDescent="0.25">
      <c r="A1980" s="2">
        <v>320297</v>
      </c>
      <c r="B1980" s="2" t="s">
        <v>4382</v>
      </c>
      <c r="C1980" s="2" t="s">
        <v>613</v>
      </c>
      <c r="D1980" s="2" t="s">
        <v>420</v>
      </c>
      <c r="E1980" s="2"/>
      <c r="F1980" s="2"/>
      <c r="G1980" s="2"/>
      <c r="H1980" s="2"/>
      <c r="I1980" s="2" t="s">
        <v>202</v>
      </c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 t="s">
        <v>4285</v>
      </c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</row>
    <row r="1981" spans="1:34" x14ac:dyDescent="0.25">
      <c r="A1981" s="2">
        <v>320868</v>
      </c>
      <c r="B1981" s="2" t="s">
        <v>4378</v>
      </c>
      <c r="C1981" s="2" t="s">
        <v>1573</v>
      </c>
      <c r="D1981" s="2" t="s">
        <v>1184</v>
      </c>
      <c r="E1981" s="2"/>
      <c r="F1981" s="2"/>
      <c r="G1981" s="2"/>
      <c r="H1981" s="2"/>
      <c r="I1981" s="2" t="s">
        <v>202</v>
      </c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 t="s">
        <v>4285</v>
      </c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</row>
    <row r="1982" spans="1:34" x14ac:dyDescent="0.25">
      <c r="A1982" s="2">
        <v>321846</v>
      </c>
      <c r="B1982" s="2" t="s">
        <v>2021</v>
      </c>
      <c r="C1982" s="2" t="s">
        <v>910</v>
      </c>
      <c r="D1982" s="2" t="s">
        <v>2022</v>
      </c>
      <c r="E1982" s="2" t="s">
        <v>77</v>
      </c>
      <c r="F1982" s="2">
        <v>34002</v>
      </c>
      <c r="G1982" s="2" t="s">
        <v>2023</v>
      </c>
      <c r="H1982" s="2" t="s">
        <v>16</v>
      </c>
      <c r="I1982" s="2" t="s">
        <v>202</v>
      </c>
      <c r="J1982" s="2" t="s">
        <v>1179</v>
      </c>
      <c r="K1982" s="2"/>
      <c r="L1982" s="2" t="s">
        <v>30</v>
      </c>
      <c r="M1982" s="2"/>
      <c r="N1982" s="2"/>
      <c r="O1982" s="2"/>
      <c r="P1982" s="2"/>
      <c r="Q1982" s="2"/>
      <c r="R1982" s="2"/>
      <c r="S1982" s="2"/>
      <c r="T1982" s="2"/>
      <c r="U1982" s="2"/>
      <c r="V1982" s="2" t="s">
        <v>4285</v>
      </c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</row>
    <row r="1983" spans="1:34" x14ac:dyDescent="0.25">
      <c r="A1983" s="2">
        <v>325358</v>
      </c>
      <c r="B1983" s="2" t="s">
        <v>2190</v>
      </c>
      <c r="C1983" s="2" t="s">
        <v>505</v>
      </c>
      <c r="D1983" s="2" t="s">
        <v>466</v>
      </c>
      <c r="E1983" s="2" t="s">
        <v>77</v>
      </c>
      <c r="F1983" s="2">
        <v>35333</v>
      </c>
      <c r="G1983" s="2" t="s">
        <v>359</v>
      </c>
      <c r="H1983" s="2" t="s">
        <v>16</v>
      </c>
      <c r="I1983" s="2" t="s">
        <v>202</v>
      </c>
      <c r="J1983" s="2" t="s">
        <v>15</v>
      </c>
      <c r="K1983" s="2"/>
      <c r="L1983" s="2" t="s">
        <v>18</v>
      </c>
      <c r="M1983" s="2"/>
      <c r="N1983" s="2"/>
      <c r="O1983" s="2"/>
      <c r="P1983" s="2"/>
      <c r="Q1983" s="2"/>
      <c r="R1983" s="2"/>
      <c r="S1983" s="2"/>
      <c r="T1983" s="2"/>
      <c r="U1983" s="2"/>
      <c r="V1983" s="2" t="s">
        <v>4285</v>
      </c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</row>
    <row r="1984" spans="1:34" x14ac:dyDescent="0.25">
      <c r="A1984" s="2">
        <v>326294</v>
      </c>
      <c r="B1984" s="2" t="s">
        <v>987</v>
      </c>
      <c r="C1984" s="2" t="s">
        <v>331</v>
      </c>
      <c r="D1984" s="2" t="s">
        <v>330</v>
      </c>
      <c r="E1984" s="2"/>
      <c r="F1984" s="2"/>
      <c r="G1984" s="2"/>
      <c r="H1984" s="2"/>
      <c r="I1984" s="2" t="s">
        <v>202</v>
      </c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 t="s">
        <v>4285</v>
      </c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</row>
    <row r="1985" spans="1:34" x14ac:dyDescent="0.25">
      <c r="A1985" s="2">
        <v>330852</v>
      </c>
      <c r="B1985" s="2" t="s">
        <v>2101</v>
      </c>
      <c r="C1985" s="2" t="s">
        <v>376</v>
      </c>
      <c r="D1985" s="2" t="s">
        <v>283</v>
      </c>
      <c r="E1985" s="2" t="s">
        <v>77</v>
      </c>
      <c r="F1985" s="2"/>
      <c r="G1985" s="2"/>
      <c r="H1985" s="2" t="s">
        <v>16</v>
      </c>
      <c r="I1985" s="2" t="s">
        <v>202</v>
      </c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 t="s">
        <v>4285</v>
      </c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</row>
    <row r="1986" spans="1:34" x14ac:dyDescent="0.25">
      <c r="A1986" s="2">
        <v>330970</v>
      </c>
      <c r="B1986" s="2" t="s">
        <v>1477</v>
      </c>
      <c r="C1986" s="2" t="s">
        <v>350</v>
      </c>
      <c r="D1986" s="2" t="s">
        <v>448</v>
      </c>
      <c r="E1986" s="2" t="s">
        <v>77</v>
      </c>
      <c r="F1986" s="2">
        <v>28070</v>
      </c>
      <c r="G1986" s="2" t="s">
        <v>212</v>
      </c>
      <c r="H1986" s="2" t="s">
        <v>16</v>
      </c>
      <c r="I1986" s="2" t="s">
        <v>202</v>
      </c>
      <c r="J1986" s="2" t="s">
        <v>1179</v>
      </c>
      <c r="K1986" s="2"/>
      <c r="L1986" s="2" t="s">
        <v>18</v>
      </c>
      <c r="M1986" s="2"/>
      <c r="N1986" s="2"/>
      <c r="O1986" s="2"/>
      <c r="P1986" s="2"/>
      <c r="Q1986" s="2"/>
      <c r="R1986" s="2"/>
      <c r="S1986" s="2"/>
      <c r="T1986" s="2"/>
      <c r="U1986" s="2"/>
      <c r="V1986" s="2" t="s">
        <v>4285</v>
      </c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</row>
    <row r="1987" spans="1:34" x14ac:dyDescent="0.25">
      <c r="A1987" s="2">
        <v>320485</v>
      </c>
      <c r="B1987" s="2" t="s">
        <v>2203</v>
      </c>
      <c r="C1987" s="2" t="s">
        <v>261</v>
      </c>
      <c r="D1987" s="2" t="s">
        <v>275</v>
      </c>
      <c r="E1987" s="2" t="s">
        <v>76</v>
      </c>
      <c r="F1987" s="2">
        <v>34111</v>
      </c>
      <c r="G1987" s="2" t="s">
        <v>18</v>
      </c>
      <c r="H1987" s="2" t="s">
        <v>16</v>
      </c>
      <c r="I1987" s="2" t="s">
        <v>202</v>
      </c>
      <c r="J1987" s="2" t="s">
        <v>15</v>
      </c>
      <c r="K1987" s="2"/>
      <c r="L1987" s="2" t="s">
        <v>30</v>
      </c>
      <c r="M1987" s="2"/>
      <c r="N1987" s="2"/>
      <c r="O1987" s="2"/>
      <c r="P1987" s="2"/>
      <c r="Q1987" s="2"/>
      <c r="R1987" s="2"/>
      <c r="S1987" s="2"/>
      <c r="T1987" s="2"/>
      <c r="U1987" s="2"/>
      <c r="V1987" s="2" t="s">
        <v>4286</v>
      </c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</row>
    <row r="1988" spans="1:34" x14ac:dyDescent="0.25">
      <c r="A1988" s="2">
        <v>333327</v>
      </c>
      <c r="B1988" s="2" t="s">
        <v>2116</v>
      </c>
      <c r="C1988" s="2" t="s">
        <v>456</v>
      </c>
      <c r="D1988" s="2" t="s">
        <v>234</v>
      </c>
      <c r="E1988" s="2" t="s">
        <v>77</v>
      </c>
      <c r="F1988" s="2">
        <v>35065</v>
      </c>
      <c r="G1988" s="2" t="s">
        <v>212</v>
      </c>
      <c r="H1988" s="2" t="s">
        <v>16</v>
      </c>
      <c r="I1988" s="2" t="s">
        <v>202</v>
      </c>
      <c r="J1988" s="2" t="s">
        <v>1179</v>
      </c>
      <c r="K1988" s="2"/>
      <c r="L1988" s="2" t="s">
        <v>18</v>
      </c>
      <c r="M1988" s="2"/>
      <c r="N1988" s="2"/>
      <c r="O1988" s="2"/>
      <c r="P1988" s="2"/>
      <c r="Q1988" s="2"/>
      <c r="R1988" s="2"/>
      <c r="S1988" s="2"/>
      <c r="T1988" s="2"/>
      <c r="U1988" s="2"/>
      <c r="V1988" s="2" t="s">
        <v>4286</v>
      </c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</row>
    <row r="1989" spans="1:34" x14ac:dyDescent="0.25">
      <c r="A1989" s="2">
        <v>335856</v>
      </c>
      <c r="B1989" s="2" t="s">
        <v>1502</v>
      </c>
      <c r="C1989" s="2" t="s">
        <v>1503</v>
      </c>
      <c r="D1989" s="2" t="s">
        <v>412</v>
      </c>
      <c r="E1989" s="2" t="s">
        <v>76</v>
      </c>
      <c r="F1989" s="2">
        <v>30204</v>
      </c>
      <c r="G1989" s="2" t="s">
        <v>1504</v>
      </c>
      <c r="H1989" s="2" t="s">
        <v>16</v>
      </c>
      <c r="I1989" s="2" t="s">
        <v>202</v>
      </c>
      <c r="J1989" s="2" t="s">
        <v>1179</v>
      </c>
      <c r="K1989" s="2"/>
      <c r="L1989" s="2" t="s">
        <v>58</v>
      </c>
      <c r="M1989" s="2"/>
      <c r="N1989" s="2"/>
      <c r="O1989" s="2"/>
      <c r="P1989" s="2"/>
      <c r="Q1989" s="2"/>
      <c r="R1989" s="2"/>
      <c r="S1989" s="2"/>
      <c r="T1989" s="2"/>
      <c r="U1989" s="2"/>
      <c r="V1989" s="2" t="s">
        <v>4286</v>
      </c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</row>
    <row r="1990" spans="1:34" x14ac:dyDescent="0.25">
      <c r="A1990" s="2">
        <v>324064</v>
      </c>
      <c r="B1990" s="2" t="s">
        <v>4366</v>
      </c>
      <c r="C1990" s="2" t="s">
        <v>338</v>
      </c>
      <c r="D1990" s="2" t="s">
        <v>743</v>
      </c>
      <c r="E1990" s="2"/>
      <c r="F1990" s="2"/>
      <c r="G1990" s="2"/>
      <c r="H1990" s="2"/>
      <c r="I1990" s="2" t="s">
        <v>202</v>
      </c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 t="s">
        <v>4284</v>
      </c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</row>
    <row r="1991" spans="1:34" x14ac:dyDescent="0.25">
      <c r="A1991" s="2">
        <v>324395</v>
      </c>
      <c r="B1991" s="2" t="s">
        <v>1546</v>
      </c>
      <c r="C1991" s="2" t="s">
        <v>919</v>
      </c>
      <c r="D1991" s="2" t="s">
        <v>532</v>
      </c>
      <c r="E1991" s="2" t="s">
        <v>77</v>
      </c>
      <c r="F1991" s="2">
        <v>33730</v>
      </c>
      <c r="G1991" s="2" t="s">
        <v>18</v>
      </c>
      <c r="H1991" s="2" t="s">
        <v>16</v>
      </c>
      <c r="I1991" s="2" t="s">
        <v>202</v>
      </c>
      <c r="J1991" s="2" t="s">
        <v>15</v>
      </c>
      <c r="K1991" s="2"/>
      <c r="L1991" s="2" t="s">
        <v>18</v>
      </c>
      <c r="M1991" s="2"/>
      <c r="N1991" s="2"/>
      <c r="O1991" s="2"/>
      <c r="P1991" s="2"/>
      <c r="Q1991" s="2"/>
      <c r="R1991" s="2"/>
      <c r="S1991" s="2"/>
      <c r="T1991" s="2"/>
      <c r="U1991" s="2"/>
      <c r="V1991" s="2" t="s">
        <v>4284</v>
      </c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</row>
    <row r="1992" spans="1:34" x14ac:dyDescent="0.25">
      <c r="A1992" s="2">
        <v>328398</v>
      </c>
      <c r="B1992" s="2" t="s">
        <v>4348</v>
      </c>
      <c r="C1992" s="2" t="s">
        <v>768</v>
      </c>
      <c r="D1992" s="2" t="s">
        <v>312</v>
      </c>
      <c r="E1992" s="2"/>
      <c r="F1992" s="2"/>
      <c r="G1992" s="2"/>
      <c r="H1992" s="2"/>
      <c r="I1992" s="2" t="s">
        <v>202</v>
      </c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 t="s">
        <v>4284</v>
      </c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</row>
    <row r="1993" spans="1:34" x14ac:dyDescent="0.25">
      <c r="A1993" s="2">
        <v>330576</v>
      </c>
      <c r="B1993" s="2" t="s">
        <v>2214</v>
      </c>
      <c r="C1993" s="2" t="s">
        <v>228</v>
      </c>
      <c r="D1993" s="2" t="s">
        <v>1438</v>
      </c>
      <c r="E1993" s="2" t="s">
        <v>76</v>
      </c>
      <c r="F1993" s="2">
        <v>35092</v>
      </c>
      <c r="G1993" s="2" t="s">
        <v>1423</v>
      </c>
      <c r="H1993" s="2" t="s">
        <v>16</v>
      </c>
      <c r="I1993" s="2" t="s">
        <v>202</v>
      </c>
      <c r="J1993" s="2" t="s">
        <v>15</v>
      </c>
      <c r="K1993" s="2"/>
      <c r="L1993" s="2" t="s">
        <v>30</v>
      </c>
      <c r="M1993" s="2"/>
      <c r="N1993" s="2"/>
      <c r="O1993" s="2"/>
      <c r="P1993" s="2"/>
      <c r="Q1993" s="2"/>
      <c r="R1993" s="2"/>
      <c r="S1993" s="2"/>
      <c r="T1993" s="2"/>
      <c r="U1993" s="2"/>
      <c r="V1993" s="2" t="s">
        <v>4284</v>
      </c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</row>
    <row r="1994" spans="1:34" x14ac:dyDescent="0.25">
      <c r="A1994" s="2">
        <v>330898</v>
      </c>
      <c r="B1994" s="2" t="s">
        <v>1967</v>
      </c>
      <c r="C1994" s="2" t="s">
        <v>1968</v>
      </c>
      <c r="D1994" s="2" t="s">
        <v>480</v>
      </c>
      <c r="E1994" s="2" t="s">
        <v>77</v>
      </c>
      <c r="F1994" s="2">
        <v>34149</v>
      </c>
      <c r="G1994" s="2" t="s">
        <v>18</v>
      </c>
      <c r="H1994" s="2" t="s">
        <v>16</v>
      </c>
      <c r="I1994" s="2" t="s">
        <v>202</v>
      </c>
      <c r="J1994" s="2" t="s">
        <v>1179</v>
      </c>
      <c r="K1994" s="2"/>
      <c r="L1994" s="2" t="s">
        <v>18</v>
      </c>
      <c r="M1994" s="2"/>
      <c r="N1994" s="2"/>
      <c r="O1994" s="2"/>
      <c r="P1994" s="2"/>
      <c r="Q1994" s="2"/>
      <c r="R1994" s="2"/>
      <c r="S1994" s="2"/>
      <c r="T1994" s="2"/>
      <c r="U1994" s="2"/>
      <c r="V1994" s="2" t="s">
        <v>4284</v>
      </c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</row>
    <row r="1995" spans="1:34" x14ac:dyDescent="0.25">
      <c r="A1995" s="2">
        <v>331157</v>
      </c>
      <c r="B1995" s="2" t="s">
        <v>2135</v>
      </c>
      <c r="C1995" s="2" t="s">
        <v>323</v>
      </c>
      <c r="D1995" s="2" t="s">
        <v>275</v>
      </c>
      <c r="E1995" s="2" t="s">
        <v>77</v>
      </c>
      <c r="F1995" s="2">
        <v>33970</v>
      </c>
      <c r="G1995" s="2" t="s">
        <v>18</v>
      </c>
      <c r="H1995" s="2" t="s">
        <v>16</v>
      </c>
      <c r="I1995" s="2" t="s">
        <v>202</v>
      </c>
      <c r="J1995" s="2" t="s">
        <v>1179</v>
      </c>
      <c r="K1995" s="2"/>
      <c r="L1995" s="2" t="s">
        <v>18</v>
      </c>
      <c r="M1995" s="2"/>
      <c r="N1995" s="2"/>
      <c r="O1995" s="2"/>
      <c r="P1995" s="2"/>
      <c r="Q1995" s="2"/>
      <c r="R1995" s="2"/>
      <c r="S1995" s="2"/>
      <c r="T1995" s="2"/>
      <c r="U1995" s="2"/>
      <c r="V1995" s="2" t="s">
        <v>4284</v>
      </c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</row>
    <row r="1996" spans="1:34" x14ac:dyDescent="0.25">
      <c r="A1996" s="2">
        <v>333291</v>
      </c>
      <c r="B1996" s="2" t="s">
        <v>2300</v>
      </c>
      <c r="C1996" s="2" t="s">
        <v>455</v>
      </c>
      <c r="D1996" s="2" t="s">
        <v>306</v>
      </c>
      <c r="E1996" s="2" t="s">
        <v>77</v>
      </c>
      <c r="F1996" s="2"/>
      <c r="G1996" s="2"/>
      <c r="H1996" s="2" t="s">
        <v>16</v>
      </c>
      <c r="I1996" s="2" t="s">
        <v>202</v>
      </c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 t="s">
        <v>4284</v>
      </c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</row>
    <row r="1997" spans="1:34" x14ac:dyDescent="0.25">
      <c r="A1997" s="2">
        <v>325196</v>
      </c>
      <c r="B1997" s="2" t="s">
        <v>2140</v>
      </c>
      <c r="C1997" s="2" t="s">
        <v>228</v>
      </c>
      <c r="D1997" s="2" t="s">
        <v>451</v>
      </c>
      <c r="E1997" s="2" t="s">
        <v>76</v>
      </c>
      <c r="F1997" s="2">
        <v>34934</v>
      </c>
      <c r="G1997" s="2" t="s">
        <v>212</v>
      </c>
      <c r="H1997" s="2" t="s">
        <v>16</v>
      </c>
      <c r="I1997" s="2" t="s">
        <v>202</v>
      </c>
      <c r="J1997" s="2" t="s">
        <v>1179</v>
      </c>
      <c r="K1997" s="2"/>
      <c r="L1997" s="2" t="s">
        <v>30</v>
      </c>
      <c r="M1997" s="2"/>
      <c r="N1997" s="2"/>
      <c r="O1997" s="2"/>
      <c r="P1997" s="2"/>
      <c r="Q1997" s="2"/>
      <c r="R1997" s="2"/>
      <c r="S1997" s="2"/>
      <c r="T1997" s="2"/>
      <c r="U1997" s="2"/>
      <c r="V1997" s="2" t="s">
        <v>4287</v>
      </c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</row>
    <row r="1998" spans="1:34" x14ac:dyDescent="0.25">
      <c r="A1998" s="2">
        <v>335881</v>
      </c>
      <c r="B1998" s="2" t="s">
        <v>1718</v>
      </c>
      <c r="C1998" s="2" t="s">
        <v>228</v>
      </c>
      <c r="D1998" s="2" t="s">
        <v>1240</v>
      </c>
      <c r="E1998" s="2" t="s">
        <v>76</v>
      </c>
      <c r="F1998" s="2">
        <v>31532</v>
      </c>
      <c r="G1998" s="2" t="s">
        <v>1004</v>
      </c>
      <c r="H1998" s="2" t="s">
        <v>16</v>
      </c>
      <c r="I1998" s="2" t="s">
        <v>202</v>
      </c>
      <c r="J1998" s="2" t="s">
        <v>15</v>
      </c>
      <c r="K1998" s="2"/>
      <c r="L1998" s="2" t="s">
        <v>40</v>
      </c>
      <c r="M1998" s="2"/>
      <c r="N1998" s="2"/>
      <c r="O1998" s="2"/>
      <c r="P1998" s="2"/>
      <c r="Q1998" s="2"/>
      <c r="R1998" s="2"/>
      <c r="S1998" s="2"/>
      <c r="T1998" s="2"/>
      <c r="U1998" s="2"/>
      <c r="V1998" s="2" t="s">
        <v>4287</v>
      </c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</row>
    <row r="1999" spans="1:34" x14ac:dyDescent="0.25">
      <c r="A1999" s="2">
        <v>330696</v>
      </c>
      <c r="B1999" s="2" t="s">
        <v>2155</v>
      </c>
      <c r="C1999" s="2" t="s">
        <v>213</v>
      </c>
      <c r="D1999" s="2" t="s">
        <v>391</v>
      </c>
      <c r="E1999" s="2" t="s">
        <v>76</v>
      </c>
      <c r="F1999" s="2">
        <v>35510</v>
      </c>
      <c r="G1999" s="2" t="s">
        <v>368</v>
      </c>
      <c r="H1999" s="2" t="s">
        <v>16</v>
      </c>
      <c r="I1999" s="2" t="s">
        <v>202</v>
      </c>
      <c r="J1999" s="2" t="s">
        <v>1179</v>
      </c>
      <c r="K1999" s="2"/>
      <c r="L1999" s="2" t="s">
        <v>18</v>
      </c>
      <c r="M1999" s="2"/>
      <c r="N1999" s="2"/>
      <c r="O1999" s="2"/>
      <c r="P1999" s="2"/>
      <c r="Q1999" s="2"/>
      <c r="R1999" s="2"/>
      <c r="S1999" s="2"/>
      <c r="T1999" s="2"/>
      <c r="U1999" s="2"/>
      <c r="V1999" s="2" t="s">
        <v>4281</v>
      </c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</row>
    <row r="2000" spans="1:34" x14ac:dyDescent="0.25">
      <c r="A2000" s="2">
        <v>331555</v>
      </c>
      <c r="B2000" s="2" t="s">
        <v>1730</v>
      </c>
      <c r="C2000" s="2" t="s">
        <v>384</v>
      </c>
      <c r="D2000" s="2" t="s">
        <v>1537</v>
      </c>
      <c r="E2000" s="2" t="s">
        <v>77</v>
      </c>
      <c r="F2000" s="2">
        <v>34898</v>
      </c>
      <c r="G2000" s="2" t="s">
        <v>18</v>
      </c>
      <c r="H2000" s="2" t="s">
        <v>16</v>
      </c>
      <c r="I2000" s="2" t="s">
        <v>202</v>
      </c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 t="s">
        <v>4281</v>
      </c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</row>
    <row r="2001" spans="1:34" x14ac:dyDescent="0.25">
      <c r="A2001" s="2">
        <v>332230</v>
      </c>
      <c r="B2001" s="2" t="s">
        <v>2067</v>
      </c>
      <c r="C2001" s="2" t="s">
        <v>717</v>
      </c>
      <c r="D2001" s="2" t="s">
        <v>322</v>
      </c>
      <c r="E2001" s="2" t="s">
        <v>76</v>
      </c>
      <c r="F2001" s="2">
        <v>33502</v>
      </c>
      <c r="G2001" s="2" t="s">
        <v>284</v>
      </c>
      <c r="H2001" s="2" t="s">
        <v>16</v>
      </c>
      <c r="I2001" s="2" t="s">
        <v>202</v>
      </c>
      <c r="J2001" s="2" t="s">
        <v>15</v>
      </c>
      <c r="K2001" s="2"/>
      <c r="L2001" s="2" t="s">
        <v>30</v>
      </c>
      <c r="M2001" s="2"/>
      <c r="N2001" s="2"/>
      <c r="O2001" s="2"/>
      <c r="P2001" s="2"/>
      <c r="Q2001" s="2"/>
      <c r="R2001" s="2"/>
      <c r="S2001" s="2"/>
      <c r="T2001" s="2"/>
      <c r="U2001" s="2"/>
      <c r="V2001" s="2" t="s">
        <v>4281</v>
      </c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</row>
    <row r="2002" spans="1:34" x14ac:dyDescent="0.25">
      <c r="A2002" s="2">
        <v>333676</v>
      </c>
      <c r="B2002" s="2" t="s">
        <v>1195</v>
      </c>
      <c r="C2002" s="2" t="s">
        <v>408</v>
      </c>
      <c r="D2002" s="2" t="s">
        <v>884</v>
      </c>
      <c r="E2002" s="2" t="s">
        <v>76</v>
      </c>
      <c r="F2002" s="2">
        <v>35431</v>
      </c>
      <c r="G2002" s="2" t="s">
        <v>18</v>
      </c>
      <c r="H2002" s="2" t="s">
        <v>16</v>
      </c>
      <c r="I2002" s="2" t="s">
        <v>202</v>
      </c>
      <c r="J2002" s="2"/>
      <c r="K2002" s="2"/>
      <c r="L2002" s="2"/>
      <c r="M2002" s="2"/>
      <c r="N2002" s="2" t="s">
        <v>4264</v>
      </c>
      <c r="O2002" s="2" t="s">
        <v>4264</v>
      </c>
      <c r="P2002" s="2" t="s">
        <v>4261</v>
      </c>
      <c r="Q2002" s="2"/>
      <c r="R2002" s="2"/>
      <c r="S2002" s="2"/>
      <c r="T2002" s="2"/>
      <c r="U2002" s="2"/>
      <c r="V2002" s="2" t="s">
        <v>4281</v>
      </c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</row>
    <row r="2003" spans="1:34" x14ac:dyDescent="0.25">
      <c r="A2003" s="2">
        <v>334486</v>
      </c>
      <c r="B2003" s="2" t="s">
        <v>1986</v>
      </c>
      <c r="C2003" s="2" t="s">
        <v>247</v>
      </c>
      <c r="D2003" s="2" t="s">
        <v>855</v>
      </c>
      <c r="E2003" s="2" t="s">
        <v>76</v>
      </c>
      <c r="F2003" s="2">
        <v>33671</v>
      </c>
      <c r="G2003" s="2" t="s">
        <v>27</v>
      </c>
      <c r="H2003" s="2" t="s">
        <v>16</v>
      </c>
      <c r="I2003" s="2" t="s">
        <v>202</v>
      </c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 t="s">
        <v>4281</v>
      </c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</row>
    <row r="2004" spans="1:34" x14ac:dyDescent="0.25">
      <c r="A2004" s="2">
        <v>334607</v>
      </c>
      <c r="B2004" s="2" t="s">
        <v>2220</v>
      </c>
      <c r="C2004" s="2" t="s">
        <v>348</v>
      </c>
      <c r="D2004" s="2" t="s">
        <v>1081</v>
      </c>
      <c r="E2004" s="2" t="s">
        <v>77</v>
      </c>
      <c r="F2004" s="2">
        <v>30764</v>
      </c>
      <c r="G2004" s="2" t="s">
        <v>397</v>
      </c>
      <c r="H2004" s="2" t="s">
        <v>16</v>
      </c>
      <c r="I2004" s="2" t="s">
        <v>202</v>
      </c>
      <c r="J2004" s="2" t="s">
        <v>1179</v>
      </c>
      <c r="K2004" s="2"/>
      <c r="L2004" s="2" t="s">
        <v>18</v>
      </c>
      <c r="M2004" s="2"/>
      <c r="N2004" s="2"/>
      <c r="O2004" s="2"/>
      <c r="P2004" s="2"/>
      <c r="Q2004" s="2"/>
      <c r="R2004" s="2"/>
      <c r="S2004" s="2"/>
      <c r="T2004" s="2"/>
      <c r="U2004" s="2"/>
      <c r="V2004" s="2" t="s">
        <v>4281</v>
      </c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</row>
    <row r="2005" spans="1:34" x14ac:dyDescent="0.25">
      <c r="A2005" s="2">
        <v>335563</v>
      </c>
      <c r="B2005" s="2" t="s">
        <v>2149</v>
      </c>
      <c r="C2005" s="2" t="s">
        <v>247</v>
      </c>
      <c r="D2005" s="2" t="s">
        <v>2150</v>
      </c>
      <c r="E2005" s="2" t="s">
        <v>77</v>
      </c>
      <c r="F2005" s="2">
        <v>28043</v>
      </c>
      <c r="G2005" s="2" t="s">
        <v>2053</v>
      </c>
      <c r="H2005" s="2" t="s">
        <v>16</v>
      </c>
      <c r="I2005" s="2" t="s">
        <v>202</v>
      </c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 t="s">
        <v>4281</v>
      </c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</row>
    <row r="2006" spans="1:34" x14ac:dyDescent="0.25">
      <c r="A2006" s="2">
        <v>335811</v>
      </c>
      <c r="B2006" s="2" t="s">
        <v>2221</v>
      </c>
      <c r="C2006" s="2" t="s">
        <v>261</v>
      </c>
      <c r="D2006" s="2" t="s">
        <v>288</v>
      </c>
      <c r="E2006" s="2" t="s">
        <v>77</v>
      </c>
      <c r="F2006" s="2">
        <v>33721</v>
      </c>
      <c r="G2006" s="2" t="s">
        <v>266</v>
      </c>
      <c r="H2006" s="2" t="s">
        <v>16</v>
      </c>
      <c r="I2006" s="2" t="s">
        <v>202</v>
      </c>
      <c r="J2006" s="2" t="s">
        <v>15</v>
      </c>
      <c r="K2006" s="2"/>
      <c r="L2006" s="2" t="s">
        <v>30</v>
      </c>
      <c r="M2006" s="2"/>
      <c r="N2006" s="2"/>
      <c r="O2006" s="2"/>
      <c r="P2006" s="2"/>
      <c r="Q2006" s="2"/>
      <c r="R2006" s="2"/>
      <c r="S2006" s="2"/>
      <c r="T2006" s="2"/>
      <c r="U2006" s="2"/>
      <c r="V2006" s="2" t="s">
        <v>4281</v>
      </c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</row>
    <row r="2007" spans="1:34" x14ac:dyDescent="0.25">
      <c r="A2007" s="2">
        <v>336965</v>
      </c>
      <c r="B2007" s="2" t="s">
        <v>1896</v>
      </c>
      <c r="C2007" s="2" t="s">
        <v>210</v>
      </c>
      <c r="D2007" s="2" t="s">
        <v>330</v>
      </c>
      <c r="E2007" s="2" t="s">
        <v>76</v>
      </c>
      <c r="F2007" s="2">
        <v>30884</v>
      </c>
      <c r="G2007" s="2" t="s">
        <v>216</v>
      </c>
      <c r="H2007" s="2" t="s">
        <v>16</v>
      </c>
      <c r="I2007" s="2" t="s">
        <v>202</v>
      </c>
      <c r="J2007" s="2" t="s">
        <v>1179</v>
      </c>
      <c r="K2007" s="2"/>
      <c r="L2007" s="2" t="s">
        <v>18</v>
      </c>
      <c r="M2007" s="2"/>
      <c r="N2007" s="2"/>
      <c r="O2007" s="2"/>
      <c r="P2007" s="2"/>
      <c r="Q2007" s="2"/>
      <c r="R2007" s="2"/>
      <c r="S2007" s="2"/>
      <c r="T2007" s="2"/>
      <c r="U2007" s="2"/>
      <c r="V2007" s="2" t="s">
        <v>4281</v>
      </c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</row>
    <row r="2008" spans="1:34" x14ac:dyDescent="0.25">
      <c r="A2008" s="2">
        <v>321124</v>
      </c>
      <c r="B2008" s="2" t="s">
        <v>1200</v>
      </c>
      <c r="C2008" s="2" t="s">
        <v>562</v>
      </c>
      <c r="D2008" s="2" t="s">
        <v>1080</v>
      </c>
      <c r="E2008" s="2" t="s">
        <v>76</v>
      </c>
      <c r="F2008" s="2">
        <v>33677</v>
      </c>
      <c r="G2008" s="2" t="s">
        <v>73</v>
      </c>
      <c r="H2008" s="2" t="s">
        <v>16</v>
      </c>
      <c r="I2008" s="2" t="s">
        <v>202</v>
      </c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 t="s">
        <v>4449</v>
      </c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</row>
    <row r="2009" spans="1:34" x14ac:dyDescent="0.25">
      <c r="A2009" s="2">
        <v>325731</v>
      </c>
      <c r="B2009" s="2" t="s">
        <v>4358</v>
      </c>
      <c r="C2009" s="2" t="s">
        <v>4359</v>
      </c>
      <c r="D2009" s="2" t="s">
        <v>482</v>
      </c>
      <c r="E2009" s="2"/>
      <c r="F2009" s="2"/>
      <c r="G2009" s="2"/>
      <c r="H2009" s="2"/>
      <c r="I2009" s="2" t="s">
        <v>202</v>
      </c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 t="s">
        <v>4449</v>
      </c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</row>
    <row r="2010" spans="1:34" x14ac:dyDescent="0.25">
      <c r="A2010" s="2">
        <v>332654</v>
      </c>
      <c r="B2010" s="2" t="s">
        <v>2085</v>
      </c>
      <c r="C2010" s="2" t="s">
        <v>252</v>
      </c>
      <c r="D2010" s="2" t="s">
        <v>2086</v>
      </c>
      <c r="E2010" s="2" t="s">
        <v>76</v>
      </c>
      <c r="F2010" s="2">
        <v>32875</v>
      </c>
      <c r="G2010" s="2" t="s">
        <v>18</v>
      </c>
      <c r="H2010" s="2" t="s">
        <v>19</v>
      </c>
      <c r="I2010" s="2" t="s">
        <v>202</v>
      </c>
      <c r="J2010" s="2" t="s">
        <v>1179</v>
      </c>
      <c r="K2010" s="2"/>
      <c r="L2010" s="2" t="s">
        <v>18</v>
      </c>
      <c r="M2010" s="2"/>
      <c r="N2010" s="2"/>
      <c r="O2010" s="2"/>
      <c r="P2010" s="2"/>
      <c r="Q2010" s="2"/>
      <c r="R2010" s="2"/>
      <c r="S2010" s="2"/>
      <c r="T2010" s="2"/>
      <c r="U2010" s="2"/>
      <c r="V2010" s="2" t="s">
        <v>4449</v>
      </c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</row>
    <row r="2011" spans="1:34" x14ac:dyDescent="0.25">
      <c r="A2011" s="2">
        <v>337147</v>
      </c>
      <c r="B2011" s="2" t="s">
        <v>2091</v>
      </c>
      <c r="C2011" s="2" t="s">
        <v>715</v>
      </c>
      <c r="D2011" s="2" t="s">
        <v>234</v>
      </c>
      <c r="E2011" s="2" t="s">
        <v>77</v>
      </c>
      <c r="F2011" s="2"/>
      <c r="G2011" s="2"/>
      <c r="H2011" s="2" t="s">
        <v>16</v>
      </c>
      <c r="I2011" s="2" t="s">
        <v>202</v>
      </c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 t="s">
        <v>4449</v>
      </c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</row>
    <row r="2012" spans="1:34" x14ac:dyDescent="0.25">
      <c r="A2012" s="2">
        <v>334077</v>
      </c>
      <c r="B2012" s="2" t="s">
        <v>2543</v>
      </c>
      <c r="C2012" s="2" t="s">
        <v>213</v>
      </c>
      <c r="D2012" s="2" t="s">
        <v>489</v>
      </c>
      <c r="E2012" s="2" t="s">
        <v>77</v>
      </c>
      <c r="F2012" s="2">
        <v>35204</v>
      </c>
      <c r="G2012" s="2" t="s">
        <v>651</v>
      </c>
      <c r="H2012" s="2" t="s">
        <v>16</v>
      </c>
      <c r="I2012" s="2" t="s">
        <v>202</v>
      </c>
      <c r="J2012" s="2" t="s">
        <v>1179</v>
      </c>
      <c r="K2012" s="2"/>
      <c r="L2012" s="2" t="s">
        <v>18</v>
      </c>
      <c r="M2012" s="2"/>
      <c r="N2012" s="2"/>
      <c r="O2012" s="2"/>
      <c r="P2012" s="2"/>
      <c r="Q2012" s="2"/>
      <c r="R2012" s="2"/>
      <c r="S2012" s="2"/>
      <c r="T2012" s="2"/>
      <c r="U2012" s="2"/>
      <c r="V2012" s="2" t="s">
        <v>4449</v>
      </c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</row>
    <row r="2013" spans="1:34" x14ac:dyDescent="0.25">
      <c r="A2013" s="2">
        <v>336893</v>
      </c>
      <c r="B2013" s="2" t="s">
        <v>2410</v>
      </c>
      <c r="C2013" s="2" t="s">
        <v>230</v>
      </c>
      <c r="D2013" s="2" t="s">
        <v>898</v>
      </c>
      <c r="E2013" s="2" t="s">
        <v>77</v>
      </c>
      <c r="F2013" s="2">
        <v>35069</v>
      </c>
      <c r="G2013" s="2" t="s">
        <v>2411</v>
      </c>
      <c r="H2013" s="2" t="s">
        <v>16</v>
      </c>
      <c r="I2013" s="2" t="s">
        <v>202</v>
      </c>
      <c r="J2013" s="2" t="s">
        <v>1179</v>
      </c>
      <c r="K2013" s="2"/>
      <c r="L2013" s="2" t="s">
        <v>40</v>
      </c>
      <c r="M2013" s="2"/>
      <c r="N2013" s="2"/>
      <c r="O2013" s="2"/>
      <c r="P2013" s="2"/>
      <c r="Q2013" s="2"/>
      <c r="R2013" s="2"/>
      <c r="S2013" s="2"/>
      <c r="T2013" s="2"/>
      <c r="U2013" s="2"/>
      <c r="V2013" s="2" t="s">
        <v>4449</v>
      </c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</row>
    <row r="2014" spans="1:34" x14ac:dyDescent="0.25">
      <c r="A2014" s="2">
        <v>336196</v>
      </c>
      <c r="B2014" s="2" t="s">
        <v>4337</v>
      </c>
      <c r="C2014" s="2" t="s">
        <v>791</v>
      </c>
      <c r="D2014" s="2" t="s">
        <v>1956</v>
      </c>
      <c r="E2014" s="2"/>
      <c r="F2014" s="2"/>
      <c r="G2014" s="2"/>
      <c r="H2014" s="2"/>
      <c r="I2014" s="2" t="s">
        <v>202</v>
      </c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</row>
    <row r="2015" spans="1:34" x14ac:dyDescent="0.25">
      <c r="A2015" s="2">
        <v>321482</v>
      </c>
      <c r="B2015" s="2" t="s">
        <v>3121</v>
      </c>
      <c r="C2015" s="2" t="s">
        <v>2343</v>
      </c>
      <c r="D2015" s="2" t="s">
        <v>320</v>
      </c>
      <c r="E2015" s="2" t="s">
        <v>77</v>
      </c>
      <c r="F2015" s="2">
        <v>32197</v>
      </c>
      <c r="G2015" s="2" t="s">
        <v>869</v>
      </c>
      <c r="H2015" s="2" t="s">
        <v>16</v>
      </c>
      <c r="I2015" s="2" t="s">
        <v>202</v>
      </c>
      <c r="J2015" s="2" t="s">
        <v>1179</v>
      </c>
      <c r="K2015" s="2"/>
      <c r="L2015" s="2" t="s">
        <v>18</v>
      </c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</row>
    <row r="2016" spans="1:34" x14ac:dyDescent="0.25">
      <c r="A2016" s="2">
        <v>325990</v>
      </c>
      <c r="B2016" s="2" t="s">
        <v>2919</v>
      </c>
      <c r="C2016" s="2" t="s">
        <v>2920</v>
      </c>
      <c r="D2016" s="2" t="s">
        <v>240</v>
      </c>
      <c r="E2016" s="2" t="s">
        <v>77</v>
      </c>
      <c r="F2016" s="2">
        <v>32418</v>
      </c>
      <c r="G2016" s="2" t="s">
        <v>2921</v>
      </c>
      <c r="H2016" s="2" t="s">
        <v>38</v>
      </c>
      <c r="I2016" s="2" t="s">
        <v>202</v>
      </c>
      <c r="J2016" s="2" t="s">
        <v>1179</v>
      </c>
      <c r="K2016" s="2"/>
      <c r="L2016" s="2" t="s">
        <v>70</v>
      </c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</row>
    <row r="2017" spans="1:34" x14ac:dyDescent="0.25">
      <c r="A2017" s="2">
        <v>330090</v>
      </c>
      <c r="B2017" s="2" t="s">
        <v>2548</v>
      </c>
      <c r="C2017" s="2" t="s">
        <v>1661</v>
      </c>
      <c r="D2017" s="2" t="s">
        <v>268</v>
      </c>
      <c r="E2017" s="2" t="s">
        <v>76</v>
      </c>
      <c r="F2017" s="2">
        <v>34963</v>
      </c>
      <c r="G2017" s="2" t="s">
        <v>651</v>
      </c>
      <c r="H2017" s="2" t="s">
        <v>16</v>
      </c>
      <c r="I2017" s="2" t="s">
        <v>202</v>
      </c>
      <c r="J2017" s="2" t="s">
        <v>15</v>
      </c>
      <c r="K2017" s="2"/>
      <c r="L2017" s="2" t="s">
        <v>37</v>
      </c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</row>
    <row r="2018" spans="1:34" x14ac:dyDescent="0.25">
      <c r="A2018" s="2">
        <v>332073</v>
      </c>
      <c r="B2018" s="2" t="s">
        <v>2547</v>
      </c>
      <c r="C2018" s="2" t="s">
        <v>525</v>
      </c>
      <c r="D2018" s="2" t="s">
        <v>1510</v>
      </c>
      <c r="E2018" s="2" t="s">
        <v>77</v>
      </c>
      <c r="F2018" s="2">
        <v>31778</v>
      </c>
      <c r="G2018" s="2" t="s">
        <v>18</v>
      </c>
      <c r="H2018" s="2" t="s">
        <v>16</v>
      </c>
      <c r="I2018" s="2" t="s">
        <v>202</v>
      </c>
      <c r="J2018" s="2" t="s">
        <v>1179</v>
      </c>
      <c r="K2018" s="2"/>
      <c r="L2018" s="2" t="s">
        <v>47</v>
      </c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</row>
    <row r="2019" spans="1:34" x14ac:dyDescent="0.25">
      <c r="A2019" s="2">
        <v>332736</v>
      </c>
      <c r="B2019" s="2" t="s">
        <v>990</v>
      </c>
      <c r="C2019" s="2" t="s">
        <v>440</v>
      </c>
      <c r="D2019" s="2" t="s">
        <v>2351</v>
      </c>
      <c r="E2019" s="2" t="s">
        <v>76</v>
      </c>
      <c r="F2019" s="2">
        <v>34335</v>
      </c>
      <c r="G2019" s="2" t="s">
        <v>18</v>
      </c>
      <c r="H2019" s="2" t="s">
        <v>16</v>
      </c>
      <c r="I2019" s="2" t="s">
        <v>202</v>
      </c>
      <c r="J2019" s="2" t="s">
        <v>1179</v>
      </c>
      <c r="K2019" s="2"/>
      <c r="L2019" s="2" t="s">
        <v>30</v>
      </c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</row>
    <row r="2020" spans="1:34" x14ac:dyDescent="0.25">
      <c r="A2020" s="2">
        <v>334112</v>
      </c>
      <c r="B2020" s="2" t="s">
        <v>2771</v>
      </c>
      <c r="C2020" s="2" t="s">
        <v>773</v>
      </c>
      <c r="D2020" s="2" t="s">
        <v>489</v>
      </c>
      <c r="E2020" s="2" t="s">
        <v>77</v>
      </c>
      <c r="F2020" s="2">
        <v>34182</v>
      </c>
      <c r="G2020" s="2" t="s">
        <v>18</v>
      </c>
      <c r="H2020" s="2" t="s">
        <v>16</v>
      </c>
      <c r="I2020" s="2" t="s">
        <v>202</v>
      </c>
      <c r="J2020" s="2" t="s">
        <v>15</v>
      </c>
      <c r="K2020" s="2"/>
      <c r="L2020" s="2" t="s">
        <v>18</v>
      </c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</row>
    <row r="2021" spans="1:34" x14ac:dyDescent="0.25">
      <c r="A2021" s="2">
        <v>335162</v>
      </c>
      <c r="B2021" s="2" t="s">
        <v>4084</v>
      </c>
      <c r="C2021" s="2" t="s">
        <v>928</v>
      </c>
      <c r="D2021" s="2" t="s">
        <v>890</v>
      </c>
      <c r="E2021" s="2" t="s">
        <v>76</v>
      </c>
      <c r="F2021" s="2">
        <v>32552</v>
      </c>
      <c r="G2021" s="2" t="s">
        <v>212</v>
      </c>
      <c r="H2021" s="2" t="s">
        <v>16</v>
      </c>
      <c r="I2021" s="2" t="s">
        <v>202</v>
      </c>
      <c r="J2021" s="2" t="s">
        <v>1179</v>
      </c>
      <c r="K2021" s="2"/>
      <c r="L2021" s="2" t="s">
        <v>18</v>
      </c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</row>
    <row r="2022" spans="1:34" x14ac:dyDescent="0.25">
      <c r="A2022" s="2">
        <v>335274</v>
      </c>
      <c r="B2022" s="2" t="s">
        <v>2380</v>
      </c>
      <c r="C2022" s="2" t="s">
        <v>647</v>
      </c>
      <c r="D2022" s="2" t="s">
        <v>374</v>
      </c>
      <c r="E2022" s="2" t="s">
        <v>77</v>
      </c>
      <c r="F2022" s="2">
        <v>34574</v>
      </c>
      <c r="G2022" s="2" t="s">
        <v>18</v>
      </c>
      <c r="H2022" s="2" t="s">
        <v>16</v>
      </c>
      <c r="I2022" s="2" t="s">
        <v>202</v>
      </c>
      <c r="J2022" s="2" t="s">
        <v>1179</v>
      </c>
      <c r="K2022" s="2"/>
      <c r="L2022" s="2" t="s">
        <v>18</v>
      </c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</row>
    <row r="2023" spans="1:34" x14ac:dyDescent="0.25">
      <c r="A2023" s="2">
        <v>335338</v>
      </c>
      <c r="B2023" s="2" t="s">
        <v>2421</v>
      </c>
      <c r="C2023" s="2" t="s">
        <v>252</v>
      </c>
      <c r="D2023" s="2" t="s">
        <v>2422</v>
      </c>
      <c r="E2023" s="2" t="s">
        <v>76</v>
      </c>
      <c r="F2023" s="2">
        <v>32674</v>
      </c>
      <c r="G2023" s="2" t="s">
        <v>2423</v>
      </c>
      <c r="H2023" s="2" t="s">
        <v>16</v>
      </c>
      <c r="I2023" s="2" t="s">
        <v>202</v>
      </c>
      <c r="J2023" s="2" t="s">
        <v>1179</v>
      </c>
      <c r="K2023" s="2"/>
      <c r="L2023" s="2" t="s">
        <v>58</v>
      </c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</row>
    <row r="2024" spans="1:34" x14ac:dyDescent="0.25">
      <c r="A2024" s="2">
        <v>335552</v>
      </c>
      <c r="B2024" s="2" t="s">
        <v>2415</v>
      </c>
      <c r="C2024" s="2" t="s">
        <v>1563</v>
      </c>
      <c r="D2024" s="2" t="s">
        <v>448</v>
      </c>
      <c r="E2024" s="2" t="s">
        <v>77</v>
      </c>
      <c r="F2024" s="2">
        <v>36548</v>
      </c>
      <c r="G2024" s="2" t="s">
        <v>18</v>
      </c>
      <c r="H2024" s="2" t="s">
        <v>16</v>
      </c>
      <c r="I2024" s="2" t="s">
        <v>202</v>
      </c>
      <c r="J2024" s="2" t="s">
        <v>15</v>
      </c>
      <c r="K2024" s="2"/>
      <c r="L2024" s="2" t="s">
        <v>73</v>
      </c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</row>
    <row r="2025" spans="1:34" x14ac:dyDescent="0.25">
      <c r="A2025" s="2">
        <v>335553</v>
      </c>
      <c r="B2025" s="2" t="s">
        <v>2848</v>
      </c>
      <c r="C2025" s="2" t="s">
        <v>249</v>
      </c>
      <c r="D2025" s="2" t="s">
        <v>414</v>
      </c>
      <c r="E2025" s="2" t="s">
        <v>77</v>
      </c>
      <c r="F2025" s="2">
        <v>33604</v>
      </c>
      <c r="G2025" s="2" t="s">
        <v>212</v>
      </c>
      <c r="H2025" s="2" t="s">
        <v>16</v>
      </c>
      <c r="I2025" s="2" t="s">
        <v>202</v>
      </c>
      <c r="J2025" s="2" t="s">
        <v>15</v>
      </c>
      <c r="K2025" s="2"/>
      <c r="L2025" s="2" t="s">
        <v>18</v>
      </c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</row>
    <row r="2026" spans="1:34" x14ac:dyDescent="0.25">
      <c r="A2026" s="2">
        <v>335651</v>
      </c>
      <c r="B2026" s="2" t="s">
        <v>3007</v>
      </c>
      <c r="C2026" s="2" t="s">
        <v>3008</v>
      </c>
      <c r="D2026" s="2" t="s">
        <v>1178</v>
      </c>
      <c r="E2026" s="2" t="s">
        <v>77</v>
      </c>
      <c r="F2026" s="2">
        <v>30682</v>
      </c>
      <c r="G2026" s="2" t="s">
        <v>3009</v>
      </c>
      <c r="H2026" s="2" t="s">
        <v>16</v>
      </c>
      <c r="I2026" s="2" t="s">
        <v>202</v>
      </c>
      <c r="J2026" s="2" t="s">
        <v>1179</v>
      </c>
      <c r="K2026" s="2"/>
      <c r="L2026" s="2" t="s">
        <v>18</v>
      </c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</row>
    <row r="2027" spans="1:34" x14ac:dyDescent="0.25">
      <c r="A2027" s="2">
        <v>335865</v>
      </c>
      <c r="B2027" s="2" t="s">
        <v>2931</v>
      </c>
      <c r="C2027" s="2" t="s">
        <v>323</v>
      </c>
      <c r="D2027" s="2" t="s">
        <v>532</v>
      </c>
      <c r="E2027" s="2" t="s">
        <v>76</v>
      </c>
      <c r="F2027" s="2">
        <v>34066</v>
      </c>
      <c r="G2027" s="2" t="s">
        <v>1068</v>
      </c>
      <c r="H2027" s="2" t="s">
        <v>16</v>
      </c>
      <c r="I2027" s="2" t="s">
        <v>202</v>
      </c>
      <c r="J2027" s="2" t="s">
        <v>1179</v>
      </c>
      <c r="K2027" s="2"/>
      <c r="L2027" s="2" t="s">
        <v>27</v>
      </c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</row>
    <row r="2028" spans="1:34" x14ac:dyDescent="0.25">
      <c r="A2028" s="2">
        <v>335927</v>
      </c>
      <c r="B2028" s="2" t="s">
        <v>3223</v>
      </c>
      <c r="C2028" s="2" t="s">
        <v>210</v>
      </c>
      <c r="D2028" s="2" t="s">
        <v>231</v>
      </c>
      <c r="E2028" s="2" t="s">
        <v>76</v>
      </c>
      <c r="F2028" s="2">
        <v>35527</v>
      </c>
      <c r="G2028" s="2" t="s">
        <v>3224</v>
      </c>
      <c r="H2028" s="2" t="s">
        <v>16</v>
      </c>
      <c r="I2028" s="2" t="s">
        <v>202</v>
      </c>
      <c r="J2028" s="2" t="s">
        <v>15</v>
      </c>
      <c r="K2028" s="2"/>
      <c r="L2028" s="2" t="s">
        <v>30</v>
      </c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</row>
    <row r="2029" spans="1:34" x14ac:dyDescent="0.25">
      <c r="A2029" s="2">
        <v>336210</v>
      </c>
      <c r="B2029" s="2" t="s">
        <v>2133</v>
      </c>
      <c r="C2029" s="2" t="s">
        <v>228</v>
      </c>
      <c r="D2029" s="2" t="s">
        <v>353</v>
      </c>
      <c r="E2029" s="2" t="s">
        <v>76</v>
      </c>
      <c r="F2029" s="2">
        <v>32449</v>
      </c>
      <c r="G2029" s="2" t="s">
        <v>18</v>
      </c>
      <c r="H2029" s="2" t="s">
        <v>16</v>
      </c>
      <c r="I2029" s="2" t="s">
        <v>202</v>
      </c>
      <c r="J2029" s="2" t="s">
        <v>1179</v>
      </c>
      <c r="K2029" s="2"/>
      <c r="L2029" s="2" t="s">
        <v>18</v>
      </c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</row>
    <row r="2030" spans="1:34" x14ac:dyDescent="0.25">
      <c r="A2030" s="2">
        <v>336495</v>
      </c>
      <c r="B2030" s="2" t="s">
        <v>2428</v>
      </c>
      <c r="C2030" s="2" t="s">
        <v>856</v>
      </c>
      <c r="D2030" s="2" t="s">
        <v>319</v>
      </c>
      <c r="E2030" s="2" t="s">
        <v>77</v>
      </c>
      <c r="F2030" s="2">
        <v>36161</v>
      </c>
      <c r="G2030" s="2" t="s">
        <v>949</v>
      </c>
      <c r="H2030" s="2" t="s">
        <v>16</v>
      </c>
      <c r="I2030" s="2" t="s">
        <v>202</v>
      </c>
      <c r="J2030" s="2" t="s">
        <v>1179</v>
      </c>
      <c r="K2030" s="2"/>
      <c r="L2030" s="2" t="s">
        <v>73</v>
      </c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</row>
    <row r="2031" spans="1:34" x14ac:dyDescent="0.25">
      <c r="A2031" s="2">
        <v>336802</v>
      </c>
      <c r="B2031" s="2" t="s">
        <v>3122</v>
      </c>
      <c r="C2031" s="2" t="s">
        <v>213</v>
      </c>
      <c r="D2031" s="2" t="s">
        <v>1577</v>
      </c>
      <c r="E2031" s="2" t="s">
        <v>76</v>
      </c>
      <c r="F2031" s="2">
        <v>36617</v>
      </c>
      <c r="G2031" s="2" t="s">
        <v>284</v>
      </c>
      <c r="H2031" s="2" t="s">
        <v>16</v>
      </c>
      <c r="I2031" s="2" t="s">
        <v>202</v>
      </c>
      <c r="J2031" s="2" t="s">
        <v>1179</v>
      </c>
      <c r="K2031" s="2"/>
      <c r="L2031" s="2" t="s">
        <v>18</v>
      </c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</row>
    <row r="2032" spans="1:34" x14ac:dyDescent="0.25">
      <c r="A2032" s="2">
        <v>337356</v>
      </c>
      <c r="B2032" s="2" t="s">
        <v>2840</v>
      </c>
      <c r="C2032" s="2" t="s">
        <v>278</v>
      </c>
      <c r="D2032" s="2" t="s">
        <v>373</v>
      </c>
      <c r="E2032" s="2" t="s">
        <v>77</v>
      </c>
      <c r="F2032" s="2">
        <v>33245</v>
      </c>
      <c r="G2032" s="2" t="s">
        <v>18</v>
      </c>
      <c r="H2032" s="2" t="s">
        <v>16</v>
      </c>
      <c r="I2032" s="2" t="s">
        <v>202</v>
      </c>
      <c r="J2032" s="2" t="s">
        <v>1179</v>
      </c>
      <c r="K2032" s="2"/>
      <c r="L2032" s="2" t="s">
        <v>73</v>
      </c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</row>
    <row r="2033" spans="1:34" x14ac:dyDescent="0.25">
      <c r="A2033" s="2">
        <v>337456</v>
      </c>
      <c r="B2033" s="2" t="s">
        <v>2417</v>
      </c>
      <c r="C2033" s="2" t="s">
        <v>988</v>
      </c>
      <c r="D2033" s="2" t="s">
        <v>1042</v>
      </c>
      <c r="E2033" s="2" t="s">
        <v>77</v>
      </c>
      <c r="F2033" s="2">
        <v>30926</v>
      </c>
      <c r="G2033" s="2" t="s">
        <v>2349</v>
      </c>
      <c r="H2033" s="2" t="s">
        <v>16</v>
      </c>
      <c r="I2033" s="2" t="s">
        <v>202</v>
      </c>
      <c r="J2033" s="2" t="s">
        <v>1179</v>
      </c>
      <c r="K2033" s="2"/>
      <c r="L2033" s="2" t="s">
        <v>18</v>
      </c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</row>
    <row r="2034" spans="1:34" x14ac:dyDescent="0.25">
      <c r="A2034" s="2">
        <v>337465</v>
      </c>
      <c r="B2034" s="2" t="s">
        <v>2800</v>
      </c>
      <c r="C2034" s="2" t="s">
        <v>490</v>
      </c>
      <c r="D2034" s="2" t="s">
        <v>320</v>
      </c>
      <c r="E2034" s="2" t="s">
        <v>77</v>
      </c>
      <c r="F2034" s="2">
        <v>35431</v>
      </c>
      <c r="G2034" s="2" t="s">
        <v>37</v>
      </c>
      <c r="H2034" s="2" t="s">
        <v>16</v>
      </c>
      <c r="I2034" s="2" t="s">
        <v>202</v>
      </c>
      <c r="J2034" s="2" t="s">
        <v>15</v>
      </c>
      <c r="K2034" s="2"/>
      <c r="L2034" s="2" t="s">
        <v>18</v>
      </c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</row>
    <row r="2035" spans="1:34" x14ac:dyDescent="0.25">
      <c r="A2035" s="2">
        <v>337486</v>
      </c>
      <c r="B2035" s="2" t="s">
        <v>2876</v>
      </c>
      <c r="C2035" s="2" t="s">
        <v>230</v>
      </c>
      <c r="D2035" s="2" t="s">
        <v>2877</v>
      </c>
      <c r="E2035" s="2" t="s">
        <v>76</v>
      </c>
      <c r="F2035" s="2">
        <v>32360</v>
      </c>
      <c r="G2035" s="2" t="s">
        <v>2878</v>
      </c>
      <c r="H2035" s="2" t="s">
        <v>16</v>
      </c>
      <c r="I2035" s="2" t="s">
        <v>202</v>
      </c>
      <c r="J2035" s="2" t="s">
        <v>15</v>
      </c>
      <c r="K2035" s="2"/>
      <c r="L2035" s="2" t="s">
        <v>40</v>
      </c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</row>
    <row r="2036" spans="1:34" x14ac:dyDescent="0.25">
      <c r="A2036" s="2">
        <v>337522</v>
      </c>
      <c r="B2036" s="2" t="s">
        <v>2839</v>
      </c>
      <c r="C2036" s="2" t="s">
        <v>228</v>
      </c>
      <c r="D2036" s="2" t="s">
        <v>445</v>
      </c>
      <c r="E2036" s="2" t="s">
        <v>76</v>
      </c>
      <c r="F2036" s="2">
        <v>28557</v>
      </c>
      <c r="G2036" s="2" t="s">
        <v>18</v>
      </c>
      <c r="H2036" s="2" t="s">
        <v>16</v>
      </c>
      <c r="I2036" s="2" t="s">
        <v>202</v>
      </c>
      <c r="J2036" s="2" t="s">
        <v>15</v>
      </c>
      <c r="K2036" s="2"/>
      <c r="L2036" s="2" t="s">
        <v>18</v>
      </c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</row>
    <row r="2037" spans="1:34" x14ac:dyDescent="0.25">
      <c r="A2037" s="2">
        <v>337557</v>
      </c>
      <c r="B2037" s="2" t="s">
        <v>3006</v>
      </c>
      <c r="C2037" s="2" t="s">
        <v>342</v>
      </c>
      <c r="D2037" s="2" t="s">
        <v>451</v>
      </c>
      <c r="E2037" s="2" t="s">
        <v>77</v>
      </c>
      <c r="F2037" s="2">
        <v>36175</v>
      </c>
      <c r="G2037" s="2" t="s">
        <v>18</v>
      </c>
      <c r="H2037" s="2" t="s">
        <v>16</v>
      </c>
      <c r="I2037" s="2" t="s">
        <v>202</v>
      </c>
      <c r="J2037" s="2" t="s">
        <v>1179</v>
      </c>
      <c r="K2037" s="2"/>
      <c r="L2037" s="2" t="s">
        <v>18</v>
      </c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</row>
    <row r="2038" spans="1:34" x14ac:dyDescent="0.25">
      <c r="A2038" s="2">
        <v>337558</v>
      </c>
      <c r="B2038" s="2" t="s">
        <v>2531</v>
      </c>
      <c r="C2038" s="2" t="s">
        <v>331</v>
      </c>
      <c r="D2038" s="2" t="s">
        <v>2532</v>
      </c>
      <c r="E2038" s="2" t="s">
        <v>76</v>
      </c>
      <c r="F2038" s="2">
        <v>28204</v>
      </c>
      <c r="G2038" s="2" t="s">
        <v>2533</v>
      </c>
      <c r="H2038" s="2" t="s">
        <v>16</v>
      </c>
      <c r="I2038" s="2" t="s">
        <v>202</v>
      </c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</row>
    <row r="2039" spans="1:34" x14ac:dyDescent="0.25">
      <c r="A2039" s="2">
        <v>337713</v>
      </c>
      <c r="B2039" s="2" t="s">
        <v>2399</v>
      </c>
      <c r="C2039" s="2" t="s">
        <v>223</v>
      </c>
      <c r="D2039" s="2" t="s">
        <v>423</v>
      </c>
      <c r="E2039" s="2" t="s">
        <v>77</v>
      </c>
      <c r="F2039" s="2">
        <v>31780</v>
      </c>
      <c r="G2039" s="2" t="s">
        <v>18</v>
      </c>
      <c r="H2039" s="2" t="s">
        <v>16</v>
      </c>
      <c r="I2039" s="2" t="s">
        <v>202</v>
      </c>
      <c r="J2039" s="2" t="s">
        <v>15</v>
      </c>
      <c r="K2039" s="2"/>
      <c r="L2039" s="2" t="s">
        <v>18</v>
      </c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</row>
    <row r="2040" spans="1:34" x14ac:dyDescent="0.25">
      <c r="A2040" s="2">
        <v>337763</v>
      </c>
      <c r="B2040" s="2" t="s">
        <v>2737</v>
      </c>
      <c r="C2040" s="2" t="s">
        <v>562</v>
      </c>
      <c r="D2040" s="2" t="s">
        <v>551</v>
      </c>
      <c r="E2040" s="2" t="s">
        <v>77</v>
      </c>
      <c r="F2040" s="2">
        <v>30905</v>
      </c>
      <c r="G2040" s="2" t="s">
        <v>61</v>
      </c>
      <c r="H2040" s="2" t="s">
        <v>16</v>
      </c>
      <c r="I2040" s="2" t="s">
        <v>202</v>
      </c>
      <c r="J2040" s="2" t="s">
        <v>1179</v>
      </c>
      <c r="K2040" s="2"/>
      <c r="L2040" s="2" t="s">
        <v>18</v>
      </c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</row>
    <row r="2041" spans="1:34" x14ac:dyDescent="0.25">
      <c r="A2041" s="2">
        <v>337866</v>
      </c>
      <c r="B2041" s="2" t="s">
        <v>2864</v>
      </c>
      <c r="C2041" s="2" t="s">
        <v>601</v>
      </c>
      <c r="D2041" s="2" t="s">
        <v>319</v>
      </c>
      <c r="E2041" s="2" t="s">
        <v>77</v>
      </c>
      <c r="F2041" s="2">
        <v>30487</v>
      </c>
      <c r="G2041" s="2" t="s">
        <v>18</v>
      </c>
      <c r="H2041" s="2" t="s">
        <v>16</v>
      </c>
      <c r="I2041" s="2" t="s">
        <v>202</v>
      </c>
      <c r="J2041" s="2" t="s">
        <v>1179</v>
      </c>
      <c r="K2041" s="2"/>
      <c r="L2041" s="2" t="s">
        <v>30</v>
      </c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</row>
    <row r="2042" spans="1:34" x14ac:dyDescent="0.25">
      <c r="A2042" s="2">
        <v>338019</v>
      </c>
      <c r="B2042" s="2" t="s">
        <v>2691</v>
      </c>
      <c r="C2042" s="2" t="s">
        <v>228</v>
      </c>
      <c r="D2042" s="2" t="s">
        <v>884</v>
      </c>
      <c r="E2042" s="2" t="s">
        <v>77</v>
      </c>
      <c r="F2042" s="2">
        <v>31568</v>
      </c>
      <c r="G2042" s="2" t="s">
        <v>421</v>
      </c>
      <c r="H2042" s="2" t="s">
        <v>16</v>
      </c>
      <c r="I2042" s="2" t="s">
        <v>202</v>
      </c>
      <c r="J2042" s="2" t="s">
        <v>15</v>
      </c>
      <c r="K2042" s="2"/>
      <c r="L2042" s="2" t="s">
        <v>30</v>
      </c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</row>
    <row r="2043" spans="1:34" x14ac:dyDescent="0.25">
      <c r="A2043" s="2">
        <v>338160</v>
      </c>
      <c r="B2043" s="2" t="s">
        <v>2558</v>
      </c>
      <c r="C2043" s="2" t="s">
        <v>220</v>
      </c>
      <c r="D2043" s="2" t="s">
        <v>1183</v>
      </c>
      <c r="E2043" s="2" t="s">
        <v>76</v>
      </c>
      <c r="F2043" s="2">
        <v>31818</v>
      </c>
      <c r="G2043" s="2" t="s">
        <v>2559</v>
      </c>
      <c r="H2043" s="2" t="s">
        <v>16</v>
      </c>
      <c r="I2043" s="2" t="s">
        <v>202</v>
      </c>
      <c r="J2043" s="2" t="s">
        <v>15</v>
      </c>
      <c r="K2043" s="2"/>
      <c r="L2043" s="2" t="s">
        <v>40</v>
      </c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</row>
    <row r="2044" spans="1:34" x14ac:dyDescent="0.25">
      <c r="A2044" s="2">
        <v>338161</v>
      </c>
      <c r="B2044" s="2" t="s">
        <v>4082</v>
      </c>
      <c r="C2044" s="2" t="s">
        <v>4083</v>
      </c>
      <c r="D2044" s="2" t="s">
        <v>385</v>
      </c>
      <c r="E2044" s="2" t="s">
        <v>77</v>
      </c>
      <c r="F2044" s="2">
        <v>33608</v>
      </c>
      <c r="G2044" s="2" t="s">
        <v>18</v>
      </c>
      <c r="H2044" s="2" t="s">
        <v>16</v>
      </c>
      <c r="I2044" s="2" t="s">
        <v>202</v>
      </c>
      <c r="J2044" s="2" t="s">
        <v>1179</v>
      </c>
      <c r="K2044" s="2"/>
      <c r="L2044" s="2" t="s">
        <v>18</v>
      </c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</row>
    <row r="2045" spans="1:34" x14ac:dyDescent="0.25">
      <c r="A2045" s="2">
        <v>338163</v>
      </c>
      <c r="B2045" s="2" t="s">
        <v>2527</v>
      </c>
      <c r="C2045" s="2" t="s">
        <v>626</v>
      </c>
      <c r="D2045" s="2" t="s">
        <v>618</v>
      </c>
      <c r="E2045" s="2" t="s">
        <v>77</v>
      </c>
      <c r="F2045" s="2">
        <v>34460</v>
      </c>
      <c r="G2045" s="2" t="s">
        <v>58</v>
      </c>
      <c r="H2045" s="2" t="s">
        <v>16</v>
      </c>
      <c r="I2045" s="2" t="s">
        <v>202</v>
      </c>
      <c r="J2045" s="2" t="s">
        <v>1179</v>
      </c>
      <c r="K2045" s="2"/>
      <c r="L2045" s="2" t="s">
        <v>58</v>
      </c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</row>
    <row r="2046" spans="1:34" x14ac:dyDescent="0.25">
      <c r="A2046" s="2">
        <v>338307</v>
      </c>
      <c r="B2046" s="2" t="s">
        <v>2786</v>
      </c>
      <c r="C2046" s="2" t="s">
        <v>512</v>
      </c>
      <c r="D2046" s="2" t="s">
        <v>1511</v>
      </c>
      <c r="E2046" s="2" t="s">
        <v>76</v>
      </c>
      <c r="F2046" s="2">
        <v>33971</v>
      </c>
      <c r="G2046" s="2" t="s">
        <v>18</v>
      </c>
      <c r="H2046" s="2" t="s">
        <v>16</v>
      </c>
      <c r="I2046" s="2" t="s">
        <v>202</v>
      </c>
      <c r="J2046" s="2" t="s">
        <v>15</v>
      </c>
      <c r="K2046" s="2"/>
      <c r="L2046" s="2" t="s">
        <v>18</v>
      </c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</row>
    <row r="2047" spans="1:34" x14ac:dyDescent="0.25">
      <c r="A2047" s="2">
        <v>338513</v>
      </c>
      <c r="B2047" s="2" t="s">
        <v>2400</v>
      </c>
      <c r="C2047" s="2" t="s">
        <v>233</v>
      </c>
      <c r="D2047" s="2" t="s">
        <v>734</v>
      </c>
      <c r="E2047" s="2" t="s">
        <v>76</v>
      </c>
      <c r="F2047" s="2">
        <v>31801</v>
      </c>
      <c r="G2047" s="2" t="s">
        <v>18</v>
      </c>
      <c r="H2047" s="2" t="s">
        <v>16</v>
      </c>
      <c r="I2047" s="2" t="s">
        <v>202</v>
      </c>
      <c r="J2047" s="2" t="s">
        <v>15</v>
      </c>
      <c r="K2047" s="2"/>
      <c r="L2047" s="2" t="s">
        <v>18</v>
      </c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</row>
    <row r="2048" spans="1:34" x14ac:dyDescent="0.25">
      <c r="A2048" s="2">
        <v>338548</v>
      </c>
      <c r="B2048" s="2" t="s">
        <v>2866</v>
      </c>
      <c r="C2048" s="2" t="s">
        <v>220</v>
      </c>
      <c r="D2048" s="2" t="s">
        <v>377</v>
      </c>
      <c r="E2048" s="2" t="s">
        <v>77</v>
      </c>
      <c r="F2048" s="2">
        <v>34756</v>
      </c>
      <c r="G2048" s="2" t="s">
        <v>766</v>
      </c>
      <c r="H2048" s="2" t="s">
        <v>16</v>
      </c>
      <c r="I2048" s="2" t="s">
        <v>202</v>
      </c>
      <c r="J2048" s="2" t="s">
        <v>1179</v>
      </c>
      <c r="K2048" s="2"/>
      <c r="L2048" s="2" t="s">
        <v>47</v>
      </c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</row>
    <row r="2049" spans="1:34" x14ac:dyDescent="0.25">
      <c r="A2049" s="2">
        <v>338575</v>
      </c>
      <c r="B2049" s="2" t="s">
        <v>2922</v>
      </c>
      <c r="C2049" s="2" t="s">
        <v>1062</v>
      </c>
      <c r="D2049" s="2" t="s">
        <v>211</v>
      </c>
      <c r="E2049" s="2" t="s">
        <v>77</v>
      </c>
      <c r="F2049" s="2">
        <v>28783</v>
      </c>
      <c r="G2049" s="2" t="s">
        <v>18</v>
      </c>
      <c r="H2049" s="2" t="s">
        <v>16</v>
      </c>
      <c r="I2049" s="2" t="s">
        <v>202</v>
      </c>
      <c r="J2049" s="2" t="s">
        <v>1179</v>
      </c>
      <c r="K2049" s="2"/>
      <c r="L2049" s="2" t="s">
        <v>30</v>
      </c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</row>
    <row r="2050" spans="1:34" x14ac:dyDescent="0.25">
      <c r="A2050" s="2">
        <v>338585</v>
      </c>
      <c r="B2050" s="2" t="s">
        <v>2934</v>
      </c>
      <c r="C2050" s="2" t="s">
        <v>2935</v>
      </c>
      <c r="D2050" s="2" t="s">
        <v>931</v>
      </c>
      <c r="E2050" s="2" t="s">
        <v>77</v>
      </c>
      <c r="F2050" s="2">
        <v>32360</v>
      </c>
      <c r="G2050" s="2" t="s">
        <v>2936</v>
      </c>
      <c r="H2050" s="2" t="s">
        <v>16</v>
      </c>
      <c r="I2050" s="2" t="s">
        <v>202</v>
      </c>
      <c r="J2050" s="2" t="s">
        <v>1179</v>
      </c>
      <c r="K2050" s="2"/>
      <c r="L2050" s="2" t="s">
        <v>18</v>
      </c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</row>
    <row r="2051" spans="1:34" x14ac:dyDescent="0.25">
      <c r="A2051" s="2">
        <v>338591</v>
      </c>
      <c r="B2051" s="2" t="s">
        <v>2873</v>
      </c>
      <c r="C2051" s="2" t="s">
        <v>228</v>
      </c>
      <c r="D2051" s="2" t="s">
        <v>1868</v>
      </c>
      <c r="E2051" s="2" t="s">
        <v>77</v>
      </c>
      <c r="F2051" s="2">
        <v>36893</v>
      </c>
      <c r="G2051" s="2" t="s">
        <v>2874</v>
      </c>
      <c r="H2051" s="2" t="s">
        <v>16</v>
      </c>
      <c r="I2051" s="2" t="s">
        <v>202</v>
      </c>
      <c r="J2051" s="2" t="s">
        <v>15</v>
      </c>
      <c r="K2051" s="2"/>
      <c r="L2051" s="2" t="s">
        <v>30</v>
      </c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</row>
    <row r="2052" spans="1:34" x14ac:dyDescent="0.25">
      <c r="A2052" s="2">
        <v>338602</v>
      </c>
      <c r="B2052" s="2" t="s">
        <v>2937</v>
      </c>
      <c r="C2052" s="2" t="s">
        <v>348</v>
      </c>
      <c r="D2052" s="2" t="s">
        <v>377</v>
      </c>
      <c r="E2052" s="2" t="s">
        <v>77</v>
      </c>
      <c r="F2052" s="2">
        <v>30558</v>
      </c>
      <c r="G2052" s="2" t="s">
        <v>2938</v>
      </c>
      <c r="H2052" s="2" t="s">
        <v>16</v>
      </c>
      <c r="I2052" s="2" t="s">
        <v>202</v>
      </c>
      <c r="J2052" s="2" t="s">
        <v>1179</v>
      </c>
      <c r="K2052" s="2"/>
      <c r="L2052" s="2" t="s">
        <v>18</v>
      </c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</row>
    <row r="2053" spans="1:34" x14ac:dyDescent="0.25">
      <c r="A2053" s="2">
        <v>338610</v>
      </c>
      <c r="B2053" s="2" t="s">
        <v>2858</v>
      </c>
      <c r="C2053" s="2" t="s">
        <v>518</v>
      </c>
      <c r="D2053" s="2" t="s">
        <v>451</v>
      </c>
      <c r="E2053" s="2" t="s">
        <v>77</v>
      </c>
      <c r="F2053" s="2">
        <v>31017</v>
      </c>
      <c r="G2053" s="2" t="s">
        <v>18</v>
      </c>
      <c r="H2053" s="2" t="s">
        <v>16</v>
      </c>
      <c r="I2053" s="2" t="s">
        <v>202</v>
      </c>
      <c r="J2053" s="2" t="s">
        <v>15</v>
      </c>
      <c r="K2053" s="2"/>
      <c r="L2053" s="2" t="s">
        <v>18</v>
      </c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</row>
    <row r="2054" spans="1:34" x14ac:dyDescent="0.25">
      <c r="A2054" s="2">
        <v>338620</v>
      </c>
      <c r="B2054" s="2" t="s">
        <v>2939</v>
      </c>
      <c r="C2054" s="2" t="s">
        <v>800</v>
      </c>
      <c r="D2054" s="2" t="s">
        <v>618</v>
      </c>
      <c r="E2054" s="2" t="s">
        <v>76</v>
      </c>
      <c r="F2054" s="2">
        <v>29134</v>
      </c>
      <c r="G2054" s="2" t="s">
        <v>18</v>
      </c>
      <c r="H2054" s="2" t="s">
        <v>16</v>
      </c>
      <c r="I2054" s="2" t="s">
        <v>202</v>
      </c>
      <c r="J2054" s="2" t="s">
        <v>1179</v>
      </c>
      <c r="K2054" s="2"/>
      <c r="L2054" s="2" t="s">
        <v>18</v>
      </c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</row>
    <row r="2055" spans="1:34" x14ac:dyDescent="0.25">
      <c r="A2055" s="2">
        <v>338631</v>
      </c>
      <c r="B2055" s="2" t="s">
        <v>2865</v>
      </c>
      <c r="C2055" s="2" t="s">
        <v>323</v>
      </c>
      <c r="D2055" s="2" t="s">
        <v>275</v>
      </c>
      <c r="E2055" s="2" t="s">
        <v>77</v>
      </c>
      <c r="F2055" s="2">
        <v>34643</v>
      </c>
      <c r="G2055" s="2" t="s">
        <v>61</v>
      </c>
      <c r="H2055" s="2" t="s">
        <v>16</v>
      </c>
      <c r="I2055" s="2" t="s">
        <v>202</v>
      </c>
      <c r="J2055" s="2" t="s">
        <v>1179</v>
      </c>
      <c r="K2055" s="2"/>
      <c r="L2055" s="2" t="s">
        <v>61</v>
      </c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</row>
    <row r="2056" spans="1:34" x14ac:dyDescent="0.25">
      <c r="A2056" s="2">
        <v>338633</v>
      </c>
      <c r="B2056" s="2" t="s">
        <v>2945</v>
      </c>
      <c r="C2056" s="2" t="s">
        <v>1006</v>
      </c>
      <c r="D2056" s="2" t="s">
        <v>240</v>
      </c>
      <c r="E2056" s="2" t="s">
        <v>77</v>
      </c>
      <c r="F2056" s="2">
        <v>30777</v>
      </c>
      <c r="G2056" s="2" t="s">
        <v>2946</v>
      </c>
      <c r="H2056" s="2" t="s">
        <v>16</v>
      </c>
      <c r="I2056" s="2" t="s">
        <v>202</v>
      </c>
      <c r="J2056" s="2" t="s">
        <v>1179</v>
      </c>
      <c r="K2056" s="2"/>
      <c r="L2056" s="2" t="s">
        <v>18</v>
      </c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</row>
    <row r="2057" spans="1:34" x14ac:dyDescent="0.25">
      <c r="A2057" s="2">
        <v>338639</v>
      </c>
      <c r="B2057" s="2" t="s">
        <v>3010</v>
      </c>
      <c r="C2057" s="2" t="s">
        <v>3011</v>
      </c>
      <c r="D2057" s="2" t="s">
        <v>810</v>
      </c>
      <c r="E2057" s="2" t="s">
        <v>77</v>
      </c>
      <c r="F2057" s="2">
        <v>25326</v>
      </c>
      <c r="G2057" s="2" t="s">
        <v>941</v>
      </c>
      <c r="H2057" s="2" t="s">
        <v>16</v>
      </c>
      <c r="I2057" s="2" t="s">
        <v>202</v>
      </c>
      <c r="J2057" s="2" t="s">
        <v>1179</v>
      </c>
      <c r="K2057" s="2"/>
      <c r="L2057" s="2" t="s">
        <v>58</v>
      </c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</row>
    <row r="2058" spans="1:34" x14ac:dyDescent="0.25">
      <c r="A2058" s="2">
        <v>338678</v>
      </c>
      <c r="B2058" s="2" t="s">
        <v>2685</v>
      </c>
      <c r="C2058" s="2" t="s">
        <v>2686</v>
      </c>
      <c r="D2058" s="2" t="s">
        <v>2687</v>
      </c>
      <c r="E2058" s="2" t="s">
        <v>77</v>
      </c>
      <c r="F2058" s="2">
        <v>28495</v>
      </c>
      <c r="G2058" s="2" t="s">
        <v>58</v>
      </c>
      <c r="H2058" s="2" t="s">
        <v>16</v>
      </c>
      <c r="I2058" s="2" t="s">
        <v>202</v>
      </c>
      <c r="J2058" s="2" t="s">
        <v>1179</v>
      </c>
      <c r="K2058" s="2"/>
      <c r="L2058" s="2" t="s">
        <v>58</v>
      </c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</row>
    <row r="2059" spans="1:34" x14ac:dyDescent="0.25">
      <c r="A2059" s="2">
        <v>338696</v>
      </c>
      <c r="B2059" s="2" t="s">
        <v>2367</v>
      </c>
      <c r="C2059" s="2" t="s">
        <v>230</v>
      </c>
      <c r="D2059" s="2" t="s">
        <v>265</v>
      </c>
      <c r="E2059" s="2" t="s">
        <v>76</v>
      </c>
      <c r="F2059" s="2">
        <v>35843</v>
      </c>
      <c r="G2059" s="2" t="s">
        <v>37</v>
      </c>
      <c r="H2059" s="2" t="s">
        <v>16</v>
      </c>
      <c r="I2059" s="2" t="s">
        <v>202</v>
      </c>
      <c r="J2059" s="2" t="s">
        <v>15</v>
      </c>
      <c r="K2059" s="2"/>
      <c r="L2059" s="2" t="s">
        <v>37</v>
      </c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</row>
    <row r="2060" spans="1:34" x14ac:dyDescent="0.25">
      <c r="A2060" s="2">
        <v>338697</v>
      </c>
      <c r="B2060" s="2" t="s">
        <v>2772</v>
      </c>
      <c r="C2060" s="2" t="s">
        <v>648</v>
      </c>
      <c r="D2060" s="2" t="s">
        <v>1538</v>
      </c>
      <c r="E2060" s="2" t="s">
        <v>76</v>
      </c>
      <c r="F2060" s="2">
        <v>32509</v>
      </c>
      <c r="G2060" s="2" t="s">
        <v>1691</v>
      </c>
      <c r="H2060" s="2" t="s">
        <v>16</v>
      </c>
      <c r="I2060" s="2" t="s">
        <v>202</v>
      </c>
      <c r="J2060" s="2" t="s">
        <v>1179</v>
      </c>
      <c r="K2060" s="2"/>
      <c r="L2060" s="2" t="s">
        <v>40</v>
      </c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</row>
    <row r="2061" spans="1:34" x14ac:dyDescent="0.25">
      <c r="A2061" s="2">
        <v>338711</v>
      </c>
      <c r="B2061" s="2" t="s">
        <v>2916</v>
      </c>
      <c r="C2061" s="2" t="s">
        <v>273</v>
      </c>
      <c r="D2061" s="2" t="s">
        <v>1039</v>
      </c>
      <c r="E2061" s="2" t="s">
        <v>76</v>
      </c>
      <c r="F2061" s="2">
        <v>28830</v>
      </c>
      <c r="G2061" s="2" t="s">
        <v>2917</v>
      </c>
      <c r="H2061" s="2" t="s">
        <v>16</v>
      </c>
      <c r="I2061" s="2" t="s">
        <v>202</v>
      </c>
      <c r="J2061" s="2" t="s">
        <v>1179</v>
      </c>
      <c r="K2061" s="2"/>
      <c r="L2061" s="2" t="s">
        <v>18</v>
      </c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</row>
    <row r="2062" spans="1:34" x14ac:dyDescent="0.25">
      <c r="A2062" s="2">
        <v>338714</v>
      </c>
      <c r="B2062" s="2" t="s">
        <v>2872</v>
      </c>
      <c r="C2062" s="2" t="s">
        <v>228</v>
      </c>
      <c r="D2062" s="2" t="s">
        <v>283</v>
      </c>
      <c r="E2062" s="2" t="s">
        <v>76</v>
      </c>
      <c r="F2062" s="2">
        <v>32439</v>
      </c>
      <c r="G2062" s="2" t="s">
        <v>441</v>
      </c>
      <c r="H2062" s="2" t="s">
        <v>16</v>
      </c>
      <c r="I2062" s="2" t="s">
        <v>202</v>
      </c>
      <c r="J2062" s="2" t="s">
        <v>1179</v>
      </c>
      <c r="K2062" s="2"/>
      <c r="L2062" s="2" t="s">
        <v>73</v>
      </c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</row>
    <row r="2063" spans="1:34" x14ac:dyDescent="0.25">
      <c r="A2063" s="2">
        <v>338734</v>
      </c>
      <c r="B2063" s="2" t="s">
        <v>2420</v>
      </c>
      <c r="C2063" s="2" t="s">
        <v>349</v>
      </c>
      <c r="D2063" s="2" t="s">
        <v>504</v>
      </c>
      <c r="E2063" s="2" t="s">
        <v>77</v>
      </c>
      <c r="F2063" s="2">
        <v>32440</v>
      </c>
      <c r="G2063" s="2" t="s">
        <v>18</v>
      </c>
      <c r="H2063" s="2" t="s">
        <v>16</v>
      </c>
      <c r="I2063" s="2" t="s">
        <v>202</v>
      </c>
      <c r="J2063" s="2" t="s">
        <v>1179</v>
      </c>
      <c r="K2063" s="2"/>
      <c r="L2063" s="2" t="s">
        <v>58</v>
      </c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</row>
    <row r="2064" spans="1:34" x14ac:dyDescent="0.25">
      <c r="A2064" s="2">
        <v>338767</v>
      </c>
      <c r="B2064" s="2" t="s">
        <v>2678</v>
      </c>
      <c r="C2064" s="2" t="s">
        <v>632</v>
      </c>
      <c r="D2064" s="2" t="s">
        <v>574</v>
      </c>
      <c r="E2064" s="2" t="s">
        <v>76</v>
      </c>
      <c r="F2064" s="2">
        <v>35998</v>
      </c>
      <c r="G2064" s="2" t="s">
        <v>47</v>
      </c>
      <c r="H2064" s="2" t="s">
        <v>16</v>
      </c>
      <c r="I2064" s="2" t="s">
        <v>202</v>
      </c>
      <c r="J2064" s="2" t="s">
        <v>1179</v>
      </c>
      <c r="K2064" s="2"/>
      <c r="L2064" s="2" t="s">
        <v>47</v>
      </c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</row>
    <row r="2065" spans="1:34" x14ac:dyDescent="0.25">
      <c r="A2065" s="2">
        <v>338774</v>
      </c>
      <c r="B2065" s="2" t="s">
        <v>3350</v>
      </c>
      <c r="C2065" s="2" t="s">
        <v>705</v>
      </c>
      <c r="D2065" s="2" t="s">
        <v>1312</v>
      </c>
      <c r="E2065" s="2" t="s">
        <v>76</v>
      </c>
      <c r="F2065" s="2">
        <v>32509</v>
      </c>
      <c r="G2065" s="2" t="s">
        <v>708</v>
      </c>
      <c r="H2065" s="2" t="s">
        <v>16</v>
      </c>
      <c r="I2065" s="2" t="s">
        <v>202</v>
      </c>
      <c r="J2065" s="2" t="s">
        <v>1179</v>
      </c>
      <c r="K2065" s="2"/>
      <c r="L2065" s="2" t="s">
        <v>27</v>
      </c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</row>
    <row r="2066" spans="1:34" x14ac:dyDescent="0.25">
      <c r="A2066" s="2">
        <v>338813</v>
      </c>
      <c r="B2066" s="2" t="s">
        <v>2688</v>
      </c>
      <c r="C2066" s="2" t="s">
        <v>674</v>
      </c>
      <c r="D2066" s="2" t="s">
        <v>405</v>
      </c>
      <c r="E2066" s="2" t="s">
        <v>77</v>
      </c>
      <c r="F2066" s="2">
        <v>33239</v>
      </c>
      <c r="G2066" s="2" t="s">
        <v>1570</v>
      </c>
      <c r="H2066" s="2" t="s">
        <v>16</v>
      </c>
      <c r="I2066" s="2" t="s">
        <v>202</v>
      </c>
      <c r="J2066" s="2" t="s">
        <v>1179</v>
      </c>
      <c r="K2066" s="2"/>
      <c r="L2066" s="2" t="s">
        <v>58</v>
      </c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</row>
    <row r="2067" spans="1:34" x14ac:dyDescent="0.25">
      <c r="A2067" s="2">
        <v>338834</v>
      </c>
      <c r="B2067" s="2" t="s">
        <v>2425</v>
      </c>
      <c r="C2067" s="2" t="s">
        <v>938</v>
      </c>
      <c r="D2067" s="2" t="s">
        <v>1530</v>
      </c>
      <c r="E2067" s="2" t="s">
        <v>77</v>
      </c>
      <c r="F2067" s="2">
        <v>34839</v>
      </c>
      <c r="G2067" s="2" t="s">
        <v>2426</v>
      </c>
      <c r="H2067" s="2" t="s">
        <v>16</v>
      </c>
      <c r="I2067" s="2" t="s">
        <v>202</v>
      </c>
      <c r="J2067" s="2" t="s">
        <v>1179</v>
      </c>
      <c r="K2067" s="2"/>
      <c r="L2067" s="2" t="s">
        <v>30</v>
      </c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</row>
    <row r="2068" spans="1:34" x14ac:dyDescent="0.25">
      <c r="A2068" s="2">
        <v>338837</v>
      </c>
      <c r="B2068" s="2" t="s">
        <v>2499</v>
      </c>
      <c r="C2068" s="2" t="s">
        <v>329</v>
      </c>
      <c r="D2068" s="2" t="s">
        <v>373</v>
      </c>
      <c r="E2068" s="2" t="s">
        <v>77</v>
      </c>
      <c r="F2068" s="2">
        <v>31152</v>
      </c>
      <c r="G2068" s="2" t="s">
        <v>975</v>
      </c>
      <c r="H2068" s="2" t="s">
        <v>16</v>
      </c>
      <c r="I2068" s="2" t="s">
        <v>202</v>
      </c>
      <c r="J2068" s="2" t="s">
        <v>1179</v>
      </c>
      <c r="K2068" s="2"/>
      <c r="L2068" s="2" t="s">
        <v>18</v>
      </c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</row>
    <row r="2069" spans="1:34" x14ac:dyDescent="0.25">
      <c r="A2069" s="2">
        <v>338847</v>
      </c>
      <c r="B2069" s="2" t="s">
        <v>3058</v>
      </c>
      <c r="C2069" s="2" t="s">
        <v>213</v>
      </c>
      <c r="D2069" s="2" t="s">
        <v>1302</v>
      </c>
      <c r="E2069" s="2" t="s">
        <v>77</v>
      </c>
      <c r="F2069" s="2">
        <v>31048</v>
      </c>
      <c r="G2069" s="2" t="s">
        <v>620</v>
      </c>
      <c r="H2069" s="2" t="s">
        <v>16</v>
      </c>
      <c r="I2069" s="2" t="s">
        <v>202</v>
      </c>
      <c r="J2069" s="2" t="s">
        <v>1179</v>
      </c>
      <c r="K2069" s="2"/>
      <c r="L2069" s="2" t="s">
        <v>30</v>
      </c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</row>
    <row r="2070" spans="1:34" x14ac:dyDescent="0.25">
      <c r="A2070" s="2">
        <v>338854</v>
      </c>
      <c r="B2070" s="2" t="s">
        <v>2679</v>
      </c>
      <c r="C2070" s="2" t="s">
        <v>408</v>
      </c>
      <c r="D2070" s="2" t="s">
        <v>748</v>
      </c>
      <c r="E2070" s="2" t="s">
        <v>77</v>
      </c>
      <c r="F2070" s="2">
        <v>37159</v>
      </c>
      <c r="G2070" s="2" t="s">
        <v>2680</v>
      </c>
      <c r="H2070" s="2" t="s">
        <v>16</v>
      </c>
      <c r="I2070" s="2" t="s">
        <v>202</v>
      </c>
      <c r="J2070" s="2" t="s">
        <v>15</v>
      </c>
      <c r="K2070" s="2"/>
      <c r="L2070" s="2" t="s">
        <v>18</v>
      </c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</row>
    <row r="2071" spans="1:34" x14ac:dyDescent="0.25">
      <c r="A2071" s="2">
        <v>338858</v>
      </c>
      <c r="B2071" s="2" t="s">
        <v>2943</v>
      </c>
      <c r="C2071" s="2" t="s">
        <v>252</v>
      </c>
      <c r="D2071" s="2" t="s">
        <v>517</v>
      </c>
      <c r="E2071" s="2" t="s">
        <v>76</v>
      </c>
      <c r="F2071" s="2">
        <v>36237</v>
      </c>
      <c r="G2071" s="2" t="s">
        <v>212</v>
      </c>
      <c r="H2071" s="2" t="s">
        <v>16</v>
      </c>
      <c r="I2071" s="2" t="s">
        <v>202</v>
      </c>
      <c r="J2071" s="2" t="s">
        <v>1179</v>
      </c>
      <c r="K2071" s="2"/>
      <c r="L2071" s="2" t="s">
        <v>18</v>
      </c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</row>
    <row r="2072" spans="1:34" x14ac:dyDescent="0.25">
      <c r="A2072" s="2">
        <v>338902</v>
      </c>
      <c r="B2072" s="2" t="s">
        <v>3337</v>
      </c>
      <c r="C2072" s="2" t="s">
        <v>3338</v>
      </c>
      <c r="D2072" s="2" t="s">
        <v>2434</v>
      </c>
      <c r="E2072" s="2" t="s">
        <v>77</v>
      </c>
      <c r="F2072" s="2">
        <v>33569</v>
      </c>
      <c r="G2072" s="2" t="s">
        <v>212</v>
      </c>
      <c r="H2072" s="2" t="s">
        <v>16</v>
      </c>
      <c r="I2072" s="2" t="s">
        <v>202</v>
      </c>
      <c r="J2072" s="2" t="s">
        <v>1179</v>
      </c>
      <c r="K2072" s="2"/>
      <c r="L2072" s="2" t="s">
        <v>18</v>
      </c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</row>
    <row r="2073" spans="1:34" x14ac:dyDescent="0.25">
      <c r="A2073" s="2">
        <v>338905</v>
      </c>
      <c r="B2073" s="2" t="s">
        <v>2803</v>
      </c>
      <c r="C2073" s="2" t="s">
        <v>2344</v>
      </c>
      <c r="D2073" s="2" t="s">
        <v>1771</v>
      </c>
      <c r="E2073" s="2" t="s">
        <v>77</v>
      </c>
      <c r="F2073" s="2">
        <v>32513</v>
      </c>
      <c r="G2073" s="2" t="s">
        <v>1416</v>
      </c>
      <c r="H2073" s="2" t="s">
        <v>16</v>
      </c>
      <c r="I2073" s="2" t="s">
        <v>202</v>
      </c>
      <c r="J2073" s="2" t="s">
        <v>1179</v>
      </c>
      <c r="K2073" s="2"/>
      <c r="L2073" s="2" t="s">
        <v>18</v>
      </c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</row>
    <row r="2074" spans="1:34" x14ac:dyDescent="0.25">
      <c r="A2074" s="2">
        <v>338937</v>
      </c>
      <c r="B2074" s="2" t="s">
        <v>2350</v>
      </c>
      <c r="C2074" s="2" t="s">
        <v>334</v>
      </c>
      <c r="D2074" s="2" t="s">
        <v>370</v>
      </c>
      <c r="E2074" s="2" t="s">
        <v>76</v>
      </c>
      <c r="F2074" s="2">
        <v>32099</v>
      </c>
      <c r="G2074" s="2" t="s">
        <v>18</v>
      </c>
      <c r="H2074" s="2" t="s">
        <v>16</v>
      </c>
      <c r="I2074" s="2" t="s">
        <v>202</v>
      </c>
      <c r="J2074" s="2" t="s">
        <v>1179</v>
      </c>
      <c r="K2074" s="2"/>
      <c r="L2074" s="2" t="s">
        <v>70</v>
      </c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</row>
    <row r="2075" spans="1:34" x14ac:dyDescent="0.25">
      <c r="A2075" s="2">
        <v>338952</v>
      </c>
      <c r="B2075" s="2" t="s">
        <v>2733</v>
      </c>
      <c r="C2075" s="2" t="s">
        <v>228</v>
      </c>
      <c r="D2075" s="2" t="s">
        <v>494</v>
      </c>
      <c r="E2075" s="2" t="s">
        <v>76</v>
      </c>
      <c r="F2075" s="2">
        <v>35126</v>
      </c>
      <c r="G2075" s="2" t="s">
        <v>64</v>
      </c>
      <c r="H2075" s="2" t="s">
        <v>16</v>
      </c>
      <c r="I2075" s="2" t="s">
        <v>202</v>
      </c>
      <c r="J2075" s="2" t="s">
        <v>1179</v>
      </c>
      <c r="K2075" s="2"/>
      <c r="L2075" s="2" t="s">
        <v>40</v>
      </c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</row>
    <row r="2076" spans="1:34" x14ac:dyDescent="0.25">
      <c r="A2076" s="2">
        <v>339002</v>
      </c>
      <c r="B2076" s="2" t="s">
        <v>2384</v>
      </c>
      <c r="C2076" s="2" t="s">
        <v>347</v>
      </c>
      <c r="D2076" s="2" t="s">
        <v>631</v>
      </c>
      <c r="E2076" s="2" t="s">
        <v>76</v>
      </c>
      <c r="F2076" s="2">
        <v>29235</v>
      </c>
      <c r="G2076" s="2" t="s">
        <v>2385</v>
      </c>
      <c r="H2076" s="2" t="s">
        <v>16</v>
      </c>
      <c r="I2076" s="2" t="s">
        <v>202</v>
      </c>
      <c r="J2076" s="2" t="s">
        <v>1179</v>
      </c>
      <c r="K2076" s="2">
        <v>2013</v>
      </c>
      <c r="L2076" s="2" t="s">
        <v>58</v>
      </c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</row>
    <row r="2077" spans="1:34" x14ac:dyDescent="0.25">
      <c r="A2077" s="2">
        <v>339004</v>
      </c>
      <c r="B2077" s="2" t="s">
        <v>3859</v>
      </c>
      <c r="C2077" s="2" t="s">
        <v>252</v>
      </c>
      <c r="D2077" s="2" t="s">
        <v>430</v>
      </c>
      <c r="E2077" s="2" t="s">
        <v>76</v>
      </c>
      <c r="F2077" s="2">
        <v>28519</v>
      </c>
      <c r="G2077" s="2" t="s">
        <v>18</v>
      </c>
      <c r="H2077" s="2" t="s">
        <v>16</v>
      </c>
      <c r="I2077" s="2" t="s">
        <v>202</v>
      </c>
      <c r="J2077" s="2" t="s">
        <v>1179</v>
      </c>
      <c r="K2077" s="2">
        <v>2022</v>
      </c>
      <c r="L2077" s="2" t="s">
        <v>18</v>
      </c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</row>
    <row r="2078" spans="1:34" x14ac:dyDescent="0.25">
      <c r="A2078" s="2">
        <v>339006</v>
      </c>
      <c r="B2078" s="2" t="s">
        <v>3860</v>
      </c>
      <c r="C2078" s="2" t="s">
        <v>639</v>
      </c>
      <c r="D2078" s="2" t="s">
        <v>814</v>
      </c>
      <c r="E2078" s="2" t="s">
        <v>76</v>
      </c>
      <c r="F2078" s="2">
        <v>32362</v>
      </c>
      <c r="G2078" s="2" t="s">
        <v>2464</v>
      </c>
      <c r="H2078" s="2" t="s">
        <v>16</v>
      </c>
      <c r="I2078" s="2" t="s">
        <v>202</v>
      </c>
      <c r="J2078" s="2" t="s">
        <v>15</v>
      </c>
      <c r="K2078" s="2">
        <v>2005</v>
      </c>
      <c r="L2078" s="2" t="s">
        <v>30</v>
      </c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</row>
    <row r="2079" spans="1:34" x14ac:dyDescent="0.25">
      <c r="A2079" s="2">
        <v>339012</v>
      </c>
      <c r="B2079" s="2" t="s">
        <v>3861</v>
      </c>
      <c r="C2079" s="2" t="s">
        <v>278</v>
      </c>
      <c r="D2079" s="2" t="s">
        <v>806</v>
      </c>
      <c r="E2079" s="2" t="s">
        <v>76</v>
      </c>
      <c r="F2079" s="2">
        <v>30494</v>
      </c>
      <c r="G2079" s="2" t="s">
        <v>18</v>
      </c>
      <c r="H2079" s="2" t="s">
        <v>16</v>
      </c>
      <c r="I2079" s="2" t="s">
        <v>202</v>
      </c>
      <c r="J2079" s="2" t="s">
        <v>1179</v>
      </c>
      <c r="K2079" s="2">
        <v>2001</v>
      </c>
      <c r="L2079" s="2" t="s">
        <v>18</v>
      </c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</row>
    <row r="2080" spans="1:34" x14ac:dyDescent="0.25">
      <c r="A2080" s="2">
        <v>339022</v>
      </c>
      <c r="B2080" s="2" t="s">
        <v>2414</v>
      </c>
      <c r="C2080" s="2" t="s">
        <v>259</v>
      </c>
      <c r="D2080" s="2" t="s">
        <v>1064</v>
      </c>
      <c r="E2080" s="2" t="s">
        <v>76</v>
      </c>
      <c r="F2080" s="2">
        <v>32693</v>
      </c>
      <c r="G2080" s="2" t="s">
        <v>3862</v>
      </c>
      <c r="H2080" s="2" t="s">
        <v>16</v>
      </c>
      <c r="I2080" s="2" t="s">
        <v>202</v>
      </c>
      <c r="J2080" s="2" t="s">
        <v>15</v>
      </c>
      <c r="K2080" s="2">
        <v>2008</v>
      </c>
      <c r="L2080" s="2" t="s">
        <v>18</v>
      </c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</row>
    <row r="2081" spans="1:34" x14ac:dyDescent="0.25">
      <c r="A2081" s="2">
        <v>339026</v>
      </c>
      <c r="B2081" s="2" t="s">
        <v>3253</v>
      </c>
      <c r="C2081" s="2" t="s">
        <v>666</v>
      </c>
      <c r="D2081" s="2" t="s">
        <v>2342</v>
      </c>
      <c r="E2081" s="2" t="s">
        <v>76</v>
      </c>
      <c r="F2081" s="2">
        <v>33674</v>
      </c>
      <c r="G2081" s="2" t="s">
        <v>47</v>
      </c>
      <c r="H2081" s="2" t="s">
        <v>16</v>
      </c>
      <c r="I2081" s="2" t="s">
        <v>202</v>
      </c>
      <c r="J2081" s="2" t="s">
        <v>1179</v>
      </c>
      <c r="K2081" s="2">
        <v>2010</v>
      </c>
      <c r="L2081" s="2" t="s">
        <v>47</v>
      </c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</row>
    <row r="2082" spans="1:34" x14ac:dyDescent="0.25">
      <c r="A2082" s="2">
        <v>339033</v>
      </c>
      <c r="B2082" s="2" t="s">
        <v>2700</v>
      </c>
      <c r="C2082" s="2" t="s">
        <v>323</v>
      </c>
      <c r="D2082" s="2" t="s">
        <v>320</v>
      </c>
      <c r="E2082" s="2" t="s">
        <v>77</v>
      </c>
      <c r="F2082" s="2">
        <v>31787</v>
      </c>
      <c r="G2082" s="2" t="s">
        <v>416</v>
      </c>
      <c r="H2082" s="2" t="s">
        <v>16</v>
      </c>
      <c r="I2082" s="2" t="s">
        <v>202</v>
      </c>
      <c r="J2082" s="2" t="s">
        <v>1179</v>
      </c>
      <c r="K2082" s="2">
        <v>2005</v>
      </c>
      <c r="L2082" s="2" t="s">
        <v>30</v>
      </c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</row>
    <row r="2083" spans="1:34" x14ac:dyDescent="0.25">
      <c r="A2083" s="2">
        <v>339040</v>
      </c>
      <c r="B2083" s="2" t="s">
        <v>1472</v>
      </c>
      <c r="C2083" s="2" t="s">
        <v>857</v>
      </c>
      <c r="D2083" s="2" t="s">
        <v>527</v>
      </c>
      <c r="E2083" s="2" t="s">
        <v>77</v>
      </c>
      <c r="F2083" s="2">
        <v>32886</v>
      </c>
      <c r="G2083" s="2" t="s">
        <v>212</v>
      </c>
      <c r="H2083" s="2" t="s">
        <v>16</v>
      </c>
      <c r="I2083" s="2" t="s">
        <v>202</v>
      </c>
      <c r="J2083" s="2" t="s">
        <v>1179</v>
      </c>
      <c r="K2083" s="2"/>
      <c r="L2083" s="2" t="s">
        <v>18</v>
      </c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</row>
    <row r="2084" spans="1:34" x14ac:dyDescent="0.25">
      <c r="A2084" s="2">
        <v>339046</v>
      </c>
      <c r="B2084" s="2" t="s">
        <v>3863</v>
      </c>
      <c r="C2084" s="2" t="s">
        <v>334</v>
      </c>
      <c r="D2084" s="2" t="s">
        <v>795</v>
      </c>
      <c r="E2084" s="2" t="s">
        <v>77</v>
      </c>
      <c r="F2084" s="2">
        <v>33321</v>
      </c>
      <c r="G2084" s="2" t="s">
        <v>225</v>
      </c>
      <c r="H2084" s="2" t="s">
        <v>16</v>
      </c>
      <c r="I2084" s="2" t="s">
        <v>202</v>
      </c>
      <c r="J2084" s="2" t="s">
        <v>1179</v>
      </c>
      <c r="K2084" s="2">
        <v>2009</v>
      </c>
      <c r="L2084" s="2" t="s">
        <v>30</v>
      </c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</row>
    <row r="2085" spans="1:34" x14ac:dyDescent="0.25">
      <c r="A2085" s="2">
        <v>339050</v>
      </c>
      <c r="B2085" s="2" t="s">
        <v>3864</v>
      </c>
      <c r="C2085" s="2" t="s">
        <v>1036</v>
      </c>
      <c r="D2085" s="2" t="s">
        <v>298</v>
      </c>
      <c r="E2085" s="2" t="s">
        <v>77</v>
      </c>
      <c r="F2085" s="2">
        <v>35739</v>
      </c>
      <c r="G2085" s="2" t="s">
        <v>1215</v>
      </c>
      <c r="H2085" s="2" t="s">
        <v>16</v>
      </c>
      <c r="I2085" s="2" t="s">
        <v>202</v>
      </c>
      <c r="J2085" s="2" t="s">
        <v>1179</v>
      </c>
      <c r="K2085" s="2">
        <v>2015</v>
      </c>
      <c r="L2085" s="2" t="s">
        <v>27</v>
      </c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</row>
    <row r="2086" spans="1:34" x14ac:dyDescent="0.25">
      <c r="A2086" s="2">
        <v>339058</v>
      </c>
      <c r="B2086" s="2" t="s">
        <v>3865</v>
      </c>
      <c r="C2086" s="2" t="s">
        <v>3866</v>
      </c>
      <c r="D2086" s="2" t="s">
        <v>240</v>
      </c>
      <c r="E2086" s="2" t="s">
        <v>77</v>
      </c>
      <c r="F2086" s="2">
        <v>32234</v>
      </c>
      <c r="G2086" s="2" t="s">
        <v>3867</v>
      </c>
      <c r="H2086" s="2" t="s">
        <v>16</v>
      </c>
      <c r="I2086" s="2" t="s">
        <v>202</v>
      </c>
      <c r="J2086" s="2" t="s">
        <v>1179</v>
      </c>
      <c r="K2086" s="2">
        <v>2006</v>
      </c>
      <c r="L2086" s="2" t="s">
        <v>18</v>
      </c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</row>
    <row r="2087" spans="1:34" x14ac:dyDescent="0.25">
      <c r="A2087" s="2">
        <v>339062</v>
      </c>
      <c r="B2087" s="2" t="s">
        <v>3868</v>
      </c>
      <c r="C2087" s="2" t="s">
        <v>228</v>
      </c>
      <c r="D2087" s="2" t="s">
        <v>494</v>
      </c>
      <c r="E2087" s="2" t="s">
        <v>77</v>
      </c>
      <c r="F2087" s="2">
        <v>34432</v>
      </c>
      <c r="G2087" s="2" t="s">
        <v>18</v>
      </c>
      <c r="H2087" s="2" t="s">
        <v>16</v>
      </c>
      <c r="I2087" s="2" t="s">
        <v>202</v>
      </c>
      <c r="J2087" s="2" t="s">
        <v>1179</v>
      </c>
      <c r="K2087" s="2">
        <v>2012</v>
      </c>
      <c r="L2087" s="2" t="s">
        <v>18</v>
      </c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</row>
    <row r="2088" spans="1:34" x14ac:dyDescent="0.25">
      <c r="A2088" s="2">
        <v>339074</v>
      </c>
      <c r="B2088" s="2" t="s">
        <v>2665</v>
      </c>
      <c r="C2088" s="2" t="s">
        <v>247</v>
      </c>
      <c r="D2088" s="2" t="s">
        <v>2666</v>
      </c>
      <c r="E2088" s="2" t="s">
        <v>77</v>
      </c>
      <c r="F2088" s="2"/>
      <c r="G2088" s="2" t="s">
        <v>18</v>
      </c>
      <c r="H2088" s="2" t="s">
        <v>16</v>
      </c>
      <c r="I2088" s="2" t="s">
        <v>202</v>
      </c>
      <c r="J2088" s="2" t="s">
        <v>1179</v>
      </c>
      <c r="K2088" s="2">
        <v>2021</v>
      </c>
      <c r="L2088" s="2" t="s">
        <v>30</v>
      </c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</row>
    <row r="2089" spans="1:34" x14ac:dyDescent="0.25">
      <c r="A2089" s="2">
        <v>339075</v>
      </c>
      <c r="B2089" s="2" t="s">
        <v>2398</v>
      </c>
      <c r="C2089" s="2" t="s">
        <v>791</v>
      </c>
      <c r="D2089" s="2" t="s">
        <v>317</v>
      </c>
      <c r="E2089" s="2" t="s">
        <v>77</v>
      </c>
      <c r="F2089" s="2">
        <v>34425</v>
      </c>
      <c r="G2089" s="2" t="s">
        <v>18</v>
      </c>
      <c r="H2089" s="2" t="s">
        <v>16</v>
      </c>
      <c r="I2089" s="2" t="s">
        <v>202</v>
      </c>
      <c r="J2089" s="2" t="s">
        <v>1179</v>
      </c>
      <c r="K2089" s="2">
        <v>2014</v>
      </c>
      <c r="L2089" s="2" t="s">
        <v>18</v>
      </c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</row>
    <row r="2090" spans="1:34" x14ac:dyDescent="0.25">
      <c r="A2090" s="2">
        <v>339079</v>
      </c>
      <c r="B2090" s="2" t="s">
        <v>3869</v>
      </c>
      <c r="C2090" s="2" t="s">
        <v>871</v>
      </c>
      <c r="D2090" s="2" t="s">
        <v>551</v>
      </c>
      <c r="E2090" s="2" t="s">
        <v>77</v>
      </c>
      <c r="F2090" s="2">
        <v>34344</v>
      </c>
      <c r="G2090" s="2" t="s">
        <v>2735</v>
      </c>
      <c r="H2090" s="2" t="s">
        <v>16</v>
      </c>
      <c r="I2090" s="2" t="s">
        <v>202</v>
      </c>
      <c r="J2090" s="2" t="s">
        <v>1179</v>
      </c>
      <c r="K2090" s="2">
        <v>2011</v>
      </c>
      <c r="L2090" s="2" t="s">
        <v>30</v>
      </c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</row>
    <row r="2091" spans="1:34" x14ac:dyDescent="0.25">
      <c r="A2091" s="2">
        <v>339084</v>
      </c>
      <c r="B2091" s="2" t="s">
        <v>3870</v>
      </c>
      <c r="C2091" s="2" t="s">
        <v>232</v>
      </c>
      <c r="D2091" s="2" t="s">
        <v>234</v>
      </c>
      <c r="E2091" s="2" t="s">
        <v>77</v>
      </c>
      <c r="F2091" s="2">
        <v>37313</v>
      </c>
      <c r="G2091" s="2" t="s">
        <v>382</v>
      </c>
      <c r="H2091" s="2" t="s">
        <v>16</v>
      </c>
      <c r="I2091" s="2" t="s">
        <v>202</v>
      </c>
      <c r="J2091" s="2" t="s">
        <v>15</v>
      </c>
      <c r="K2091" s="2">
        <v>2020</v>
      </c>
      <c r="L2091" s="2" t="s">
        <v>30</v>
      </c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</row>
    <row r="2092" spans="1:34" x14ac:dyDescent="0.25">
      <c r="A2092" s="2">
        <v>339090</v>
      </c>
      <c r="B2092" s="2" t="s">
        <v>2652</v>
      </c>
      <c r="C2092" s="2" t="s">
        <v>509</v>
      </c>
      <c r="D2092" s="2" t="s">
        <v>415</v>
      </c>
      <c r="E2092" s="2" t="s">
        <v>77</v>
      </c>
      <c r="F2092" s="2">
        <v>34176</v>
      </c>
      <c r="G2092" s="2" t="s">
        <v>18</v>
      </c>
      <c r="H2092" s="2" t="s">
        <v>59</v>
      </c>
      <c r="I2092" s="2" t="s">
        <v>202</v>
      </c>
      <c r="J2092" s="2" t="s">
        <v>1179</v>
      </c>
      <c r="K2092" s="2">
        <v>2013</v>
      </c>
      <c r="L2092" s="2" t="s">
        <v>18</v>
      </c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</row>
    <row r="2093" spans="1:34" x14ac:dyDescent="0.25">
      <c r="A2093" s="2">
        <v>339094</v>
      </c>
      <c r="B2093" s="2" t="s">
        <v>2477</v>
      </c>
      <c r="C2093" s="2" t="s">
        <v>220</v>
      </c>
      <c r="D2093" s="2" t="s">
        <v>276</v>
      </c>
      <c r="E2093" s="2" t="s">
        <v>77</v>
      </c>
      <c r="F2093" s="2">
        <v>32992</v>
      </c>
      <c r="G2093" s="2" t="s">
        <v>2478</v>
      </c>
      <c r="H2093" s="2" t="s">
        <v>16</v>
      </c>
      <c r="I2093" s="2" t="s">
        <v>202</v>
      </c>
      <c r="J2093" s="2" t="s">
        <v>1179</v>
      </c>
      <c r="K2093" s="2">
        <v>2013</v>
      </c>
      <c r="L2093" s="2" t="s">
        <v>73</v>
      </c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</row>
    <row r="2094" spans="1:34" x14ac:dyDescent="0.25">
      <c r="A2094" s="2">
        <v>339096</v>
      </c>
      <c r="B2094" s="2" t="s">
        <v>789</v>
      </c>
      <c r="C2094" s="2" t="s">
        <v>347</v>
      </c>
      <c r="D2094" s="2" t="s">
        <v>679</v>
      </c>
      <c r="E2094" s="2" t="s">
        <v>76</v>
      </c>
      <c r="F2094" s="2">
        <v>31778</v>
      </c>
      <c r="G2094" s="2" t="s">
        <v>651</v>
      </c>
      <c r="H2094" s="2" t="s">
        <v>16</v>
      </c>
      <c r="I2094" s="2" t="s">
        <v>202</v>
      </c>
      <c r="J2094" s="2" t="s">
        <v>1179</v>
      </c>
      <c r="K2094" s="2">
        <v>2022</v>
      </c>
      <c r="L2094" s="2" t="s">
        <v>18</v>
      </c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</row>
    <row r="2095" spans="1:34" x14ac:dyDescent="0.25">
      <c r="A2095" s="2">
        <v>339108</v>
      </c>
      <c r="B2095" s="2" t="s">
        <v>3871</v>
      </c>
      <c r="C2095" s="2" t="s">
        <v>805</v>
      </c>
      <c r="D2095" s="2" t="s">
        <v>231</v>
      </c>
      <c r="E2095" s="2" t="s">
        <v>76</v>
      </c>
      <c r="F2095" s="2">
        <v>37987</v>
      </c>
      <c r="G2095" s="2" t="s">
        <v>3872</v>
      </c>
      <c r="H2095" s="2" t="s">
        <v>16</v>
      </c>
      <c r="I2095" s="2" t="s">
        <v>202</v>
      </c>
      <c r="J2095" s="2" t="s">
        <v>15</v>
      </c>
      <c r="K2095" s="2">
        <v>2022</v>
      </c>
      <c r="L2095" s="2" t="s">
        <v>18</v>
      </c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</row>
    <row r="2096" spans="1:34" x14ac:dyDescent="0.25">
      <c r="A2096" s="2">
        <v>339109</v>
      </c>
      <c r="B2096" s="2" t="s">
        <v>3254</v>
      </c>
      <c r="C2096" s="2" t="s">
        <v>228</v>
      </c>
      <c r="D2096" s="2" t="s">
        <v>915</v>
      </c>
      <c r="E2096" s="2" t="s">
        <v>77</v>
      </c>
      <c r="F2096" s="2">
        <v>33284</v>
      </c>
      <c r="G2096" s="2" t="s">
        <v>775</v>
      </c>
      <c r="H2096" s="2" t="s">
        <v>16</v>
      </c>
      <c r="I2096" s="2" t="s">
        <v>202</v>
      </c>
      <c r="J2096" s="2" t="s">
        <v>15</v>
      </c>
      <c r="K2096" s="2">
        <v>2010</v>
      </c>
      <c r="L2096" s="2" t="s">
        <v>40</v>
      </c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</row>
    <row r="2097" spans="1:34" x14ac:dyDescent="0.25">
      <c r="A2097" s="2">
        <v>339111</v>
      </c>
      <c r="B2097" s="2" t="s">
        <v>2377</v>
      </c>
      <c r="C2097" s="2" t="s">
        <v>327</v>
      </c>
      <c r="D2097" s="2" t="s">
        <v>2378</v>
      </c>
      <c r="E2097" s="2" t="s">
        <v>77</v>
      </c>
      <c r="F2097" s="2">
        <v>37836</v>
      </c>
      <c r="G2097" s="2" t="s">
        <v>556</v>
      </c>
      <c r="H2097" s="2" t="s">
        <v>16</v>
      </c>
      <c r="I2097" s="2" t="s">
        <v>202</v>
      </c>
      <c r="J2097" s="2" t="s">
        <v>15</v>
      </c>
      <c r="K2097" s="2">
        <v>2021</v>
      </c>
      <c r="L2097" s="2" t="s">
        <v>18</v>
      </c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</row>
    <row r="2098" spans="1:34" x14ac:dyDescent="0.25">
      <c r="A2098" s="2">
        <v>339118</v>
      </c>
      <c r="B2098" s="2" t="s">
        <v>2870</v>
      </c>
      <c r="C2098" s="2" t="s">
        <v>493</v>
      </c>
      <c r="D2098" s="2" t="s">
        <v>2871</v>
      </c>
      <c r="E2098" s="2" t="s">
        <v>76</v>
      </c>
      <c r="F2098" s="2">
        <v>34659</v>
      </c>
      <c r="G2098" s="2" t="s">
        <v>1429</v>
      </c>
      <c r="H2098" s="2" t="s">
        <v>16</v>
      </c>
      <c r="I2098" s="2" t="s">
        <v>202</v>
      </c>
      <c r="J2098" s="2" t="s">
        <v>1179</v>
      </c>
      <c r="K2098" s="2"/>
      <c r="L2098" s="2" t="s">
        <v>30</v>
      </c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</row>
    <row r="2099" spans="1:34" x14ac:dyDescent="0.25">
      <c r="A2099" s="2">
        <v>339124</v>
      </c>
      <c r="B2099" s="2" t="s">
        <v>2789</v>
      </c>
      <c r="C2099" s="2" t="s">
        <v>879</v>
      </c>
      <c r="D2099" s="2" t="s">
        <v>2790</v>
      </c>
      <c r="E2099" s="2" t="s">
        <v>77</v>
      </c>
      <c r="F2099" s="2">
        <v>36142</v>
      </c>
      <c r="G2099" s="2" t="s">
        <v>18</v>
      </c>
      <c r="H2099" s="2" t="s">
        <v>16</v>
      </c>
      <c r="I2099" s="2" t="s">
        <v>202</v>
      </c>
      <c r="J2099" s="2" t="s">
        <v>15</v>
      </c>
      <c r="K2099" s="2">
        <v>2016</v>
      </c>
      <c r="L2099" s="2" t="s">
        <v>40</v>
      </c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</row>
    <row r="2100" spans="1:34" x14ac:dyDescent="0.25">
      <c r="A2100" s="2">
        <v>339125</v>
      </c>
      <c r="B2100" s="2" t="s">
        <v>3873</v>
      </c>
      <c r="C2100" s="2" t="s">
        <v>926</v>
      </c>
      <c r="D2100" s="2" t="s">
        <v>887</v>
      </c>
      <c r="E2100" s="2" t="s">
        <v>77</v>
      </c>
      <c r="F2100" s="2"/>
      <c r="G2100" s="2" t="s">
        <v>18</v>
      </c>
      <c r="H2100" s="2" t="s">
        <v>16</v>
      </c>
      <c r="I2100" s="2" t="s">
        <v>202</v>
      </c>
      <c r="J2100" s="2" t="s">
        <v>1179</v>
      </c>
      <c r="K2100" s="2">
        <v>2022</v>
      </c>
      <c r="L2100" s="2" t="s">
        <v>18</v>
      </c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</row>
    <row r="2101" spans="1:34" x14ac:dyDescent="0.25">
      <c r="A2101" s="2">
        <v>339128</v>
      </c>
      <c r="B2101" s="2" t="s">
        <v>3874</v>
      </c>
      <c r="C2101" s="2" t="s">
        <v>413</v>
      </c>
      <c r="D2101" s="2" t="s">
        <v>835</v>
      </c>
      <c r="E2101" s="2" t="s">
        <v>76</v>
      </c>
      <c r="F2101" s="2">
        <v>26017</v>
      </c>
      <c r="G2101" s="2" t="s">
        <v>3875</v>
      </c>
      <c r="H2101" s="2" t="s">
        <v>16</v>
      </c>
      <c r="I2101" s="2" t="s">
        <v>202</v>
      </c>
      <c r="J2101" s="2" t="s">
        <v>15</v>
      </c>
      <c r="K2101" s="2">
        <v>1989</v>
      </c>
      <c r="L2101" s="2" t="s">
        <v>67</v>
      </c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</row>
    <row r="2102" spans="1:34" x14ac:dyDescent="0.25">
      <c r="A2102" s="2">
        <v>339131</v>
      </c>
      <c r="B2102" s="2" t="s">
        <v>3876</v>
      </c>
      <c r="C2102" s="2" t="s">
        <v>247</v>
      </c>
      <c r="D2102" s="2" t="s">
        <v>328</v>
      </c>
      <c r="E2102" s="2" t="s">
        <v>76</v>
      </c>
      <c r="F2102" s="2">
        <v>32629</v>
      </c>
      <c r="G2102" s="2" t="s">
        <v>2409</v>
      </c>
      <c r="H2102" s="2" t="s">
        <v>16</v>
      </c>
      <c r="I2102" s="2" t="s">
        <v>202</v>
      </c>
      <c r="J2102" s="2" t="s">
        <v>1179</v>
      </c>
      <c r="K2102" s="2">
        <v>2008</v>
      </c>
      <c r="L2102" s="2" t="s">
        <v>37</v>
      </c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</row>
    <row r="2103" spans="1:34" x14ac:dyDescent="0.25">
      <c r="A2103" s="2">
        <v>339132</v>
      </c>
      <c r="B2103" s="2" t="s">
        <v>3877</v>
      </c>
      <c r="C2103" s="2" t="s">
        <v>347</v>
      </c>
      <c r="D2103" s="2" t="s">
        <v>374</v>
      </c>
      <c r="E2103" s="2" t="s">
        <v>77</v>
      </c>
      <c r="F2103" s="2">
        <v>32037</v>
      </c>
      <c r="G2103" s="2" t="s">
        <v>18</v>
      </c>
      <c r="H2103" s="2" t="s">
        <v>16</v>
      </c>
      <c r="I2103" s="2" t="s">
        <v>202</v>
      </c>
      <c r="J2103" s="2" t="s">
        <v>1179</v>
      </c>
      <c r="K2103" s="2">
        <v>2005</v>
      </c>
      <c r="L2103" s="2" t="s">
        <v>18</v>
      </c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</row>
    <row r="2104" spans="1:34" x14ac:dyDescent="0.25">
      <c r="A2104" s="2">
        <v>339135</v>
      </c>
      <c r="B2104" s="2" t="s">
        <v>3275</v>
      </c>
      <c r="C2104" s="2" t="s">
        <v>210</v>
      </c>
      <c r="D2104" s="2" t="s">
        <v>1804</v>
      </c>
      <c r="E2104" s="2" t="s">
        <v>76</v>
      </c>
      <c r="F2104" s="2">
        <v>35065</v>
      </c>
      <c r="G2104" s="2" t="s">
        <v>941</v>
      </c>
      <c r="H2104" s="2" t="s">
        <v>16</v>
      </c>
      <c r="I2104" s="2" t="s">
        <v>202</v>
      </c>
      <c r="J2104" s="2" t="s">
        <v>15</v>
      </c>
      <c r="K2104" s="2">
        <v>2013</v>
      </c>
      <c r="L2104" s="2" t="s">
        <v>55</v>
      </c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</row>
    <row r="2105" spans="1:34" x14ac:dyDescent="0.25">
      <c r="A2105" s="2">
        <v>339138</v>
      </c>
      <c r="B2105" s="2" t="s">
        <v>2716</v>
      </c>
      <c r="C2105" s="2" t="s">
        <v>2717</v>
      </c>
      <c r="D2105" s="2" t="s">
        <v>688</v>
      </c>
      <c r="E2105" s="2" t="s">
        <v>77</v>
      </c>
      <c r="F2105" s="2">
        <v>33604</v>
      </c>
      <c r="G2105" s="2" t="s">
        <v>2718</v>
      </c>
      <c r="H2105" s="2" t="s">
        <v>16</v>
      </c>
      <c r="I2105" s="2" t="s">
        <v>202</v>
      </c>
      <c r="J2105" s="2" t="s">
        <v>1179</v>
      </c>
      <c r="K2105" s="2">
        <v>2013</v>
      </c>
      <c r="L2105" s="2" t="s">
        <v>55</v>
      </c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</row>
    <row r="2106" spans="1:34" x14ac:dyDescent="0.25">
      <c r="A2106" s="2">
        <v>339139</v>
      </c>
      <c r="B2106" s="2" t="s">
        <v>2701</v>
      </c>
      <c r="C2106" s="2" t="s">
        <v>228</v>
      </c>
      <c r="D2106" s="2" t="s">
        <v>507</v>
      </c>
      <c r="E2106" s="2" t="s">
        <v>77</v>
      </c>
      <c r="F2106" s="2">
        <v>33797</v>
      </c>
      <c r="G2106" s="2" t="s">
        <v>18</v>
      </c>
      <c r="H2106" s="2" t="s">
        <v>16</v>
      </c>
      <c r="I2106" s="2" t="s">
        <v>202</v>
      </c>
      <c r="J2106" s="2" t="s">
        <v>15</v>
      </c>
      <c r="K2106" s="2">
        <v>2013</v>
      </c>
      <c r="L2106" s="2" t="s">
        <v>18</v>
      </c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</row>
    <row r="2107" spans="1:34" x14ac:dyDescent="0.25">
      <c r="A2107" s="2">
        <v>339145</v>
      </c>
      <c r="B2107" s="2" t="s">
        <v>1512</v>
      </c>
      <c r="C2107" s="2" t="s">
        <v>307</v>
      </c>
      <c r="D2107" s="2" t="s">
        <v>2436</v>
      </c>
      <c r="E2107" s="2" t="s">
        <v>76</v>
      </c>
      <c r="F2107" s="2">
        <v>31432</v>
      </c>
      <c r="G2107" s="2" t="s">
        <v>2437</v>
      </c>
      <c r="H2107" s="2" t="s">
        <v>16</v>
      </c>
      <c r="I2107" s="2" t="s">
        <v>202</v>
      </c>
      <c r="J2107" s="2" t="s">
        <v>1179</v>
      </c>
      <c r="K2107" s="2">
        <v>2003</v>
      </c>
      <c r="L2107" s="2" t="s">
        <v>18</v>
      </c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</row>
    <row r="2108" spans="1:34" x14ac:dyDescent="0.25">
      <c r="A2108" s="2">
        <v>339149</v>
      </c>
      <c r="B2108" s="2" t="s">
        <v>2427</v>
      </c>
      <c r="C2108" s="2" t="s">
        <v>657</v>
      </c>
      <c r="D2108" s="2" t="s">
        <v>716</v>
      </c>
      <c r="E2108" s="2" t="s">
        <v>76</v>
      </c>
      <c r="F2108" s="2">
        <v>36555</v>
      </c>
      <c r="G2108" s="2" t="s">
        <v>266</v>
      </c>
      <c r="H2108" s="2" t="s">
        <v>16</v>
      </c>
      <c r="I2108" s="2" t="s">
        <v>202</v>
      </c>
      <c r="J2108" s="2" t="s">
        <v>1179</v>
      </c>
      <c r="K2108" s="2"/>
      <c r="L2108" s="2" t="s">
        <v>18</v>
      </c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</row>
    <row r="2109" spans="1:34" x14ac:dyDescent="0.25">
      <c r="A2109" s="2">
        <v>339153</v>
      </c>
      <c r="B2109" s="2" t="s">
        <v>3878</v>
      </c>
      <c r="C2109" s="2" t="s">
        <v>338</v>
      </c>
      <c r="D2109" s="2" t="s">
        <v>294</v>
      </c>
      <c r="E2109" s="2" t="s">
        <v>77</v>
      </c>
      <c r="F2109" s="2">
        <v>29199</v>
      </c>
      <c r="G2109" s="2" t="s">
        <v>61</v>
      </c>
      <c r="H2109" s="2" t="s">
        <v>16</v>
      </c>
      <c r="I2109" s="2" t="s">
        <v>202</v>
      </c>
      <c r="J2109" s="2" t="s">
        <v>15</v>
      </c>
      <c r="K2109" s="2">
        <v>1998</v>
      </c>
      <c r="L2109" s="2" t="s">
        <v>61</v>
      </c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</row>
    <row r="2110" spans="1:34" x14ac:dyDescent="0.25">
      <c r="A2110" s="2">
        <v>339156</v>
      </c>
      <c r="B2110" s="2" t="s">
        <v>3879</v>
      </c>
      <c r="C2110" s="2" t="s">
        <v>252</v>
      </c>
      <c r="D2110" s="2" t="s">
        <v>367</v>
      </c>
      <c r="E2110" s="2" t="s">
        <v>77</v>
      </c>
      <c r="F2110" s="2">
        <v>33628</v>
      </c>
      <c r="G2110" s="2" t="s">
        <v>541</v>
      </c>
      <c r="H2110" s="2" t="s">
        <v>19</v>
      </c>
      <c r="I2110" s="2" t="s">
        <v>202</v>
      </c>
      <c r="J2110" s="2" t="s">
        <v>1179</v>
      </c>
      <c r="K2110" s="2">
        <v>2009</v>
      </c>
      <c r="L2110" s="2" t="s">
        <v>18</v>
      </c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</row>
    <row r="2111" spans="1:34" x14ac:dyDescent="0.25">
      <c r="A2111" s="2">
        <v>339157</v>
      </c>
      <c r="B2111" s="2" t="s">
        <v>3880</v>
      </c>
      <c r="C2111" s="2" t="s">
        <v>338</v>
      </c>
      <c r="D2111" s="2" t="s">
        <v>707</v>
      </c>
      <c r="E2111" s="2" t="s">
        <v>77</v>
      </c>
      <c r="F2111" s="2">
        <v>33609</v>
      </c>
      <c r="G2111" s="2" t="s">
        <v>535</v>
      </c>
      <c r="H2111" s="2" t="s">
        <v>16</v>
      </c>
      <c r="I2111" s="2" t="s">
        <v>202</v>
      </c>
      <c r="J2111" s="2" t="s">
        <v>15</v>
      </c>
      <c r="K2111" s="2">
        <v>2011</v>
      </c>
      <c r="L2111" s="2" t="s">
        <v>40</v>
      </c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</row>
    <row r="2112" spans="1:34" x14ac:dyDescent="0.25">
      <c r="A2112" s="2">
        <v>339166</v>
      </c>
      <c r="B2112" s="2" t="s">
        <v>2702</v>
      </c>
      <c r="C2112" s="2" t="s">
        <v>518</v>
      </c>
      <c r="D2112" s="2" t="s">
        <v>2703</v>
      </c>
      <c r="E2112" s="2" t="s">
        <v>77</v>
      </c>
      <c r="F2112" s="2">
        <v>28927</v>
      </c>
      <c r="G2112" s="2" t="s">
        <v>18</v>
      </c>
      <c r="H2112" s="2" t="s">
        <v>16</v>
      </c>
      <c r="I2112" s="2" t="s">
        <v>202</v>
      </c>
      <c r="J2112" s="2" t="s">
        <v>1179</v>
      </c>
      <c r="K2112" s="2">
        <v>1998</v>
      </c>
      <c r="L2112" s="2" t="s">
        <v>18</v>
      </c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</row>
    <row r="2113" spans="1:34" x14ac:dyDescent="0.25">
      <c r="A2113" s="2">
        <v>339170</v>
      </c>
      <c r="B2113" s="2" t="s">
        <v>3247</v>
      </c>
      <c r="C2113" s="2" t="s">
        <v>1668</v>
      </c>
      <c r="D2113" s="2" t="s">
        <v>522</v>
      </c>
      <c r="E2113" s="2" t="s">
        <v>76</v>
      </c>
      <c r="F2113" s="2">
        <v>20090</v>
      </c>
      <c r="G2113" s="2" t="s">
        <v>58</v>
      </c>
      <c r="H2113" s="2" t="s">
        <v>16</v>
      </c>
      <c r="I2113" s="2" t="s">
        <v>202</v>
      </c>
      <c r="J2113" s="2" t="s">
        <v>1179</v>
      </c>
      <c r="K2113" s="2"/>
      <c r="L2113" s="2" t="s">
        <v>58</v>
      </c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</row>
    <row r="2114" spans="1:34" x14ac:dyDescent="0.25">
      <c r="A2114" s="2">
        <v>339173</v>
      </c>
      <c r="B2114" s="2" t="s">
        <v>3881</v>
      </c>
      <c r="C2114" s="2" t="s">
        <v>213</v>
      </c>
      <c r="D2114" s="2" t="s">
        <v>3882</v>
      </c>
      <c r="E2114" s="2" t="s">
        <v>77</v>
      </c>
      <c r="F2114" s="2">
        <v>29517</v>
      </c>
      <c r="G2114" s="2" t="s">
        <v>899</v>
      </c>
      <c r="H2114" s="2" t="s">
        <v>16</v>
      </c>
      <c r="I2114" s="2" t="s">
        <v>202</v>
      </c>
      <c r="J2114" s="2" t="s">
        <v>1179</v>
      </c>
      <c r="K2114" s="2">
        <v>1998</v>
      </c>
      <c r="L2114" s="2" t="s">
        <v>37</v>
      </c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</row>
    <row r="2115" spans="1:34" x14ac:dyDescent="0.25">
      <c r="A2115" s="2">
        <v>339175</v>
      </c>
      <c r="B2115" s="2" t="s">
        <v>3883</v>
      </c>
      <c r="C2115" s="2" t="s">
        <v>247</v>
      </c>
      <c r="D2115" s="2" t="s">
        <v>211</v>
      </c>
      <c r="E2115" s="2" t="s">
        <v>76</v>
      </c>
      <c r="F2115" s="2">
        <v>29239</v>
      </c>
      <c r="G2115" s="2" t="s">
        <v>18</v>
      </c>
      <c r="H2115" s="2" t="s">
        <v>16</v>
      </c>
      <c r="I2115" s="2" t="s">
        <v>202</v>
      </c>
      <c r="J2115" s="2" t="s">
        <v>15</v>
      </c>
      <c r="K2115" s="2"/>
      <c r="L2115" s="2" t="s">
        <v>18</v>
      </c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</row>
    <row r="2116" spans="1:34" x14ac:dyDescent="0.25">
      <c r="A2116" s="2">
        <v>339179</v>
      </c>
      <c r="B2116" s="2" t="s">
        <v>2653</v>
      </c>
      <c r="C2116" s="2" t="s">
        <v>2654</v>
      </c>
      <c r="D2116" s="2" t="s">
        <v>2655</v>
      </c>
      <c r="E2116" s="2" t="s">
        <v>77</v>
      </c>
      <c r="F2116" s="2">
        <v>34010</v>
      </c>
      <c r="G2116" s="2" t="s">
        <v>2656</v>
      </c>
      <c r="H2116" s="2" t="s">
        <v>16</v>
      </c>
      <c r="I2116" s="2" t="s">
        <v>202</v>
      </c>
      <c r="J2116" s="2" t="s">
        <v>1179</v>
      </c>
      <c r="K2116" s="2">
        <v>2012</v>
      </c>
      <c r="L2116" s="2" t="s">
        <v>67</v>
      </c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</row>
    <row r="2117" spans="1:34" x14ac:dyDescent="0.25">
      <c r="A2117" s="2">
        <v>339182</v>
      </c>
      <c r="B2117" s="2" t="s">
        <v>2660</v>
      </c>
      <c r="C2117" s="2" t="s">
        <v>361</v>
      </c>
      <c r="D2117" s="2" t="s">
        <v>438</v>
      </c>
      <c r="E2117" s="2" t="s">
        <v>77</v>
      </c>
      <c r="F2117" s="2">
        <v>33273</v>
      </c>
      <c r="G2117" s="2" t="s">
        <v>246</v>
      </c>
      <c r="H2117" s="2" t="s">
        <v>16</v>
      </c>
      <c r="I2117" s="2" t="s">
        <v>202</v>
      </c>
      <c r="J2117" s="2" t="s">
        <v>15</v>
      </c>
      <c r="K2117" s="2">
        <v>2008</v>
      </c>
      <c r="L2117" s="2" t="s">
        <v>30</v>
      </c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</row>
    <row r="2118" spans="1:34" x14ac:dyDescent="0.25">
      <c r="A2118" s="2">
        <v>339185</v>
      </c>
      <c r="B2118" s="2" t="s">
        <v>3276</v>
      </c>
      <c r="C2118" s="2" t="s">
        <v>545</v>
      </c>
      <c r="D2118" s="2" t="s">
        <v>740</v>
      </c>
      <c r="E2118" s="2" t="s">
        <v>77</v>
      </c>
      <c r="F2118" s="2">
        <v>33606</v>
      </c>
      <c r="G2118" s="2" t="s">
        <v>3277</v>
      </c>
      <c r="H2118" s="2" t="s">
        <v>16</v>
      </c>
      <c r="I2118" s="2" t="s">
        <v>202</v>
      </c>
      <c r="J2118" s="2" t="s">
        <v>1179</v>
      </c>
      <c r="K2118" s="2">
        <v>2017</v>
      </c>
      <c r="L2118" s="2" t="s">
        <v>30</v>
      </c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</row>
    <row r="2119" spans="1:34" x14ac:dyDescent="0.25">
      <c r="A2119" s="2">
        <v>339189</v>
      </c>
      <c r="B2119" s="2" t="s">
        <v>3858</v>
      </c>
      <c r="C2119" s="2" t="s">
        <v>2205</v>
      </c>
      <c r="D2119" s="2" t="s">
        <v>270</v>
      </c>
      <c r="E2119" s="2" t="s">
        <v>77</v>
      </c>
      <c r="F2119" s="2">
        <v>24361</v>
      </c>
      <c r="G2119" s="2" t="s">
        <v>18</v>
      </c>
      <c r="H2119" s="2" t="s">
        <v>16</v>
      </c>
      <c r="I2119" s="2" t="s">
        <v>202</v>
      </c>
      <c r="J2119" s="2" t="s">
        <v>15</v>
      </c>
      <c r="K2119" s="2">
        <v>1983</v>
      </c>
      <c r="L2119" s="2" t="s">
        <v>18</v>
      </c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</row>
    <row r="2120" spans="1:34" x14ac:dyDescent="0.25">
      <c r="A2120" s="2">
        <v>339194</v>
      </c>
      <c r="B2120" s="2" t="s">
        <v>3884</v>
      </c>
      <c r="C2120" s="2" t="s">
        <v>505</v>
      </c>
      <c r="D2120" s="2" t="s">
        <v>566</v>
      </c>
      <c r="E2120" s="2" t="s">
        <v>77</v>
      </c>
      <c r="F2120" s="2"/>
      <c r="G2120" s="2" t="s">
        <v>764</v>
      </c>
      <c r="H2120" s="2" t="s">
        <v>16</v>
      </c>
      <c r="I2120" s="2" t="s">
        <v>202</v>
      </c>
      <c r="J2120" s="2" t="s">
        <v>15</v>
      </c>
      <c r="K2120" s="2">
        <v>2022</v>
      </c>
      <c r="L2120" s="2" t="s">
        <v>18</v>
      </c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</row>
    <row r="2121" spans="1:34" x14ac:dyDescent="0.25">
      <c r="A2121" s="2">
        <v>339197</v>
      </c>
      <c r="B2121" s="2" t="s">
        <v>3885</v>
      </c>
      <c r="C2121" s="2" t="s">
        <v>230</v>
      </c>
      <c r="D2121" s="2" t="s">
        <v>522</v>
      </c>
      <c r="E2121" s="2" t="s">
        <v>77</v>
      </c>
      <c r="F2121" s="2">
        <v>32926</v>
      </c>
      <c r="G2121" s="2" t="s">
        <v>18</v>
      </c>
      <c r="H2121" s="2" t="s">
        <v>16</v>
      </c>
      <c r="I2121" s="2" t="s">
        <v>202</v>
      </c>
      <c r="J2121" s="2" t="s">
        <v>1179</v>
      </c>
      <c r="K2121" s="2">
        <v>2008</v>
      </c>
      <c r="L2121" s="2" t="s">
        <v>18</v>
      </c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</row>
    <row r="2122" spans="1:34" x14ac:dyDescent="0.25">
      <c r="A2122" s="2">
        <v>339203</v>
      </c>
      <c r="B2122" s="2" t="s">
        <v>2363</v>
      </c>
      <c r="C2122" s="2" t="s">
        <v>877</v>
      </c>
      <c r="D2122" s="2" t="s">
        <v>275</v>
      </c>
      <c r="E2122" s="2" t="s">
        <v>77</v>
      </c>
      <c r="F2122" s="2">
        <v>35455</v>
      </c>
      <c r="G2122" s="2" t="s">
        <v>30</v>
      </c>
      <c r="H2122" s="2" t="s">
        <v>16</v>
      </c>
      <c r="I2122" s="2" t="s">
        <v>202</v>
      </c>
      <c r="J2122" s="2" t="s">
        <v>1179</v>
      </c>
      <c r="K2122" s="2">
        <v>2014</v>
      </c>
      <c r="L2122" s="2" t="s">
        <v>30</v>
      </c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</row>
    <row r="2123" spans="1:34" x14ac:dyDescent="0.25">
      <c r="A2123" s="2">
        <v>339205</v>
      </c>
      <c r="B2123" s="2" t="s">
        <v>3040</v>
      </c>
      <c r="C2123" s="2" t="s">
        <v>259</v>
      </c>
      <c r="D2123" s="2" t="s">
        <v>268</v>
      </c>
      <c r="E2123" s="2" t="s">
        <v>77</v>
      </c>
      <c r="F2123" s="2">
        <v>37463</v>
      </c>
      <c r="G2123" s="2" t="s">
        <v>18</v>
      </c>
      <c r="H2123" s="2" t="s">
        <v>16</v>
      </c>
      <c r="I2123" s="2" t="s">
        <v>202</v>
      </c>
      <c r="J2123" s="2" t="s">
        <v>1179</v>
      </c>
      <c r="K2123" s="2">
        <v>2021</v>
      </c>
      <c r="L2123" s="2" t="s">
        <v>30</v>
      </c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</row>
    <row r="2124" spans="1:34" x14ac:dyDescent="0.25">
      <c r="A2124" s="2">
        <v>339209</v>
      </c>
      <c r="B2124" s="2" t="s">
        <v>2775</v>
      </c>
      <c r="C2124" s="2" t="s">
        <v>228</v>
      </c>
      <c r="D2124" s="2" t="s">
        <v>319</v>
      </c>
      <c r="E2124" s="2" t="s">
        <v>77</v>
      </c>
      <c r="F2124" s="2">
        <v>37566</v>
      </c>
      <c r="G2124" s="2" t="s">
        <v>18</v>
      </c>
      <c r="H2124" s="2" t="s">
        <v>16</v>
      </c>
      <c r="I2124" s="2" t="s">
        <v>202</v>
      </c>
      <c r="J2124" s="2" t="s">
        <v>1179</v>
      </c>
      <c r="K2124" s="2">
        <v>2020</v>
      </c>
      <c r="L2124" s="2" t="s">
        <v>73</v>
      </c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</row>
    <row r="2125" spans="1:34" x14ac:dyDescent="0.25">
      <c r="A2125" s="2">
        <v>339213</v>
      </c>
      <c r="B2125" s="2" t="s">
        <v>3886</v>
      </c>
      <c r="C2125" s="2" t="s">
        <v>342</v>
      </c>
      <c r="D2125" s="2" t="s">
        <v>356</v>
      </c>
      <c r="E2125" s="2" t="s">
        <v>77</v>
      </c>
      <c r="F2125" s="2">
        <v>37696</v>
      </c>
      <c r="G2125" s="2" t="s">
        <v>642</v>
      </c>
      <c r="H2125" s="2" t="s">
        <v>16</v>
      </c>
      <c r="I2125" s="2" t="s">
        <v>202</v>
      </c>
      <c r="J2125" s="2" t="s">
        <v>1179</v>
      </c>
      <c r="K2125" s="2">
        <v>2022</v>
      </c>
      <c r="L2125" s="2" t="s">
        <v>30</v>
      </c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</row>
    <row r="2126" spans="1:34" x14ac:dyDescent="0.25">
      <c r="A2126" s="2">
        <v>339217</v>
      </c>
      <c r="B2126" s="2" t="s">
        <v>3278</v>
      </c>
      <c r="C2126" s="2" t="s">
        <v>376</v>
      </c>
      <c r="D2126" s="2" t="s">
        <v>356</v>
      </c>
      <c r="E2126" s="2" t="s">
        <v>77</v>
      </c>
      <c r="F2126" s="2">
        <v>34359</v>
      </c>
      <c r="G2126" s="2" t="s">
        <v>27</v>
      </c>
      <c r="H2126" s="2" t="s">
        <v>16</v>
      </c>
      <c r="I2126" s="2" t="s">
        <v>202</v>
      </c>
      <c r="J2126" s="2" t="s">
        <v>1179</v>
      </c>
      <c r="K2126" s="2">
        <v>2011</v>
      </c>
      <c r="L2126" s="2" t="s">
        <v>18</v>
      </c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</row>
    <row r="2127" spans="1:34" x14ac:dyDescent="0.25">
      <c r="A2127" s="2">
        <v>339224</v>
      </c>
      <c r="B2127" s="2" t="s">
        <v>1578</v>
      </c>
      <c r="C2127" s="2" t="s">
        <v>1092</v>
      </c>
      <c r="D2127" s="2" t="s">
        <v>847</v>
      </c>
      <c r="E2127" s="2" t="s">
        <v>76</v>
      </c>
      <c r="F2127" s="2">
        <v>29953</v>
      </c>
      <c r="G2127" s="2" t="s">
        <v>61</v>
      </c>
      <c r="H2127" s="2" t="s">
        <v>16</v>
      </c>
      <c r="I2127" s="2" t="s">
        <v>202</v>
      </c>
      <c r="J2127" s="2" t="s">
        <v>1179</v>
      </c>
      <c r="K2127" s="2">
        <v>1999</v>
      </c>
      <c r="L2127" s="2" t="s">
        <v>61</v>
      </c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</row>
    <row r="2128" spans="1:34" x14ac:dyDescent="0.25">
      <c r="A2128" s="2">
        <v>339228</v>
      </c>
      <c r="B2128" s="2" t="s">
        <v>3887</v>
      </c>
      <c r="C2128" s="2" t="s">
        <v>562</v>
      </c>
      <c r="D2128" s="2" t="s">
        <v>1007</v>
      </c>
      <c r="E2128" s="2" t="s">
        <v>77</v>
      </c>
      <c r="F2128" s="2">
        <v>31233</v>
      </c>
      <c r="G2128" s="2" t="s">
        <v>941</v>
      </c>
      <c r="H2128" s="2" t="s">
        <v>16</v>
      </c>
      <c r="I2128" s="2" t="s">
        <v>202</v>
      </c>
      <c r="J2128" s="2" t="s">
        <v>1179</v>
      </c>
      <c r="K2128" s="2">
        <v>2005</v>
      </c>
      <c r="L2128" s="2" t="s">
        <v>55</v>
      </c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</row>
    <row r="2129" spans="1:34" x14ac:dyDescent="0.25">
      <c r="A2129" s="2">
        <v>339231</v>
      </c>
      <c r="B2129" s="2" t="s">
        <v>2355</v>
      </c>
      <c r="C2129" s="2" t="s">
        <v>213</v>
      </c>
      <c r="D2129" s="2" t="s">
        <v>3252</v>
      </c>
      <c r="E2129" s="2" t="s">
        <v>77</v>
      </c>
      <c r="F2129" s="2">
        <v>29239</v>
      </c>
      <c r="G2129" s="2" t="s">
        <v>961</v>
      </c>
      <c r="H2129" s="2" t="s">
        <v>16</v>
      </c>
      <c r="I2129" s="2" t="s">
        <v>202</v>
      </c>
      <c r="J2129" s="2" t="s">
        <v>1179</v>
      </c>
      <c r="K2129" s="2"/>
      <c r="L2129" s="2" t="s">
        <v>73</v>
      </c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</row>
    <row r="2130" spans="1:34" x14ac:dyDescent="0.25">
      <c r="A2130" s="2">
        <v>339241</v>
      </c>
      <c r="B2130" s="2" t="s">
        <v>3888</v>
      </c>
      <c r="C2130" s="2" t="s">
        <v>337</v>
      </c>
      <c r="D2130" s="2" t="s">
        <v>1412</v>
      </c>
      <c r="E2130" s="2" t="s">
        <v>77</v>
      </c>
      <c r="F2130" s="2">
        <v>35431</v>
      </c>
      <c r="G2130" s="2" t="s">
        <v>18</v>
      </c>
      <c r="H2130" s="2" t="s">
        <v>16</v>
      </c>
      <c r="I2130" s="2" t="s">
        <v>202</v>
      </c>
      <c r="J2130" s="2" t="s">
        <v>1179</v>
      </c>
      <c r="K2130" s="2">
        <v>2014</v>
      </c>
      <c r="L2130" s="2" t="s">
        <v>30</v>
      </c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</row>
    <row r="2131" spans="1:34" x14ac:dyDescent="0.25">
      <c r="A2131" s="2">
        <v>339245</v>
      </c>
      <c r="B2131" s="2" t="s">
        <v>3255</v>
      </c>
      <c r="C2131" s="2" t="s">
        <v>685</v>
      </c>
      <c r="D2131" s="2" t="s">
        <v>748</v>
      </c>
      <c r="E2131" s="2" t="s">
        <v>77</v>
      </c>
      <c r="F2131" s="2">
        <v>36526</v>
      </c>
      <c r="G2131" s="2" t="s">
        <v>284</v>
      </c>
      <c r="H2131" s="2" t="s">
        <v>16</v>
      </c>
      <c r="I2131" s="2" t="s">
        <v>202</v>
      </c>
      <c r="J2131" s="2" t="s">
        <v>1179</v>
      </c>
      <c r="K2131" s="2">
        <v>2018</v>
      </c>
      <c r="L2131" s="2" t="s">
        <v>30</v>
      </c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</row>
    <row r="2132" spans="1:34" x14ac:dyDescent="0.25">
      <c r="A2132" s="2">
        <v>339252</v>
      </c>
      <c r="B2132" s="2" t="s">
        <v>2525</v>
      </c>
      <c r="C2132" s="2" t="s">
        <v>798</v>
      </c>
      <c r="D2132" s="2" t="s">
        <v>2526</v>
      </c>
      <c r="E2132" s="2" t="s">
        <v>77</v>
      </c>
      <c r="F2132" s="2">
        <v>27496</v>
      </c>
      <c r="G2132" s="2" t="s">
        <v>37</v>
      </c>
      <c r="H2132" s="2" t="s">
        <v>16</v>
      </c>
      <c r="I2132" s="2" t="s">
        <v>202</v>
      </c>
      <c r="J2132" s="2" t="s">
        <v>1179</v>
      </c>
      <c r="K2132" s="2">
        <v>1997</v>
      </c>
      <c r="L2132" s="2" t="s">
        <v>37</v>
      </c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</row>
    <row r="2133" spans="1:34" x14ac:dyDescent="0.25">
      <c r="A2133" s="2">
        <v>339261</v>
      </c>
      <c r="B2133" s="2" t="s">
        <v>2521</v>
      </c>
      <c r="C2133" s="2" t="s">
        <v>247</v>
      </c>
      <c r="D2133" s="2" t="s">
        <v>517</v>
      </c>
      <c r="E2133" s="2" t="s">
        <v>76</v>
      </c>
      <c r="F2133" s="2">
        <v>29767</v>
      </c>
      <c r="G2133" s="2" t="s">
        <v>18</v>
      </c>
      <c r="H2133" s="2" t="s">
        <v>16</v>
      </c>
      <c r="I2133" s="2" t="s">
        <v>202</v>
      </c>
      <c r="J2133" s="2" t="s">
        <v>1179</v>
      </c>
      <c r="K2133" s="2">
        <v>2000</v>
      </c>
      <c r="L2133" s="2" t="s">
        <v>18</v>
      </c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</row>
    <row r="2134" spans="1:34" x14ac:dyDescent="0.25">
      <c r="A2134" s="2">
        <v>339265</v>
      </c>
      <c r="B2134" s="2" t="s">
        <v>3889</v>
      </c>
      <c r="C2134" s="2" t="s">
        <v>252</v>
      </c>
      <c r="D2134" s="2" t="s">
        <v>614</v>
      </c>
      <c r="E2134" s="2" t="s">
        <v>77</v>
      </c>
      <c r="F2134" s="2">
        <v>33081</v>
      </c>
      <c r="G2134" s="2" t="s">
        <v>18</v>
      </c>
      <c r="H2134" s="2" t="s">
        <v>16</v>
      </c>
      <c r="I2134" s="2" t="s">
        <v>202</v>
      </c>
      <c r="J2134" s="2" t="s">
        <v>1179</v>
      </c>
      <c r="K2134" s="2">
        <v>2009</v>
      </c>
      <c r="L2134" s="2" t="s">
        <v>18</v>
      </c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</row>
    <row r="2135" spans="1:34" x14ac:dyDescent="0.25">
      <c r="A2135" s="2">
        <v>339271</v>
      </c>
      <c r="B2135" s="2" t="s">
        <v>3890</v>
      </c>
      <c r="C2135" s="2" t="s">
        <v>220</v>
      </c>
      <c r="D2135" s="2" t="s">
        <v>1592</v>
      </c>
      <c r="E2135" s="2" t="s">
        <v>77</v>
      </c>
      <c r="F2135" s="2">
        <v>29107</v>
      </c>
      <c r="G2135" s="2" t="s">
        <v>18</v>
      </c>
      <c r="H2135" s="2" t="s">
        <v>19</v>
      </c>
      <c r="I2135" s="2" t="s">
        <v>202</v>
      </c>
      <c r="J2135" s="2" t="s">
        <v>15</v>
      </c>
      <c r="K2135" s="2">
        <v>1996</v>
      </c>
      <c r="L2135" s="2" t="s">
        <v>18</v>
      </c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</row>
    <row r="2136" spans="1:34" x14ac:dyDescent="0.25">
      <c r="A2136" s="2">
        <v>339272</v>
      </c>
      <c r="B2136" s="2" t="s">
        <v>3891</v>
      </c>
      <c r="C2136" s="2" t="s">
        <v>2189</v>
      </c>
      <c r="D2136" s="2" t="s">
        <v>407</v>
      </c>
      <c r="E2136" s="2" t="s">
        <v>77</v>
      </c>
      <c r="F2136" s="2">
        <v>30529</v>
      </c>
      <c r="G2136" s="2" t="s">
        <v>3892</v>
      </c>
      <c r="H2136" s="2" t="s">
        <v>16</v>
      </c>
      <c r="I2136" s="2" t="s">
        <v>202</v>
      </c>
      <c r="J2136" s="2" t="s">
        <v>1179</v>
      </c>
      <c r="K2136" s="2">
        <v>2002</v>
      </c>
      <c r="L2136" s="2" t="s">
        <v>47</v>
      </c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</row>
    <row r="2137" spans="1:34" x14ac:dyDescent="0.25">
      <c r="A2137" s="2">
        <v>339274</v>
      </c>
      <c r="B2137" s="2" t="s">
        <v>3893</v>
      </c>
      <c r="C2137" s="2" t="s">
        <v>247</v>
      </c>
      <c r="D2137" s="2" t="s">
        <v>3894</v>
      </c>
      <c r="E2137" s="2" t="s">
        <v>77</v>
      </c>
      <c r="F2137" s="2">
        <v>31361</v>
      </c>
      <c r="G2137" s="2" t="s">
        <v>3895</v>
      </c>
      <c r="H2137" s="2" t="s">
        <v>16</v>
      </c>
      <c r="I2137" s="2" t="s">
        <v>202</v>
      </c>
      <c r="J2137" s="2" t="s">
        <v>1179</v>
      </c>
      <c r="K2137" s="2">
        <v>2012</v>
      </c>
      <c r="L2137" s="2" t="s">
        <v>30</v>
      </c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</row>
    <row r="2138" spans="1:34" x14ac:dyDescent="0.25">
      <c r="A2138" s="2">
        <v>339278</v>
      </c>
      <c r="B2138" s="2" t="s">
        <v>1518</v>
      </c>
      <c r="C2138" s="2" t="s">
        <v>387</v>
      </c>
      <c r="D2138" s="2" t="s">
        <v>714</v>
      </c>
      <c r="E2138" s="2" t="s">
        <v>77</v>
      </c>
      <c r="F2138" s="2">
        <v>34714</v>
      </c>
      <c r="G2138" s="2" t="s">
        <v>3896</v>
      </c>
      <c r="H2138" s="2" t="s">
        <v>16</v>
      </c>
      <c r="I2138" s="2" t="s">
        <v>202</v>
      </c>
      <c r="J2138" s="2" t="s">
        <v>1179</v>
      </c>
      <c r="K2138" s="2">
        <v>2012</v>
      </c>
      <c r="L2138" s="2" t="s">
        <v>30</v>
      </c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</row>
    <row r="2139" spans="1:34" x14ac:dyDescent="0.25">
      <c r="A2139" s="2">
        <v>339281</v>
      </c>
      <c r="B2139" s="2" t="s">
        <v>3897</v>
      </c>
      <c r="C2139" s="2" t="s">
        <v>3898</v>
      </c>
      <c r="D2139" s="2" t="s">
        <v>548</v>
      </c>
      <c r="E2139" s="2" t="s">
        <v>76</v>
      </c>
      <c r="F2139" s="2">
        <v>37857</v>
      </c>
      <c r="G2139" s="2" t="s">
        <v>246</v>
      </c>
      <c r="H2139" s="2" t="s">
        <v>16</v>
      </c>
      <c r="I2139" s="2" t="s">
        <v>202</v>
      </c>
      <c r="J2139" s="2" t="s">
        <v>1179</v>
      </c>
      <c r="K2139" s="2">
        <v>2022</v>
      </c>
      <c r="L2139" s="2" t="s">
        <v>18</v>
      </c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</row>
    <row r="2140" spans="1:34" x14ac:dyDescent="0.25">
      <c r="A2140" s="2">
        <v>339287</v>
      </c>
      <c r="B2140" s="2" t="s">
        <v>2013</v>
      </c>
      <c r="C2140" s="2" t="s">
        <v>2014</v>
      </c>
      <c r="D2140" s="2" t="s">
        <v>1528</v>
      </c>
      <c r="E2140" s="2" t="s">
        <v>76</v>
      </c>
      <c r="F2140" s="2">
        <v>24207</v>
      </c>
      <c r="G2140" s="2" t="s">
        <v>18</v>
      </c>
      <c r="H2140" s="2" t="s">
        <v>16</v>
      </c>
      <c r="I2140" s="2" t="s">
        <v>202</v>
      </c>
      <c r="J2140" s="2" t="s">
        <v>1179</v>
      </c>
      <c r="K2140" s="2"/>
      <c r="L2140" s="2" t="s">
        <v>30</v>
      </c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</row>
    <row r="2141" spans="1:34" x14ac:dyDescent="0.25">
      <c r="A2141" s="2">
        <v>339296</v>
      </c>
      <c r="B2141" s="2" t="s">
        <v>3845</v>
      </c>
      <c r="C2141" s="2" t="s">
        <v>334</v>
      </c>
      <c r="D2141" s="2" t="s">
        <v>3846</v>
      </c>
      <c r="E2141" s="2" t="s">
        <v>77</v>
      </c>
      <c r="F2141" s="2">
        <v>35942</v>
      </c>
      <c r="G2141" s="2" t="s">
        <v>64</v>
      </c>
      <c r="H2141" s="2" t="s">
        <v>16</v>
      </c>
      <c r="I2141" s="2" t="s">
        <v>202</v>
      </c>
      <c r="J2141" s="2" t="s">
        <v>15</v>
      </c>
      <c r="K2141" s="2">
        <v>2016</v>
      </c>
      <c r="L2141" s="2" t="s">
        <v>64</v>
      </c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</row>
    <row r="2142" spans="1:34" x14ac:dyDescent="0.25">
      <c r="A2142" s="2">
        <v>339302</v>
      </c>
      <c r="B2142" s="2" t="s">
        <v>2672</v>
      </c>
      <c r="C2142" s="2" t="s">
        <v>1467</v>
      </c>
      <c r="D2142" s="2" t="s">
        <v>265</v>
      </c>
      <c r="E2142" s="2" t="s">
        <v>77</v>
      </c>
      <c r="F2142" s="2">
        <v>35618</v>
      </c>
      <c r="G2142" s="2" t="s">
        <v>212</v>
      </c>
      <c r="H2142" s="2" t="s">
        <v>16</v>
      </c>
      <c r="I2142" s="2" t="s">
        <v>202</v>
      </c>
      <c r="J2142" s="2" t="s">
        <v>15</v>
      </c>
      <c r="K2142" s="2"/>
      <c r="L2142" s="2" t="s">
        <v>18</v>
      </c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</row>
    <row r="2143" spans="1:34" x14ac:dyDescent="0.25">
      <c r="A2143" s="2">
        <v>339312</v>
      </c>
      <c r="B2143" s="2" t="s">
        <v>652</v>
      </c>
      <c r="C2143" s="2" t="s">
        <v>1934</v>
      </c>
      <c r="D2143" s="2" t="s">
        <v>377</v>
      </c>
      <c r="E2143" s="2" t="s">
        <v>77</v>
      </c>
      <c r="F2143" s="2">
        <v>31352</v>
      </c>
      <c r="G2143" s="2" t="s">
        <v>754</v>
      </c>
      <c r="H2143" s="2" t="s">
        <v>16</v>
      </c>
      <c r="I2143" s="2" t="s">
        <v>202</v>
      </c>
      <c r="J2143" s="2" t="s">
        <v>15</v>
      </c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</row>
    <row r="2144" spans="1:34" x14ac:dyDescent="0.25">
      <c r="A2144" s="2">
        <v>339315</v>
      </c>
      <c r="B2144" s="2" t="s">
        <v>3899</v>
      </c>
      <c r="C2144" s="2" t="s">
        <v>788</v>
      </c>
      <c r="D2144" s="2" t="s">
        <v>3900</v>
      </c>
      <c r="E2144" s="2" t="s">
        <v>76</v>
      </c>
      <c r="F2144" s="2">
        <v>33148</v>
      </c>
      <c r="G2144" s="2" t="s">
        <v>975</v>
      </c>
      <c r="H2144" s="2" t="s">
        <v>16</v>
      </c>
      <c r="I2144" s="2" t="s">
        <v>202</v>
      </c>
      <c r="J2144" s="2" t="s">
        <v>1179</v>
      </c>
      <c r="K2144" s="2">
        <v>2008</v>
      </c>
      <c r="L2144" s="2" t="s">
        <v>47</v>
      </c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</row>
    <row r="2145" spans="1:34" x14ac:dyDescent="0.25">
      <c r="A2145" s="2">
        <v>339322</v>
      </c>
      <c r="B2145" s="2" t="s">
        <v>1494</v>
      </c>
      <c r="C2145" s="2" t="s">
        <v>586</v>
      </c>
      <c r="D2145" s="2" t="s">
        <v>1050</v>
      </c>
      <c r="E2145" s="2" t="s">
        <v>76</v>
      </c>
      <c r="F2145" s="2">
        <v>35204</v>
      </c>
      <c r="G2145" s="2" t="s">
        <v>352</v>
      </c>
      <c r="H2145" s="2" t="s">
        <v>16</v>
      </c>
      <c r="I2145" s="2" t="s">
        <v>202</v>
      </c>
      <c r="J2145" s="2" t="s">
        <v>15</v>
      </c>
      <c r="K2145" s="2"/>
      <c r="L2145" s="2" t="s">
        <v>47</v>
      </c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</row>
    <row r="2146" spans="1:34" x14ac:dyDescent="0.25">
      <c r="A2146" s="2">
        <v>339323</v>
      </c>
      <c r="B2146" s="2" t="s">
        <v>3279</v>
      </c>
      <c r="C2146" s="2" t="s">
        <v>219</v>
      </c>
      <c r="D2146" s="2" t="s">
        <v>898</v>
      </c>
      <c r="E2146" s="2" t="s">
        <v>76</v>
      </c>
      <c r="F2146" s="2">
        <v>32763</v>
      </c>
      <c r="G2146" s="2" t="s">
        <v>61</v>
      </c>
      <c r="H2146" s="2" t="s">
        <v>16</v>
      </c>
      <c r="I2146" s="2" t="s">
        <v>202</v>
      </c>
      <c r="J2146" s="2" t="s">
        <v>1179</v>
      </c>
      <c r="K2146" s="2">
        <v>2008</v>
      </c>
      <c r="L2146" s="2" t="s">
        <v>27</v>
      </c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</row>
    <row r="2147" spans="1:34" x14ac:dyDescent="0.25">
      <c r="A2147" s="2">
        <v>339324</v>
      </c>
      <c r="B2147" s="2" t="s">
        <v>1522</v>
      </c>
      <c r="C2147" s="2" t="s">
        <v>338</v>
      </c>
      <c r="D2147" s="2" t="s">
        <v>315</v>
      </c>
      <c r="E2147" s="2" t="s">
        <v>76</v>
      </c>
      <c r="F2147" s="2">
        <v>29692</v>
      </c>
      <c r="G2147" s="2" t="s">
        <v>2464</v>
      </c>
      <c r="H2147" s="2" t="s">
        <v>16</v>
      </c>
      <c r="I2147" s="2" t="s">
        <v>202</v>
      </c>
      <c r="J2147" s="2" t="s">
        <v>1179</v>
      </c>
      <c r="K2147" s="2"/>
      <c r="L2147" s="2" t="s">
        <v>18</v>
      </c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</row>
    <row r="2148" spans="1:34" x14ac:dyDescent="0.25">
      <c r="A2148" s="2">
        <v>339343</v>
      </c>
      <c r="B2148" s="2" t="s">
        <v>3901</v>
      </c>
      <c r="C2148" s="2" t="s">
        <v>228</v>
      </c>
      <c r="D2148" s="2" t="s">
        <v>407</v>
      </c>
      <c r="E2148" s="2" t="s">
        <v>76</v>
      </c>
      <c r="F2148" s="2">
        <v>30768</v>
      </c>
      <c r="G2148" s="2" t="s">
        <v>18</v>
      </c>
      <c r="H2148" s="2" t="s">
        <v>16</v>
      </c>
      <c r="I2148" s="2" t="s">
        <v>202</v>
      </c>
      <c r="J2148" s="2" t="s">
        <v>1179</v>
      </c>
      <c r="K2148" s="2">
        <v>2005</v>
      </c>
      <c r="L2148" s="2" t="s">
        <v>18</v>
      </c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</row>
    <row r="2149" spans="1:34" x14ac:dyDescent="0.25">
      <c r="A2149" s="2">
        <v>339346</v>
      </c>
      <c r="B2149" s="2" t="s">
        <v>1527</v>
      </c>
      <c r="C2149" s="2" t="s">
        <v>3902</v>
      </c>
      <c r="D2149" s="2" t="s">
        <v>319</v>
      </c>
      <c r="E2149" s="2" t="s">
        <v>76</v>
      </c>
      <c r="F2149" s="2">
        <v>32449</v>
      </c>
      <c r="G2149" s="2" t="s">
        <v>61</v>
      </c>
      <c r="H2149" s="2" t="s">
        <v>16</v>
      </c>
      <c r="I2149" s="2" t="s">
        <v>202</v>
      </c>
      <c r="J2149" s="2" t="s">
        <v>15</v>
      </c>
      <c r="K2149" s="2">
        <v>2007</v>
      </c>
      <c r="L2149" s="2" t="s">
        <v>61</v>
      </c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</row>
    <row r="2150" spans="1:34" x14ac:dyDescent="0.25">
      <c r="A2150" s="2">
        <v>339347</v>
      </c>
      <c r="B2150" s="2" t="s">
        <v>3280</v>
      </c>
      <c r="C2150" s="2" t="s">
        <v>387</v>
      </c>
      <c r="D2150" s="2" t="s">
        <v>283</v>
      </c>
      <c r="E2150" s="2" t="s">
        <v>76</v>
      </c>
      <c r="F2150" s="2">
        <v>35204</v>
      </c>
      <c r="G2150" s="2" t="s">
        <v>3281</v>
      </c>
      <c r="H2150" s="2" t="s">
        <v>16</v>
      </c>
      <c r="I2150" s="2" t="s">
        <v>202</v>
      </c>
      <c r="J2150" s="2" t="s">
        <v>1179</v>
      </c>
      <c r="K2150" s="2">
        <v>2016</v>
      </c>
      <c r="L2150" s="2" t="s">
        <v>40</v>
      </c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</row>
    <row r="2151" spans="1:34" x14ac:dyDescent="0.25">
      <c r="A2151" s="2">
        <v>339356</v>
      </c>
      <c r="B2151" s="2" t="s">
        <v>3903</v>
      </c>
      <c r="C2151" s="2" t="s">
        <v>338</v>
      </c>
      <c r="D2151" s="2" t="s">
        <v>3904</v>
      </c>
      <c r="E2151" s="2" t="s">
        <v>77</v>
      </c>
      <c r="F2151" s="2">
        <v>28365</v>
      </c>
      <c r="G2151" s="2" t="s">
        <v>3905</v>
      </c>
      <c r="H2151" s="2" t="s">
        <v>16</v>
      </c>
      <c r="I2151" s="2" t="s">
        <v>202</v>
      </c>
      <c r="J2151" s="2" t="s">
        <v>1179</v>
      </c>
      <c r="K2151" s="2">
        <v>1995</v>
      </c>
      <c r="L2151" s="2" t="s">
        <v>18</v>
      </c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</row>
    <row r="2152" spans="1:34" x14ac:dyDescent="0.25">
      <c r="A2152" s="2">
        <v>339358</v>
      </c>
      <c r="B2152" s="2" t="s">
        <v>2622</v>
      </c>
      <c r="C2152" s="2" t="s">
        <v>668</v>
      </c>
      <c r="D2152" s="2" t="s">
        <v>806</v>
      </c>
      <c r="E2152" s="2" t="s">
        <v>77</v>
      </c>
      <c r="F2152" s="2">
        <v>35798</v>
      </c>
      <c r="G2152" s="2" t="s">
        <v>18</v>
      </c>
      <c r="H2152" s="2" t="s">
        <v>16</v>
      </c>
      <c r="I2152" s="2" t="s">
        <v>202</v>
      </c>
      <c r="J2152" s="2" t="s">
        <v>1179</v>
      </c>
      <c r="K2152" s="2">
        <v>2020</v>
      </c>
      <c r="L2152" s="2" t="s">
        <v>18</v>
      </c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</row>
    <row r="2153" spans="1:34" x14ac:dyDescent="0.25">
      <c r="A2153" s="2">
        <v>339359</v>
      </c>
      <c r="B2153" s="2" t="s">
        <v>3906</v>
      </c>
      <c r="C2153" s="2" t="s">
        <v>922</v>
      </c>
      <c r="D2153" s="2" t="s">
        <v>319</v>
      </c>
      <c r="E2153" s="2" t="s">
        <v>77</v>
      </c>
      <c r="F2153" s="2">
        <v>36349</v>
      </c>
      <c r="G2153" s="2" t="s">
        <v>819</v>
      </c>
      <c r="H2153" s="2" t="s">
        <v>16</v>
      </c>
      <c r="I2153" s="2" t="s">
        <v>202</v>
      </c>
      <c r="J2153" s="2" t="s">
        <v>15</v>
      </c>
      <c r="K2153" s="2">
        <v>2017</v>
      </c>
      <c r="L2153" s="2" t="s">
        <v>30</v>
      </c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</row>
    <row r="2154" spans="1:34" x14ac:dyDescent="0.25">
      <c r="A2154" s="2">
        <v>339361</v>
      </c>
      <c r="B2154" s="2" t="s">
        <v>3282</v>
      </c>
      <c r="C2154" s="2" t="s">
        <v>3283</v>
      </c>
      <c r="D2154" s="2" t="s">
        <v>241</v>
      </c>
      <c r="E2154" s="2" t="s">
        <v>76</v>
      </c>
      <c r="F2154" s="2"/>
      <c r="G2154" s="2" t="s">
        <v>18</v>
      </c>
      <c r="H2154" s="2" t="s">
        <v>16</v>
      </c>
      <c r="I2154" s="2" t="s">
        <v>202</v>
      </c>
      <c r="J2154" s="2" t="s">
        <v>1179</v>
      </c>
      <c r="K2154" s="2">
        <v>2005</v>
      </c>
      <c r="L2154" s="2" t="s">
        <v>18</v>
      </c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</row>
    <row r="2155" spans="1:34" x14ac:dyDescent="0.25">
      <c r="A2155" s="2">
        <v>339362</v>
      </c>
      <c r="B2155" s="2" t="s">
        <v>2356</v>
      </c>
      <c r="C2155" s="2" t="s">
        <v>803</v>
      </c>
      <c r="D2155" s="2" t="s">
        <v>2311</v>
      </c>
      <c r="E2155" s="2" t="s">
        <v>76</v>
      </c>
      <c r="F2155" s="2">
        <v>37424</v>
      </c>
      <c r="G2155" s="2" t="s">
        <v>18</v>
      </c>
      <c r="H2155" s="2" t="s">
        <v>16</v>
      </c>
      <c r="I2155" s="2" t="s">
        <v>202</v>
      </c>
      <c r="J2155" s="2" t="s">
        <v>15</v>
      </c>
      <c r="K2155" s="2">
        <v>2020</v>
      </c>
      <c r="L2155" s="2" t="s">
        <v>30</v>
      </c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</row>
    <row r="2156" spans="1:34" x14ac:dyDescent="0.25">
      <c r="A2156" s="2">
        <v>339373</v>
      </c>
      <c r="B2156" s="2" t="s">
        <v>3907</v>
      </c>
      <c r="C2156" s="2" t="s">
        <v>228</v>
      </c>
      <c r="D2156" s="2" t="s">
        <v>436</v>
      </c>
      <c r="E2156" s="2" t="s">
        <v>77</v>
      </c>
      <c r="F2156" s="2">
        <v>35825</v>
      </c>
      <c r="G2156" s="2" t="s">
        <v>18</v>
      </c>
      <c r="H2156" s="2" t="s">
        <v>16</v>
      </c>
      <c r="I2156" s="2" t="s">
        <v>202</v>
      </c>
      <c r="J2156" s="2" t="s">
        <v>1179</v>
      </c>
      <c r="K2156" s="2">
        <v>2015</v>
      </c>
      <c r="L2156" s="2" t="s">
        <v>18</v>
      </c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</row>
    <row r="2157" spans="1:34" x14ac:dyDescent="0.25">
      <c r="A2157" s="2">
        <v>339375</v>
      </c>
      <c r="B2157" s="2" t="s">
        <v>3908</v>
      </c>
      <c r="C2157" s="2" t="s">
        <v>213</v>
      </c>
      <c r="D2157" s="2" t="s">
        <v>3909</v>
      </c>
      <c r="E2157" s="2" t="s">
        <v>76</v>
      </c>
      <c r="F2157" s="2">
        <v>36163</v>
      </c>
      <c r="G2157" s="2" t="s">
        <v>651</v>
      </c>
      <c r="H2157" s="2" t="s">
        <v>16</v>
      </c>
      <c r="I2157" s="2" t="s">
        <v>202</v>
      </c>
      <c r="J2157" s="2" t="s">
        <v>15</v>
      </c>
      <c r="K2157" s="2">
        <v>2017</v>
      </c>
      <c r="L2157" s="2" t="s">
        <v>40</v>
      </c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</row>
    <row r="2158" spans="1:34" x14ac:dyDescent="0.25">
      <c r="A2158" s="2">
        <v>339376</v>
      </c>
      <c r="B2158" s="2" t="s">
        <v>1679</v>
      </c>
      <c r="C2158" s="2" t="s">
        <v>228</v>
      </c>
      <c r="D2158" s="2" t="s">
        <v>481</v>
      </c>
      <c r="E2158" s="2" t="s">
        <v>76</v>
      </c>
      <c r="F2158" s="2">
        <v>29109</v>
      </c>
      <c r="G2158" s="2" t="s">
        <v>18</v>
      </c>
      <c r="H2158" s="2" t="s">
        <v>16</v>
      </c>
      <c r="I2158" s="2" t="s">
        <v>202</v>
      </c>
      <c r="J2158" s="2" t="s">
        <v>1179</v>
      </c>
      <c r="K2158" s="2">
        <v>2022</v>
      </c>
      <c r="L2158" s="2" t="s">
        <v>18</v>
      </c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</row>
    <row r="2159" spans="1:34" x14ac:dyDescent="0.25">
      <c r="A2159" s="2">
        <v>339379</v>
      </c>
      <c r="B2159" s="2" t="s">
        <v>3284</v>
      </c>
      <c r="C2159" s="2" t="s">
        <v>1026</v>
      </c>
      <c r="D2159" s="2" t="s">
        <v>3285</v>
      </c>
      <c r="E2159" s="2" t="s">
        <v>77</v>
      </c>
      <c r="F2159" s="2">
        <v>29556</v>
      </c>
      <c r="G2159" s="2" t="s">
        <v>3286</v>
      </c>
      <c r="H2159" s="2" t="s">
        <v>16</v>
      </c>
      <c r="I2159" s="2" t="s">
        <v>202</v>
      </c>
      <c r="J2159" s="2" t="s">
        <v>1179</v>
      </c>
      <c r="K2159" s="2">
        <v>2000</v>
      </c>
      <c r="L2159" s="2" t="s">
        <v>70</v>
      </c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</row>
    <row r="2160" spans="1:34" x14ac:dyDescent="0.25">
      <c r="A2160" s="2">
        <v>339380</v>
      </c>
      <c r="B2160" s="2" t="s">
        <v>3910</v>
      </c>
      <c r="C2160" s="2" t="s">
        <v>253</v>
      </c>
      <c r="D2160" s="2" t="s">
        <v>314</v>
      </c>
      <c r="E2160" s="2" t="s">
        <v>77</v>
      </c>
      <c r="F2160" s="2">
        <v>37278</v>
      </c>
      <c r="G2160" s="2" t="s">
        <v>18</v>
      </c>
      <c r="H2160" s="2" t="s">
        <v>16</v>
      </c>
      <c r="I2160" s="2" t="s">
        <v>202</v>
      </c>
      <c r="J2160" s="2" t="s">
        <v>15</v>
      </c>
      <c r="K2160" s="2">
        <v>2019</v>
      </c>
      <c r="L2160" s="2" t="s">
        <v>18</v>
      </c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</row>
    <row r="2161" spans="1:34" x14ac:dyDescent="0.25">
      <c r="A2161" s="2">
        <v>339382</v>
      </c>
      <c r="B2161" s="2" t="s">
        <v>2668</v>
      </c>
      <c r="C2161" s="2" t="s">
        <v>295</v>
      </c>
      <c r="D2161" s="2" t="s">
        <v>739</v>
      </c>
      <c r="E2161" s="2" t="s">
        <v>77</v>
      </c>
      <c r="F2161" s="2">
        <v>29792</v>
      </c>
      <c r="G2161" s="2" t="s">
        <v>2669</v>
      </c>
      <c r="H2161" s="2" t="s">
        <v>16</v>
      </c>
      <c r="I2161" s="2" t="s">
        <v>202</v>
      </c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</row>
    <row r="2162" spans="1:34" x14ac:dyDescent="0.25">
      <c r="A2162" s="2">
        <v>339383</v>
      </c>
      <c r="B2162" s="2" t="s">
        <v>3911</v>
      </c>
      <c r="C2162" s="2" t="s">
        <v>3912</v>
      </c>
      <c r="D2162" s="2" t="s">
        <v>356</v>
      </c>
      <c r="E2162" s="2" t="s">
        <v>77</v>
      </c>
      <c r="F2162" s="2">
        <v>37705</v>
      </c>
      <c r="G2162" s="2" t="s">
        <v>3274</v>
      </c>
      <c r="H2162" s="2" t="s">
        <v>16</v>
      </c>
      <c r="I2162" s="2" t="s">
        <v>202</v>
      </c>
      <c r="J2162" s="2" t="s">
        <v>15</v>
      </c>
      <c r="K2162" s="2">
        <v>2021</v>
      </c>
      <c r="L2162" s="2" t="s">
        <v>30</v>
      </c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</row>
    <row r="2163" spans="1:34" x14ac:dyDescent="0.25">
      <c r="A2163" s="2">
        <v>339392</v>
      </c>
      <c r="B2163" s="2" t="s">
        <v>2287</v>
      </c>
      <c r="C2163" s="2" t="s">
        <v>329</v>
      </c>
      <c r="D2163" s="2" t="s">
        <v>275</v>
      </c>
      <c r="E2163" s="2" t="s">
        <v>76</v>
      </c>
      <c r="F2163" s="2">
        <v>34419</v>
      </c>
      <c r="G2163" s="2" t="s">
        <v>30</v>
      </c>
      <c r="H2163" s="2" t="s">
        <v>16</v>
      </c>
      <c r="I2163" s="2" t="s">
        <v>202</v>
      </c>
      <c r="J2163" s="2" t="s">
        <v>15</v>
      </c>
      <c r="K2163" s="2"/>
      <c r="L2163" s="2" t="s">
        <v>30</v>
      </c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</row>
    <row r="2164" spans="1:34" x14ac:dyDescent="0.25">
      <c r="A2164" s="2">
        <v>339407</v>
      </c>
      <c r="B2164" s="2" t="s">
        <v>2958</v>
      </c>
      <c r="C2164" s="2" t="s">
        <v>247</v>
      </c>
      <c r="D2164" s="2" t="s">
        <v>1572</v>
      </c>
      <c r="E2164" s="2" t="s">
        <v>76</v>
      </c>
      <c r="F2164" s="2">
        <v>33749</v>
      </c>
      <c r="G2164" s="2" t="s">
        <v>18</v>
      </c>
      <c r="H2164" s="2" t="s">
        <v>16</v>
      </c>
      <c r="I2164" s="2" t="s">
        <v>202</v>
      </c>
      <c r="J2164" s="2" t="s">
        <v>15</v>
      </c>
      <c r="K2164" s="2"/>
      <c r="L2164" s="2" t="s">
        <v>18</v>
      </c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</row>
    <row r="2165" spans="1:34" x14ac:dyDescent="0.25">
      <c r="A2165" s="2">
        <v>339415</v>
      </c>
      <c r="B2165" s="2" t="s">
        <v>335</v>
      </c>
      <c r="C2165" s="2" t="s">
        <v>384</v>
      </c>
      <c r="D2165" s="2" t="s">
        <v>221</v>
      </c>
      <c r="E2165" s="2" t="s">
        <v>76</v>
      </c>
      <c r="F2165" s="2">
        <v>31668</v>
      </c>
      <c r="G2165" s="2" t="s">
        <v>3913</v>
      </c>
      <c r="H2165" s="2" t="s">
        <v>16</v>
      </c>
      <c r="I2165" s="2" t="s">
        <v>202</v>
      </c>
      <c r="J2165" s="2" t="s">
        <v>1179</v>
      </c>
      <c r="K2165" s="2">
        <v>2012</v>
      </c>
      <c r="L2165" s="2" t="s">
        <v>18</v>
      </c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</row>
    <row r="2166" spans="1:34" x14ac:dyDescent="0.25">
      <c r="A2166" s="2">
        <v>339422</v>
      </c>
      <c r="B2166" s="2" t="s">
        <v>2536</v>
      </c>
      <c r="C2166" s="2" t="s">
        <v>213</v>
      </c>
      <c r="D2166" s="2" t="s">
        <v>684</v>
      </c>
      <c r="E2166" s="2" t="s">
        <v>76</v>
      </c>
      <c r="F2166" s="2">
        <v>33380</v>
      </c>
      <c r="G2166" s="2" t="s">
        <v>368</v>
      </c>
      <c r="H2166" s="2" t="s">
        <v>16</v>
      </c>
      <c r="I2166" s="2" t="s">
        <v>202</v>
      </c>
      <c r="J2166" s="2" t="s">
        <v>15</v>
      </c>
      <c r="K2166" s="2">
        <v>2009</v>
      </c>
      <c r="L2166" s="2" t="s">
        <v>18</v>
      </c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</row>
    <row r="2167" spans="1:34" x14ac:dyDescent="0.25">
      <c r="A2167" s="2">
        <v>339423</v>
      </c>
      <c r="B2167" s="2" t="s">
        <v>3914</v>
      </c>
      <c r="C2167" s="2" t="s">
        <v>666</v>
      </c>
      <c r="D2167" s="2" t="s">
        <v>412</v>
      </c>
      <c r="E2167" s="2" t="s">
        <v>76</v>
      </c>
      <c r="F2167" s="2">
        <v>32448</v>
      </c>
      <c r="G2167" s="2" t="s">
        <v>47</v>
      </c>
      <c r="H2167" s="2" t="s">
        <v>16</v>
      </c>
      <c r="I2167" s="2" t="s">
        <v>202</v>
      </c>
      <c r="J2167" s="2" t="s">
        <v>1179</v>
      </c>
      <c r="K2167" s="2">
        <v>2006</v>
      </c>
      <c r="L2167" s="2" t="s">
        <v>40</v>
      </c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</row>
    <row r="2168" spans="1:34" x14ac:dyDescent="0.25">
      <c r="A2168" s="2">
        <v>339430</v>
      </c>
      <c r="B2168" s="2" t="s">
        <v>3915</v>
      </c>
      <c r="C2168" s="2" t="s">
        <v>889</v>
      </c>
      <c r="D2168" s="2" t="s">
        <v>356</v>
      </c>
      <c r="E2168" s="2" t="s">
        <v>76</v>
      </c>
      <c r="F2168" s="2">
        <v>37082</v>
      </c>
      <c r="G2168" s="2" t="s">
        <v>216</v>
      </c>
      <c r="H2168" s="2" t="s">
        <v>16</v>
      </c>
      <c r="I2168" s="2" t="s">
        <v>202</v>
      </c>
      <c r="J2168" s="2" t="s">
        <v>1179</v>
      </c>
      <c r="K2168" s="2">
        <v>2020</v>
      </c>
      <c r="L2168" s="2" t="s">
        <v>18</v>
      </c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</row>
    <row r="2169" spans="1:34" x14ac:dyDescent="0.25">
      <c r="A2169" s="2">
        <v>339438</v>
      </c>
      <c r="B2169" s="2" t="s">
        <v>3843</v>
      </c>
      <c r="C2169" s="2" t="s">
        <v>387</v>
      </c>
      <c r="D2169" s="2" t="s">
        <v>2540</v>
      </c>
      <c r="E2169" s="2" t="s">
        <v>76</v>
      </c>
      <c r="F2169" s="2">
        <v>31119</v>
      </c>
      <c r="G2169" s="2" t="s">
        <v>3844</v>
      </c>
      <c r="H2169" s="2" t="s">
        <v>16</v>
      </c>
      <c r="I2169" s="2" t="s">
        <v>202</v>
      </c>
      <c r="J2169" s="2" t="s">
        <v>15</v>
      </c>
      <c r="K2169" s="2">
        <v>2003</v>
      </c>
      <c r="L2169" s="2" t="s">
        <v>47</v>
      </c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</row>
    <row r="2170" spans="1:34" x14ac:dyDescent="0.25">
      <c r="A2170" s="2">
        <v>339450</v>
      </c>
      <c r="B2170" s="2" t="s">
        <v>3287</v>
      </c>
      <c r="C2170" s="2" t="s">
        <v>252</v>
      </c>
      <c r="D2170" s="2" t="s">
        <v>412</v>
      </c>
      <c r="E2170" s="2" t="s">
        <v>76</v>
      </c>
      <c r="F2170" s="2">
        <v>32701</v>
      </c>
      <c r="G2170" s="2" t="s">
        <v>18</v>
      </c>
      <c r="H2170" s="2" t="s">
        <v>16</v>
      </c>
      <c r="I2170" s="2" t="s">
        <v>202</v>
      </c>
      <c r="J2170" s="2" t="s">
        <v>15</v>
      </c>
      <c r="K2170" s="2">
        <v>2008</v>
      </c>
      <c r="L2170" s="2" t="s">
        <v>73</v>
      </c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</row>
    <row r="2171" spans="1:34" x14ac:dyDescent="0.25">
      <c r="A2171" s="2">
        <v>339452</v>
      </c>
      <c r="B2171" s="2" t="s">
        <v>3288</v>
      </c>
      <c r="C2171" s="2" t="s">
        <v>1731</v>
      </c>
      <c r="D2171" s="2" t="s">
        <v>2354</v>
      </c>
      <c r="E2171" s="2" t="s">
        <v>76</v>
      </c>
      <c r="F2171" s="2">
        <v>33635</v>
      </c>
      <c r="G2171" s="2" t="s">
        <v>18</v>
      </c>
      <c r="H2171" s="2" t="s">
        <v>16</v>
      </c>
      <c r="I2171" s="2" t="s">
        <v>202</v>
      </c>
      <c r="J2171" s="2" t="s">
        <v>1179</v>
      </c>
      <c r="K2171" s="2">
        <v>2022</v>
      </c>
      <c r="L2171" s="2" t="s">
        <v>18</v>
      </c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</row>
    <row r="2172" spans="1:34" x14ac:dyDescent="0.25">
      <c r="A2172" s="2">
        <v>339459</v>
      </c>
      <c r="B2172" s="2" t="s">
        <v>3289</v>
      </c>
      <c r="C2172" s="2" t="s">
        <v>228</v>
      </c>
      <c r="D2172" s="2" t="s">
        <v>2768</v>
      </c>
      <c r="E2172" s="2" t="s">
        <v>77</v>
      </c>
      <c r="F2172" s="2">
        <v>29463</v>
      </c>
      <c r="G2172" s="2" t="s">
        <v>18</v>
      </c>
      <c r="H2172" s="2" t="s">
        <v>16</v>
      </c>
      <c r="I2172" s="2" t="s">
        <v>202</v>
      </c>
      <c r="J2172" s="2" t="s">
        <v>1179</v>
      </c>
      <c r="K2172" s="2">
        <v>1999</v>
      </c>
      <c r="L2172" s="2" t="s">
        <v>18</v>
      </c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</row>
    <row r="2173" spans="1:34" x14ac:dyDescent="0.25">
      <c r="A2173" s="2">
        <v>339460</v>
      </c>
      <c r="B2173" s="2" t="s">
        <v>3916</v>
      </c>
      <c r="C2173" s="2" t="s">
        <v>395</v>
      </c>
      <c r="D2173" s="2" t="s">
        <v>445</v>
      </c>
      <c r="E2173" s="2" t="s">
        <v>77</v>
      </c>
      <c r="F2173" s="2">
        <v>33048</v>
      </c>
      <c r="G2173" s="2" t="s">
        <v>428</v>
      </c>
      <c r="H2173" s="2" t="s">
        <v>19</v>
      </c>
      <c r="I2173" s="2" t="s">
        <v>202</v>
      </c>
      <c r="J2173" s="2" t="s">
        <v>15</v>
      </c>
      <c r="K2173" s="2"/>
      <c r="L2173" s="2" t="s">
        <v>30</v>
      </c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</row>
    <row r="2174" spans="1:34" x14ac:dyDescent="0.25">
      <c r="A2174" s="2">
        <v>339461</v>
      </c>
      <c r="B2174" s="2" t="s">
        <v>3917</v>
      </c>
      <c r="C2174" s="2" t="s">
        <v>3918</v>
      </c>
      <c r="D2174" s="2" t="s">
        <v>1192</v>
      </c>
      <c r="E2174" s="2" t="s">
        <v>77</v>
      </c>
      <c r="F2174" s="2">
        <v>33171</v>
      </c>
      <c r="G2174" s="2" t="s">
        <v>651</v>
      </c>
      <c r="H2174" s="2" t="s">
        <v>16</v>
      </c>
      <c r="I2174" s="2" t="s">
        <v>202</v>
      </c>
      <c r="J2174" s="2" t="s">
        <v>1179</v>
      </c>
      <c r="K2174" s="2">
        <v>2015</v>
      </c>
      <c r="L2174" s="2" t="s">
        <v>30</v>
      </c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</row>
    <row r="2175" spans="1:34" x14ac:dyDescent="0.25">
      <c r="A2175" s="2">
        <v>339462</v>
      </c>
      <c r="B2175" s="2" t="s">
        <v>2676</v>
      </c>
      <c r="C2175" s="2" t="s">
        <v>220</v>
      </c>
      <c r="D2175" s="2" t="s">
        <v>415</v>
      </c>
      <c r="E2175" s="2" t="s">
        <v>76</v>
      </c>
      <c r="F2175" s="2">
        <v>29435</v>
      </c>
      <c r="G2175" s="2" t="s">
        <v>2677</v>
      </c>
      <c r="H2175" s="2" t="s">
        <v>16</v>
      </c>
      <c r="I2175" s="2" t="s">
        <v>202</v>
      </c>
      <c r="J2175" s="2" t="s">
        <v>1179</v>
      </c>
      <c r="K2175" s="2">
        <v>2022</v>
      </c>
      <c r="L2175" s="2" t="s">
        <v>18</v>
      </c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</row>
    <row r="2176" spans="1:34" x14ac:dyDescent="0.25">
      <c r="A2176" s="2">
        <v>339466</v>
      </c>
      <c r="B2176" s="2" t="s">
        <v>3919</v>
      </c>
      <c r="C2176" s="2" t="s">
        <v>733</v>
      </c>
      <c r="D2176" s="2" t="s">
        <v>279</v>
      </c>
      <c r="E2176" s="2" t="s">
        <v>76</v>
      </c>
      <c r="F2176" s="2">
        <v>33090</v>
      </c>
      <c r="G2176" s="2" t="s">
        <v>30</v>
      </c>
      <c r="H2176" s="2" t="s">
        <v>16</v>
      </c>
      <c r="I2176" s="2" t="s">
        <v>202</v>
      </c>
      <c r="J2176" s="2" t="s">
        <v>1179</v>
      </c>
      <c r="K2176" s="2">
        <v>2009</v>
      </c>
      <c r="L2176" s="2" t="s">
        <v>18</v>
      </c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</row>
    <row r="2177" spans="1:34" x14ac:dyDescent="0.25">
      <c r="A2177" s="2">
        <v>339471</v>
      </c>
      <c r="B2177" s="2" t="s">
        <v>2743</v>
      </c>
      <c r="C2177" s="2" t="s">
        <v>347</v>
      </c>
      <c r="D2177" s="2" t="s">
        <v>222</v>
      </c>
      <c r="E2177" s="2" t="s">
        <v>77</v>
      </c>
      <c r="F2177" s="2">
        <v>37876</v>
      </c>
      <c r="G2177" s="2" t="s">
        <v>878</v>
      </c>
      <c r="H2177" s="2" t="s">
        <v>16</v>
      </c>
      <c r="I2177" s="2" t="s">
        <v>202</v>
      </c>
      <c r="J2177" s="2" t="s">
        <v>1179</v>
      </c>
      <c r="K2177" s="2">
        <v>2021</v>
      </c>
      <c r="L2177" s="2" t="s">
        <v>30</v>
      </c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</row>
    <row r="2178" spans="1:34" x14ac:dyDescent="0.25">
      <c r="A2178" s="2">
        <v>339480</v>
      </c>
      <c r="B2178" s="2" t="s">
        <v>3290</v>
      </c>
      <c r="C2178" s="2" t="s">
        <v>243</v>
      </c>
      <c r="D2178" s="2" t="s">
        <v>298</v>
      </c>
      <c r="E2178" s="2" t="s">
        <v>77</v>
      </c>
      <c r="F2178" s="2">
        <v>33882</v>
      </c>
      <c r="G2178" s="2" t="s">
        <v>212</v>
      </c>
      <c r="H2178" s="2" t="s">
        <v>16</v>
      </c>
      <c r="I2178" s="2" t="s">
        <v>202</v>
      </c>
      <c r="J2178" s="2" t="s">
        <v>1179</v>
      </c>
      <c r="K2178" s="2">
        <v>2011</v>
      </c>
      <c r="L2178" s="2" t="s">
        <v>30</v>
      </c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</row>
    <row r="2179" spans="1:34" x14ac:dyDescent="0.25">
      <c r="A2179" s="2">
        <v>339483</v>
      </c>
      <c r="B2179" s="2" t="s">
        <v>3291</v>
      </c>
      <c r="C2179" s="2" t="s">
        <v>338</v>
      </c>
      <c r="D2179" s="2" t="s">
        <v>423</v>
      </c>
      <c r="E2179" s="2" t="s">
        <v>77</v>
      </c>
      <c r="F2179" s="2">
        <v>30321</v>
      </c>
      <c r="G2179" s="2" t="s">
        <v>18</v>
      </c>
      <c r="H2179" s="2" t="s">
        <v>16</v>
      </c>
      <c r="I2179" s="2" t="s">
        <v>202</v>
      </c>
      <c r="J2179" s="2" t="s">
        <v>1179</v>
      </c>
      <c r="K2179" s="2">
        <v>2001</v>
      </c>
      <c r="L2179" s="2" t="s">
        <v>30</v>
      </c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</row>
    <row r="2180" spans="1:34" x14ac:dyDescent="0.25">
      <c r="A2180" s="2">
        <v>339484</v>
      </c>
      <c r="B2180" s="2" t="s">
        <v>3920</v>
      </c>
      <c r="C2180" s="2" t="s">
        <v>945</v>
      </c>
      <c r="D2180" s="2" t="s">
        <v>240</v>
      </c>
      <c r="E2180" s="2" t="s">
        <v>77</v>
      </c>
      <c r="F2180" s="2">
        <v>31907</v>
      </c>
      <c r="G2180" s="2" t="s">
        <v>3921</v>
      </c>
      <c r="H2180" s="2" t="s">
        <v>16</v>
      </c>
      <c r="I2180" s="2" t="s">
        <v>202</v>
      </c>
      <c r="J2180" s="2" t="s">
        <v>1179</v>
      </c>
      <c r="K2180" s="2">
        <v>2005</v>
      </c>
      <c r="L2180" s="2" t="s">
        <v>70</v>
      </c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</row>
    <row r="2181" spans="1:34" x14ac:dyDescent="0.25">
      <c r="A2181" s="2">
        <v>339485</v>
      </c>
      <c r="B2181" s="2" t="s">
        <v>2438</v>
      </c>
      <c r="C2181" s="2" t="s">
        <v>213</v>
      </c>
      <c r="D2181" s="2" t="s">
        <v>2439</v>
      </c>
      <c r="E2181" s="2" t="s">
        <v>76</v>
      </c>
      <c r="F2181" s="2">
        <v>33988</v>
      </c>
      <c r="G2181" s="2" t="s">
        <v>18</v>
      </c>
      <c r="H2181" s="2" t="s">
        <v>16</v>
      </c>
      <c r="I2181" s="2" t="s">
        <v>202</v>
      </c>
      <c r="J2181" s="2" t="s">
        <v>1179</v>
      </c>
      <c r="K2181" s="2">
        <v>2011</v>
      </c>
      <c r="L2181" s="2" t="s">
        <v>58</v>
      </c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</row>
    <row r="2182" spans="1:34" x14ac:dyDescent="0.25">
      <c r="A2182" s="2">
        <v>339487</v>
      </c>
      <c r="B2182" s="2" t="s">
        <v>3922</v>
      </c>
      <c r="C2182" s="2" t="s">
        <v>733</v>
      </c>
      <c r="D2182" s="2" t="s">
        <v>420</v>
      </c>
      <c r="E2182" s="2" t="s">
        <v>77</v>
      </c>
      <c r="F2182" s="2">
        <v>31935</v>
      </c>
      <c r="G2182" s="2" t="s">
        <v>212</v>
      </c>
      <c r="H2182" s="2" t="s">
        <v>16</v>
      </c>
      <c r="I2182" s="2" t="s">
        <v>202</v>
      </c>
      <c r="J2182" s="2" t="s">
        <v>1179</v>
      </c>
      <c r="K2182" s="2">
        <v>2005</v>
      </c>
      <c r="L2182" s="2" t="s">
        <v>18</v>
      </c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</row>
    <row r="2183" spans="1:34" x14ac:dyDescent="0.25">
      <c r="A2183" s="2">
        <v>339491</v>
      </c>
      <c r="B2183" s="2" t="s">
        <v>2550</v>
      </c>
      <c r="C2183" s="2" t="s">
        <v>2551</v>
      </c>
      <c r="D2183" s="2" t="s">
        <v>524</v>
      </c>
      <c r="E2183" s="2" t="s">
        <v>77</v>
      </c>
      <c r="F2183" s="2"/>
      <c r="G2183" s="2" t="s">
        <v>18</v>
      </c>
      <c r="H2183" s="2" t="s">
        <v>16</v>
      </c>
      <c r="I2183" s="2" t="s">
        <v>202</v>
      </c>
      <c r="J2183" s="2" t="s">
        <v>1179</v>
      </c>
      <c r="K2183" s="2">
        <v>2022</v>
      </c>
      <c r="L2183" s="2" t="s">
        <v>18</v>
      </c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</row>
    <row r="2184" spans="1:34" x14ac:dyDescent="0.25">
      <c r="A2184" s="2">
        <v>339495</v>
      </c>
      <c r="B2184" s="2" t="s">
        <v>3923</v>
      </c>
      <c r="C2184" s="2" t="s">
        <v>247</v>
      </c>
      <c r="D2184" s="2" t="s">
        <v>1081</v>
      </c>
      <c r="E2184" s="2" t="s">
        <v>76</v>
      </c>
      <c r="F2184" s="2">
        <v>25552</v>
      </c>
      <c r="G2184" s="2" t="s">
        <v>615</v>
      </c>
      <c r="H2184" s="2" t="s">
        <v>16</v>
      </c>
      <c r="I2184" s="2" t="s">
        <v>202</v>
      </c>
      <c r="J2184" s="2" t="s">
        <v>15</v>
      </c>
      <c r="K2184" s="2">
        <v>1987</v>
      </c>
      <c r="L2184" s="2" t="s">
        <v>73</v>
      </c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</row>
    <row r="2185" spans="1:34" x14ac:dyDescent="0.25">
      <c r="A2185" s="2">
        <v>339496</v>
      </c>
      <c r="B2185" s="2" t="s">
        <v>3924</v>
      </c>
      <c r="C2185" s="2" t="s">
        <v>213</v>
      </c>
      <c r="D2185" s="2" t="s">
        <v>294</v>
      </c>
      <c r="E2185" s="2" t="s">
        <v>77</v>
      </c>
      <c r="F2185" s="2">
        <v>30834</v>
      </c>
      <c r="G2185" s="2" t="s">
        <v>269</v>
      </c>
      <c r="H2185" s="2" t="s">
        <v>16</v>
      </c>
      <c r="I2185" s="2" t="s">
        <v>202</v>
      </c>
      <c r="J2185" s="2" t="s">
        <v>15</v>
      </c>
      <c r="K2185" s="2">
        <v>2004</v>
      </c>
      <c r="L2185" s="2" t="s">
        <v>67</v>
      </c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</row>
    <row r="2186" spans="1:34" x14ac:dyDescent="0.25">
      <c r="A2186" s="2">
        <v>339500</v>
      </c>
      <c r="B2186" s="2" t="s">
        <v>3925</v>
      </c>
      <c r="C2186" s="2" t="s">
        <v>361</v>
      </c>
      <c r="D2186" s="2" t="s">
        <v>517</v>
      </c>
      <c r="E2186" s="2" t="s">
        <v>77</v>
      </c>
      <c r="F2186" s="2">
        <v>35796</v>
      </c>
      <c r="G2186" s="2" t="s">
        <v>3926</v>
      </c>
      <c r="H2186" s="2" t="s">
        <v>16</v>
      </c>
      <c r="I2186" s="2" t="s">
        <v>202</v>
      </c>
      <c r="J2186" s="2" t="s">
        <v>15</v>
      </c>
      <c r="K2186" s="2">
        <v>2015</v>
      </c>
      <c r="L2186" s="2" t="s">
        <v>40</v>
      </c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</row>
    <row r="2187" spans="1:34" x14ac:dyDescent="0.25">
      <c r="A2187" s="2">
        <v>339501</v>
      </c>
      <c r="B2187" s="2" t="s">
        <v>2440</v>
      </c>
      <c r="C2187" s="2" t="s">
        <v>260</v>
      </c>
      <c r="D2187" s="2" t="s">
        <v>283</v>
      </c>
      <c r="E2187" s="2" t="s">
        <v>77</v>
      </c>
      <c r="F2187" s="2">
        <v>36600</v>
      </c>
      <c r="G2187" s="2" t="s">
        <v>284</v>
      </c>
      <c r="H2187" s="2" t="s">
        <v>16</v>
      </c>
      <c r="I2187" s="2" t="s">
        <v>202</v>
      </c>
      <c r="J2187" s="2" t="s">
        <v>1179</v>
      </c>
      <c r="K2187" s="2">
        <v>2020</v>
      </c>
      <c r="L2187" s="2" t="s">
        <v>27</v>
      </c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</row>
    <row r="2188" spans="1:34" x14ac:dyDescent="0.25">
      <c r="A2188" s="2">
        <v>339508</v>
      </c>
      <c r="B2188" s="2" t="s">
        <v>3292</v>
      </c>
      <c r="C2188" s="2" t="s">
        <v>717</v>
      </c>
      <c r="D2188" s="2" t="s">
        <v>211</v>
      </c>
      <c r="E2188" s="2" t="s">
        <v>76</v>
      </c>
      <c r="F2188" s="2">
        <v>33660</v>
      </c>
      <c r="G2188" s="2" t="s">
        <v>40</v>
      </c>
      <c r="H2188" s="2" t="s">
        <v>16</v>
      </c>
      <c r="I2188" s="2" t="s">
        <v>202</v>
      </c>
      <c r="J2188" s="2" t="s">
        <v>1179</v>
      </c>
      <c r="K2188" s="2">
        <v>2010</v>
      </c>
      <c r="L2188" s="2" t="s">
        <v>40</v>
      </c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</row>
    <row r="2189" spans="1:34" x14ac:dyDescent="0.25">
      <c r="A2189" s="2">
        <v>339510</v>
      </c>
      <c r="B2189" s="2" t="s">
        <v>3273</v>
      </c>
      <c r="C2189" s="2" t="s">
        <v>228</v>
      </c>
      <c r="D2189" s="2" t="s">
        <v>298</v>
      </c>
      <c r="E2189" s="2" t="s">
        <v>77</v>
      </c>
      <c r="F2189" s="2">
        <v>29267</v>
      </c>
      <c r="G2189" s="2" t="s">
        <v>18</v>
      </c>
      <c r="H2189" s="2" t="s">
        <v>16</v>
      </c>
      <c r="I2189" s="2" t="s">
        <v>202</v>
      </c>
      <c r="J2189" s="2" t="s">
        <v>15</v>
      </c>
      <c r="K2189" s="2">
        <v>1997</v>
      </c>
      <c r="L2189" s="2" t="s">
        <v>18</v>
      </c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</row>
    <row r="2190" spans="1:34" x14ac:dyDescent="0.25">
      <c r="A2190" s="2">
        <v>339516</v>
      </c>
      <c r="B2190" s="2" t="s">
        <v>2479</v>
      </c>
      <c r="C2190" s="2" t="s">
        <v>347</v>
      </c>
      <c r="D2190" s="2" t="s">
        <v>234</v>
      </c>
      <c r="E2190" s="2" t="s">
        <v>77</v>
      </c>
      <c r="F2190" s="2">
        <v>33604</v>
      </c>
      <c r="G2190" s="2" t="s">
        <v>463</v>
      </c>
      <c r="H2190" s="2" t="s">
        <v>16</v>
      </c>
      <c r="I2190" s="2" t="s">
        <v>202</v>
      </c>
      <c r="J2190" s="2" t="s">
        <v>1179</v>
      </c>
      <c r="K2190" s="2">
        <v>2009</v>
      </c>
      <c r="L2190" s="2" t="s">
        <v>30</v>
      </c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</row>
    <row r="2191" spans="1:34" x14ac:dyDescent="0.25">
      <c r="A2191" s="2">
        <v>339518</v>
      </c>
      <c r="B2191" s="2" t="s">
        <v>3927</v>
      </c>
      <c r="C2191" s="2" t="s">
        <v>490</v>
      </c>
      <c r="D2191" s="2" t="s">
        <v>533</v>
      </c>
      <c r="E2191" s="2" t="s">
        <v>77</v>
      </c>
      <c r="F2191" s="2">
        <v>32887</v>
      </c>
      <c r="G2191" s="2" t="s">
        <v>27</v>
      </c>
      <c r="H2191" s="2" t="s">
        <v>16</v>
      </c>
      <c r="I2191" s="2" t="s">
        <v>202</v>
      </c>
      <c r="J2191" s="2" t="s">
        <v>1179</v>
      </c>
      <c r="K2191" s="2">
        <v>2009</v>
      </c>
      <c r="L2191" s="2" t="s">
        <v>27</v>
      </c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</row>
    <row r="2192" spans="1:34" x14ac:dyDescent="0.25">
      <c r="A2192" s="2">
        <v>339526</v>
      </c>
      <c r="B2192" s="2" t="s">
        <v>3268</v>
      </c>
      <c r="C2192" s="2" t="s">
        <v>598</v>
      </c>
      <c r="D2192" s="2" t="s">
        <v>3269</v>
      </c>
      <c r="E2192" s="2" t="s">
        <v>77</v>
      </c>
      <c r="F2192" s="2">
        <v>37622</v>
      </c>
      <c r="G2192" s="2" t="s">
        <v>474</v>
      </c>
      <c r="H2192" s="2" t="s">
        <v>16</v>
      </c>
      <c r="I2192" s="2" t="s">
        <v>202</v>
      </c>
      <c r="J2192" s="2" t="s">
        <v>1179</v>
      </c>
      <c r="K2192" s="2">
        <v>2020</v>
      </c>
      <c r="L2192" s="2" t="s">
        <v>18</v>
      </c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</row>
    <row r="2193" spans="1:34" x14ac:dyDescent="0.25">
      <c r="A2193" s="2">
        <v>339527</v>
      </c>
      <c r="B2193" s="2" t="s">
        <v>3928</v>
      </c>
      <c r="C2193" s="2" t="s">
        <v>334</v>
      </c>
      <c r="D2193" s="2" t="s">
        <v>1669</v>
      </c>
      <c r="E2193" s="2" t="s">
        <v>77</v>
      </c>
      <c r="F2193" s="2">
        <v>36054</v>
      </c>
      <c r="G2193" s="2" t="s">
        <v>18</v>
      </c>
      <c r="H2193" s="2" t="s">
        <v>16</v>
      </c>
      <c r="I2193" s="2" t="s">
        <v>202</v>
      </c>
      <c r="J2193" s="2" t="s">
        <v>1179</v>
      </c>
      <c r="K2193" s="2">
        <v>2021</v>
      </c>
      <c r="L2193" s="2" t="s">
        <v>30</v>
      </c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</row>
    <row r="2194" spans="1:34" x14ac:dyDescent="0.25">
      <c r="A2194" s="2">
        <v>339539</v>
      </c>
      <c r="B2194" s="2" t="s">
        <v>3929</v>
      </c>
      <c r="C2194" s="2" t="s">
        <v>440</v>
      </c>
      <c r="D2194" s="2" t="s">
        <v>485</v>
      </c>
      <c r="E2194" s="2" t="s">
        <v>76</v>
      </c>
      <c r="F2194" s="2">
        <v>31419</v>
      </c>
      <c r="G2194" s="2" t="s">
        <v>18</v>
      </c>
      <c r="H2194" s="2" t="s">
        <v>16</v>
      </c>
      <c r="I2194" s="2" t="s">
        <v>202</v>
      </c>
      <c r="J2194" s="2" t="s">
        <v>15</v>
      </c>
      <c r="K2194" s="2">
        <v>2004</v>
      </c>
      <c r="L2194" s="2" t="s">
        <v>18</v>
      </c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</row>
    <row r="2195" spans="1:34" x14ac:dyDescent="0.25">
      <c r="A2195" s="2">
        <v>339541</v>
      </c>
      <c r="B2195" s="2" t="s">
        <v>3930</v>
      </c>
      <c r="C2195" s="2" t="s">
        <v>261</v>
      </c>
      <c r="D2195" s="2" t="s">
        <v>272</v>
      </c>
      <c r="E2195" s="2" t="s">
        <v>77</v>
      </c>
      <c r="F2195" s="2">
        <v>30711</v>
      </c>
      <c r="G2195" s="2" t="s">
        <v>18</v>
      </c>
      <c r="H2195" s="2" t="s">
        <v>16</v>
      </c>
      <c r="I2195" s="2" t="s">
        <v>202</v>
      </c>
      <c r="J2195" s="2" t="s">
        <v>15</v>
      </c>
      <c r="K2195" s="2">
        <v>2003</v>
      </c>
      <c r="L2195" s="2" t="s">
        <v>18</v>
      </c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</row>
    <row r="2196" spans="1:34" x14ac:dyDescent="0.25">
      <c r="A2196" s="2">
        <v>339545</v>
      </c>
      <c r="B2196" s="2" t="s">
        <v>3931</v>
      </c>
      <c r="C2196" s="2" t="s">
        <v>3932</v>
      </c>
      <c r="D2196" s="2" t="s">
        <v>806</v>
      </c>
      <c r="E2196" s="2" t="s">
        <v>77</v>
      </c>
      <c r="F2196" s="2">
        <v>33204</v>
      </c>
      <c r="G2196" s="2" t="s">
        <v>18</v>
      </c>
      <c r="H2196" s="2" t="s">
        <v>16</v>
      </c>
      <c r="I2196" s="2" t="s">
        <v>202</v>
      </c>
      <c r="J2196" s="2" t="s">
        <v>1179</v>
      </c>
      <c r="K2196" s="2">
        <v>2020</v>
      </c>
      <c r="L2196" s="2" t="s">
        <v>18</v>
      </c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</row>
    <row r="2197" spans="1:34" x14ac:dyDescent="0.25">
      <c r="A2197" s="2">
        <v>339547</v>
      </c>
      <c r="B2197" s="2" t="s">
        <v>3933</v>
      </c>
      <c r="C2197" s="2" t="s">
        <v>228</v>
      </c>
      <c r="D2197" s="2" t="s">
        <v>701</v>
      </c>
      <c r="E2197" s="2" t="s">
        <v>77</v>
      </c>
      <c r="F2197" s="2">
        <v>32721</v>
      </c>
      <c r="G2197" s="2" t="s">
        <v>18</v>
      </c>
      <c r="H2197" s="2" t="s">
        <v>19</v>
      </c>
      <c r="I2197" s="2" t="s">
        <v>202</v>
      </c>
      <c r="J2197" s="2" t="s">
        <v>1179</v>
      </c>
      <c r="K2197" s="2">
        <v>2007</v>
      </c>
      <c r="L2197" s="2" t="s">
        <v>30</v>
      </c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</row>
    <row r="2198" spans="1:34" x14ac:dyDescent="0.25">
      <c r="A2198" s="2">
        <v>339559</v>
      </c>
      <c r="B2198" s="2" t="s">
        <v>3934</v>
      </c>
      <c r="C2198" s="2" t="s">
        <v>791</v>
      </c>
      <c r="D2198" s="2" t="s">
        <v>589</v>
      </c>
      <c r="E2198" s="2" t="s">
        <v>76</v>
      </c>
      <c r="F2198" s="2">
        <v>27280</v>
      </c>
      <c r="G2198" s="2" t="s">
        <v>3935</v>
      </c>
      <c r="H2198" s="2" t="s">
        <v>16</v>
      </c>
      <c r="I2198" s="2" t="s">
        <v>202</v>
      </c>
      <c r="J2198" s="2" t="s">
        <v>1179</v>
      </c>
      <c r="K2198" s="2">
        <v>2004</v>
      </c>
      <c r="L2198" s="2" t="s">
        <v>18</v>
      </c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</row>
    <row r="2199" spans="1:34" x14ac:dyDescent="0.25">
      <c r="A2199" s="2">
        <v>339565</v>
      </c>
      <c r="B2199" s="2" t="s">
        <v>3936</v>
      </c>
      <c r="C2199" s="2" t="s">
        <v>562</v>
      </c>
      <c r="D2199" s="2" t="s">
        <v>257</v>
      </c>
      <c r="E2199" s="2" t="s">
        <v>76</v>
      </c>
      <c r="F2199" s="2">
        <v>31413</v>
      </c>
      <c r="G2199" s="2" t="s">
        <v>2286</v>
      </c>
      <c r="H2199" s="2" t="s">
        <v>16</v>
      </c>
      <c r="I2199" s="2" t="s">
        <v>202</v>
      </c>
      <c r="J2199" s="2" t="s">
        <v>15</v>
      </c>
      <c r="K2199" s="2">
        <v>2003</v>
      </c>
      <c r="L2199" s="2" t="s">
        <v>18</v>
      </c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</row>
    <row r="2200" spans="1:34" x14ac:dyDescent="0.25">
      <c r="A2200" s="2">
        <v>339590</v>
      </c>
      <c r="B2200" s="2" t="s">
        <v>4245</v>
      </c>
      <c r="C2200" s="2" t="s">
        <v>526</v>
      </c>
      <c r="D2200" s="2" t="s">
        <v>1093</v>
      </c>
      <c r="E2200" s="2"/>
      <c r="F2200" s="2"/>
      <c r="G2200" s="2"/>
      <c r="H2200" s="2"/>
      <c r="I2200" s="2" t="s">
        <v>202</v>
      </c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</row>
    <row r="2201" spans="1:34" x14ac:dyDescent="0.25">
      <c r="A2201" s="2">
        <v>339592</v>
      </c>
      <c r="B2201" s="2" t="s">
        <v>4249</v>
      </c>
      <c r="C2201" s="2" t="s">
        <v>348</v>
      </c>
      <c r="D2201" s="2" t="s">
        <v>960</v>
      </c>
      <c r="E2201" s="2"/>
      <c r="F2201" s="2"/>
      <c r="G2201" s="2"/>
      <c r="H2201" s="2"/>
      <c r="I2201" s="2" t="s">
        <v>202</v>
      </c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</row>
    <row r="2202" spans="1:34" x14ac:dyDescent="0.25">
      <c r="A2202" s="2">
        <v>339599</v>
      </c>
      <c r="B2202" s="2" t="s">
        <v>3937</v>
      </c>
      <c r="C2202" s="2" t="s">
        <v>509</v>
      </c>
      <c r="D2202" s="2" t="s">
        <v>466</v>
      </c>
      <c r="E2202" s="2" t="s">
        <v>77</v>
      </c>
      <c r="F2202" s="2">
        <v>38000</v>
      </c>
      <c r="G2202" s="2" t="s">
        <v>615</v>
      </c>
      <c r="H2202" s="2" t="s">
        <v>16</v>
      </c>
      <c r="I2202" s="2" t="s">
        <v>202</v>
      </c>
      <c r="J2202" s="2" t="s">
        <v>1193</v>
      </c>
      <c r="K2202" s="2">
        <v>2004</v>
      </c>
      <c r="L2202" s="2" t="s">
        <v>30</v>
      </c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</row>
    <row r="2203" spans="1:34" x14ac:dyDescent="0.25">
      <c r="A2203" s="2">
        <v>339600</v>
      </c>
      <c r="B2203" s="2" t="s">
        <v>3293</v>
      </c>
      <c r="C2203" s="2" t="s">
        <v>260</v>
      </c>
      <c r="D2203" s="2" t="s">
        <v>605</v>
      </c>
      <c r="E2203" s="2" t="s">
        <v>76</v>
      </c>
      <c r="F2203" s="2">
        <v>38379</v>
      </c>
      <c r="G2203" s="2" t="s">
        <v>18</v>
      </c>
      <c r="H2203" s="2" t="s">
        <v>16</v>
      </c>
      <c r="I2203" s="2" t="s">
        <v>202</v>
      </c>
      <c r="J2203" s="2" t="s">
        <v>1179</v>
      </c>
      <c r="K2203" s="2">
        <v>2022</v>
      </c>
      <c r="L2203" s="2" t="s">
        <v>18</v>
      </c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</row>
    <row r="2204" spans="1:34" x14ac:dyDescent="0.25">
      <c r="A2204" s="2">
        <v>339605</v>
      </c>
      <c r="B2204" s="2" t="s">
        <v>3271</v>
      </c>
      <c r="C2204" s="2" t="s">
        <v>3272</v>
      </c>
      <c r="D2204" s="2" t="s">
        <v>1088</v>
      </c>
      <c r="E2204" s="2" t="s">
        <v>77</v>
      </c>
      <c r="F2204" s="2">
        <v>32509</v>
      </c>
      <c r="G2204" s="2" t="s">
        <v>27</v>
      </c>
      <c r="H2204" s="2" t="s">
        <v>16</v>
      </c>
      <c r="I2204" s="2" t="s">
        <v>202</v>
      </c>
      <c r="J2204" s="2" t="s">
        <v>1179</v>
      </c>
      <c r="K2204" s="2">
        <v>2009</v>
      </c>
      <c r="L2204" s="2" t="s">
        <v>27</v>
      </c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</row>
    <row r="2205" spans="1:34" x14ac:dyDescent="0.25">
      <c r="A2205" s="2">
        <v>339646</v>
      </c>
      <c r="B2205" s="2" t="s">
        <v>4333</v>
      </c>
      <c r="C2205" s="2" t="s">
        <v>213</v>
      </c>
      <c r="D2205" s="2" t="s">
        <v>430</v>
      </c>
      <c r="E2205" s="2"/>
      <c r="F2205" s="2"/>
      <c r="G2205" s="2"/>
      <c r="H2205" s="2"/>
      <c r="I2205" s="2" t="s">
        <v>202</v>
      </c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</row>
    <row r="2206" spans="1:34" x14ac:dyDescent="0.25">
      <c r="A2206" s="2">
        <v>339700</v>
      </c>
      <c r="B2206" s="2" t="s">
        <v>4327</v>
      </c>
      <c r="C2206" s="2" t="s">
        <v>4328</v>
      </c>
      <c r="D2206" s="2" t="s">
        <v>388</v>
      </c>
      <c r="E2206" s="2"/>
      <c r="F2206" s="2"/>
      <c r="G2206" s="2"/>
      <c r="H2206" s="2"/>
      <c r="I2206" s="2" t="s">
        <v>202</v>
      </c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</row>
    <row r="2207" spans="1:34" x14ac:dyDescent="0.25">
      <c r="A2207" s="2">
        <v>339713</v>
      </c>
      <c r="B2207" s="2" t="s">
        <v>4325</v>
      </c>
      <c r="C2207" s="2" t="s">
        <v>213</v>
      </c>
      <c r="D2207" s="2" t="s">
        <v>658</v>
      </c>
      <c r="E2207" s="2"/>
      <c r="F2207" s="2"/>
      <c r="G2207" s="2"/>
      <c r="H2207" s="2"/>
      <c r="I2207" s="2" t="s">
        <v>202</v>
      </c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</row>
    <row r="2208" spans="1:34" x14ac:dyDescent="0.25">
      <c r="A2208" s="2">
        <v>339785</v>
      </c>
      <c r="B2208" s="2" t="s">
        <v>4324</v>
      </c>
      <c r="C2208" s="2" t="s">
        <v>295</v>
      </c>
      <c r="D2208" s="2" t="s">
        <v>599</v>
      </c>
      <c r="E2208" s="2"/>
      <c r="F2208" s="2"/>
      <c r="G2208" s="2"/>
      <c r="H2208" s="2"/>
      <c r="I2208" s="2" t="s">
        <v>202</v>
      </c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</row>
    <row r="2209" spans="1:34" x14ac:dyDescent="0.25">
      <c r="A2209" s="2">
        <v>339787</v>
      </c>
      <c r="B2209" s="2" t="s">
        <v>4323</v>
      </c>
      <c r="C2209" s="2" t="s">
        <v>791</v>
      </c>
      <c r="D2209" s="2" t="s">
        <v>1003</v>
      </c>
      <c r="E2209" s="2"/>
      <c r="F2209" s="2"/>
      <c r="G2209" s="2"/>
      <c r="H2209" s="2"/>
      <c r="I2209" s="2" t="s">
        <v>202</v>
      </c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</row>
    <row r="2210" spans="1:34" x14ac:dyDescent="0.25">
      <c r="A2210" s="2">
        <v>339799</v>
      </c>
      <c r="B2210" s="2" t="s">
        <v>3260</v>
      </c>
      <c r="C2210" s="2" t="s">
        <v>338</v>
      </c>
      <c r="D2210" s="2" t="s">
        <v>4322</v>
      </c>
      <c r="E2210" s="2"/>
      <c r="F2210" s="2"/>
      <c r="G2210" s="2"/>
      <c r="H2210" s="2"/>
      <c r="I2210" s="2" t="s">
        <v>202</v>
      </c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</row>
    <row r="2211" spans="1:34" x14ac:dyDescent="0.25">
      <c r="A2211" s="2">
        <v>339809</v>
      </c>
      <c r="B2211" s="2" t="s">
        <v>4320</v>
      </c>
      <c r="C2211" s="2" t="s">
        <v>988</v>
      </c>
      <c r="D2211" s="2" t="s">
        <v>4321</v>
      </c>
      <c r="E2211" s="2"/>
      <c r="F2211" s="2"/>
      <c r="G2211" s="2"/>
      <c r="H2211" s="2"/>
      <c r="I2211" s="2" t="s">
        <v>202</v>
      </c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</row>
    <row r="2212" spans="1:34" x14ac:dyDescent="0.25">
      <c r="A2212" s="2">
        <v>339821</v>
      </c>
      <c r="B2212" s="2" t="s">
        <v>4319</v>
      </c>
      <c r="C2212" s="2" t="s">
        <v>570</v>
      </c>
      <c r="D2212" s="2" t="s">
        <v>221</v>
      </c>
      <c r="E2212" s="2"/>
      <c r="F2212" s="2"/>
      <c r="G2212" s="2"/>
      <c r="H2212" s="2"/>
      <c r="I2212" s="2" t="s">
        <v>202</v>
      </c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</row>
    <row r="2213" spans="1:34" x14ac:dyDescent="0.25">
      <c r="A2213" s="2">
        <v>339830</v>
      </c>
      <c r="B2213" s="2" t="s">
        <v>4318</v>
      </c>
      <c r="C2213" s="2" t="s">
        <v>1176</v>
      </c>
      <c r="D2213" s="2" t="s">
        <v>565</v>
      </c>
      <c r="E2213" s="2"/>
      <c r="F2213" s="2"/>
      <c r="G2213" s="2"/>
      <c r="H2213" s="2"/>
      <c r="I2213" s="2" t="s">
        <v>202</v>
      </c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</row>
    <row r="2214" spans="1:34" x14ac:dyDescent="0.25">
      <c r="A2214" s="2">
        <v>339862</v>
      </c>
      <c r="B2214" s="2" t="s">
        <v>4317</v>
      </c>
      <c r="C2214" s="2" t="s">
        <v>323</v>
      </c>
      <c r="D2214" s="2" t="s">
        <v>410</v>
      </c>
      <c r="E2214" s="2"/>
      <c r="F2214" s="2"/>
      <c r="G2214" s="2"/>
      <c r="H2214" s="2"/>
      <c r="I2214" s="2" t="s">
        <v>202</v>
      </c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</row>
    <row r="2215" spans="1:34" x14ac:dyDescent="0.25">
      <c r="A2215" s="2">
        <v>339902</v>
      </c>
      <c r="B2215" s="2" t="s">
        <v>4314</v>
      </c>
      <c r="C2215" s="2" t="s">
        <v>228</v>
      </c>
      <c r="D2215" s="2" t="s">
        <v>451</v>
      </c>
      <c r="E2215" s="2"/>
      <c r="F2215" s="2"/>
      <c r="G2215" s="2"/>
      <c r="H2215" s="2"/>
      <c r="I2215" s="2" t="s">
        <v>202</v>
      </c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</row>
    <row r="2216" spans="1:34" x14ac:dyDescent="0.25">
      <c r="A2216" s="2">
        <v>339907</v>
      </c>
      <c r="B2216" s="2" t="s">
        <v>1584</v>
      </c>
      <c r="C2216" s="2" t="s">
        <v>213</v>
      </c>
      <c r="D2216" s="2" t="s">
        <v>319</v>
      </c>
      <c r="E2216" s="2"/>
      <c r="F2216" s="2"/>
      <c r="G2216" s="2"/>
      <c r="H2216" s="2"/>
      <c r="I2216" s="2" t="s">
        <v>202</v>
      </c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</row>
    <row r="2217" spans="1:34" x14ac:dyDescent="0.25">
      <c r="A2217" s="2">
        <v>339921</v>
      </c>
      <c r="B2217" s="2" t="s">
        <v>4313</v>
      </c>
      <c r="C2217" s="2" t="s">
        <v>210</v>
      </c>
      <c r="D2217" s="2" t="s">
        <v>840</v>
      </c>
      <c r="E2217" s="2"/>
      <c r="F2217" s="2"/>
      <c r="G2217" s="2"/>
      <c r="H2217" s="2"/>
      <c r="I2217" s="2" t="s">
        <v>202</v>
      </c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</row>
    <row r="2218" spans="1:34" x14ac:dyDescent="0.25">
      <c r="A2218" s="2">
        <v>339924</v>
      </c>
      <c r="B2218" s="2" t="s">
        <v>4312</v>
      </c>
      <c r="C2218" s="2" t="s">
        <v>228</v>
      </c>
      <c r="D2218" s="2" t="s">
        <v>599</v>
      </c>
      <c r="E2218" s="2"/>
      <c r="F2218" s="2"/>
      <c r="G2218" s="2"/>
      <c r="H2218" s="2"/>
      <c r="I2218" s="2" t="s">
        <v>202</v>
      </c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</row>
    <row r="2219" spans="1:34" x14ac:dyDescent="0.25">
      <c r="A2219" s="2">
        <v>339942</v>
      </c>
      <c r="B2219" s="2" t="s">
        <v>4309</v>
      </c>
      <c r="C2219" s="2" t="s">
        <v>4310</v>
      </c>
      <c r="D2219" s="2" t="s">
        <v>619</v>
      </c>
      <c r="E2219" s="2"/>
      <c r="F2219" s="2"/>
      <c r="G2219" s="2"/>
      <c r="H2219" s="2"/>
      <c r="I2219" s="2" t="s">
        <v>202</v>
      </c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</row>
    <row r="2220" spans="1:34" x14ac:dyDescent="0.25">
      <c r="A2220" s="2">
        <v>339948</v>
      </c>
      <c r="B2220" s="2" t="s">
        <v>4307</v>
      </c>
      <c r="C2220" s="2" t="s">
        <v>518</v>
      </c>
      <c r="D2220" s="2" t="s">
        <v>4308</v>
      </c>
      <c r="E2220" s="2"/>
      <c r="F2220" s="2"/>
      <c r="G2220" s="2"/>
      <c r="H2220" s="2"/>
      <c r="I2220" s="2" t="s">
        <v>202</v>
      </c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</row>
    <row r="2221" spans="1:34" x14ac:dyDescent="0.25">
      <c r="A2221" s="2">
        <v>339961</v>
      </c>
      <c r="B2221" s="2" t="s">
        <v>4305</v>
      </c>
      <c r="C2221" s="2" t="s">
        <v>228</v>
      </c>
      <c r="D2221" s="2" t="s">
        <v>4306</v>
      </c>
      <c r="E2221" s="2"/>
      <c r="F2221" s="2"/>
      <c r="G2221" s="2"/>
      <c r="H2221" s="2"/>
      <c r="I2221" s="2" t="s">
        <v>202</v>
      </c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</row>
    <row r="2222" spans="1:34" x14ac:dyDescent="0.25">
      <c r="A2222" s="2">
        <v>339991</v>
      </c>
      <c r="B2222" s="2" t="s">
        <v>4304</v>
      </c>
      <c r="C2222" s="2" t="s">
        <v>210</v>
      </c>
      <c r="D2222" s="2" t="s">
        <v>231</v>
      </c>
      <c r="E2222" s="2"/>
      <c r="F2222" s="2"/>
      <c r="G2222" s="2"/>
      <c r="H2222" s="2"/>
      <c r="I2222" s="2" t="s">
        <v>202</v>
      </c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</row>
    <row r="2223" spans="1:34" x14ac:dyDescent="0.25">
      <c r="A2223" s="2">
        <v>339997</v>
      </c>
      <c r="B2223" s="2" t="s">
        <v>1738</v>
      </c>
      <c r="C2223" s="2" t="s">
        <v>254</v>
      </c>
      <c r="D2223" s="2" t="s">
        <v>4303</v>
      </c>
      <c r="E2223" s="2"/>
      <c r="F2223" s="2"/>
      <c r="G2223" s="2"/>
      <c r="H2223" s="2"/>
      <c r="I2223" s="2" t="s">
        <v>202</v>
      </c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</row>
    <row r="2224" spans="1:34" x14ac:dyDescent="0.25">
      <c r="A2224" s="2">
        <v>340021</v>
      </c>
      <c r="B2224" s="2" t="s">
        <v>4302</v>
      </c>
      <c r="C2224" s="2" t="s">
        <v>247</v>
      </c>
      <c r="D2224" s="2" t="s">
        <v>353</v>
      </c>
      <c r="E2224" s="2"/>
      <c r="F2224" s="2"/>
      <c r="G2224" s="2"/>
      <c r="H2224" s="2"/>
      <c r="I2224" s="2" t="s">
        <v>202</v>
      </c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</row>
    <row r="2225" spans="1:34" x14ac:dyDescent="0.25">
      <c r="A2225" s="2">
        <v>340083</v>
      </c>
      <c r="B2225" s="2" t="s">
        <v>4301</v>
      </c>
      <c r="C2225" s="2" t="s">
        <v>278</v>
      </c>
      <c r="D2225" s="2" t="s">
        <v>257</v>
      </c>
      <c r="E2225" s="2"/>
      <c r="F2225" s="2"/>
      <c r="G2225" s="2"/>
      <c r="H2225" s="2"/>
      <c r="I2225" s="2" t="s">
        <v>202</v>
      </c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</row>
    <row r="2226" spans="1:34" x14ac:dyDescent="0.25">
      <c r="A2226" s="2">
        <v>340117</v>
      </c>
      <c r="B2226" s="2" t="s">
        <v>4299</v>
      </c>
      <c r="C2226" s="2" t="s">
        <v>4300</v>
      </c>
      <c r="D2226" s="2" t="s">
        <v>1016</v>
      </c>
      <c r="E2226" s="2"/>
      <c r="F2226" s="2"/>
      <c r="G2226" s="2"/>
      <c r="H2226" s="2"/>
      <c r="I2226" s="2" t="s">
        <v>202</v>
      </c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</row>
    <row r="2227" spans="1:34" x14ac:dyDescent="0.25">
      <c r="A2227" s="2">
        <v>340118</v>
      </c>
      <c r="B2227" s="2" t="s">
        <v>4298</v>
      </c>
      <c r="C2227" s="2" t="s">
        <v>228</v>
      </c>
      <c r="D2227" s="2" t="s">
        <v>3760</v>
      </c>
      <c r="E2227" s="2"/>
      <c r="F2227" s="2"/>
      <c r="G2227" s="2"/>
      <c r="H2227" s="2"/>
      <c r="I2227" s="2" t="s">
        <v>202</v>
      </c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</row>
    <row r="2228" spans="1:34" x14ac:dyDescent="0.25">
      <c r="A2228" s="2">
        <v>340130</v>
      </c>
      <c r="B2228" s="2" t="s">
        <v>4294</v>
      </c>
      <c r="C2228" s="2" t="s">
        <v>387</v>
      </c>
      <c r="D2228" s="2" t="s">
        <v>701</v>
      </c>
      <c r="E2228" s="2"/>
      <c r="F2228" s="2"/>
      <c r="G2228" s="2"/>
      <c r="H2228" s="2"/>
      <c r="I2228" s="2" t="s">
        <v>202</v>
      </c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</row>
    <row r="2229" spans="1:34" x14ac:dyDescent="0.25">
      <c r="A2229" s="2">
        <v>340131</v>
      </c>
      <c r="B2229" s="2" t="s">
        <v>4293</v>
      </c>
      <c r="C2229" s="2" t="s">
        <v>213</v>
      </c>
      <c r="D2229" s="2" t="s">
        <v>319</v>
      </c>
      <c r="E2229" s="2"/>
      <c r="F2229" s="2"/>
      <c r="G2229" s="2"/>
      <c r="H2229" s="2"/>
      <c r="I2229" s="2" t="s">
        <v>202</v>
      </c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</row>
    <row r="2230" spans="1:34" x14ac:dyDescent="0.25">
      <c r="A2230" s="2">
        <v>331558</v>
      </c>
      <c r="B2230" s="2" t="s">
        <v>4461</v>
      </c>
      <c r="C2230" s="2" t="s">
        <v>299</v>
      </c>
      <c r="D2230" s="2" t="s">
        <v>453</v>
      </c>
      <c r="E2230" s="2" t="s">
        <v>77</v>
      </c>
      <c r="F2230" s="2">
        <v>35276</v>
      </c>
      <c r="G2230" s="2" t="s">
        <v>18</v>
      </c>
      <c r="H2230" s="2" t="s">
        <v>16</v>
      </c>
      <c r="I2230" s="2" t="s">
        <v>138</v>
      </c>
      <c r="J2230" s="2" t="s">
        <v>15</v>
      </c>
      <c r="K2230" s="2"/>
      <c r="L2230" s="2" t="s">
        <v>18</v>
      </c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</row>
  </sheetData>
  <sheetProtection algorithmName="SHA-512" hashValue="Y15TEjIMx44wyX9GenfmugWbUZd8friRgRlIKdrdWbtXpnNPGYFX7Vs+asOulQ+vE3OyMSvIcd92qkbOfqh/hQ==" saltValue="k/hJihfxKH670gZaSdZ3OQ==" spinCount="100000" sheet="1" objects="1" scenarios="1" selectLockedCells="1" selectUnlockedCells="1"/>
  <autoFilter ref="A2:AI2" xr:uid="{00000000-0001-0000-0600-000000000000}">
    <sortState xmlns:xlrd2="http://schemas.microsoft.com/office/spreadsheetml/2017/richdata2" ref="A3:AI2229">
      <sortCondition ref="AI2"/>
    </sortState>
  </autoFilter>
  <phoneticPr fontId="4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2D1325-993B-443B-BA78-93B47C4390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LAW-24-25-f1</vt:lpstr>
      <vt:lpstr>ورقة4</vt:lpstr>
      <vt:lpstr>ورقة2</vt:lpstr>
      <vt:lpstr>الإستمارة!Print_Area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hamdash</dc:creator>
  <cp:keywords/>
  <dc:description/>
  <cp:lastModifiedBy>Ahmad Hamdash</cp:lastModifiedBy>
  <cp:revision/>
  <cp:lastPrinted>2024-01-12T22:37:24Z</cp:lastPrinted>
  <dcterms:created xsi:type="dcterms:W3CDTF">2015-06-05T18:17:20Z</dcterms:created>
  <dcterms:modified xsi:type="dcterms:W3CDTF">2025-02-24T09:44:39Z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</Properties>
</file>